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65" windowHeight="4500" activeTab="2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<sst xmlns="http://schemas.openxmlformats.org/spreadsheetml/2006/main" count="204" uniqueCount="39">
  <si>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</si>
  <si>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</si>
  <si>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</si>
  <si>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</si>
  <si>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</si>
  <si>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</si>
  <si>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</si>
  <si>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</si>
  <si>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</si>
  <si>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</si>
  <si>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</si>
  <si>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</si>
  <si>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</si>
  <si>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Clark Sale</t>
  </si>
  <si>
    <t>Hinson</t>
  </si>
  <si>
    <t>PNGC</t>
  </si>
  <si>
    <t>Okanogan</t>
  </si>
  <si>
    <t>Springfield II</t>
  </si>
  <si>
    <t>Cowlitz-BHP</t>
  </si>
  <si>
    <t>Clark-FW</t>
  </si>
  <si>
    <t>Clark-WT</t>
  </si>
  <si>
    <t xml:space="preserve"> </t>
  </si>
  <si>
    <t xml:space="preserve">MWH </t>
  </si>
  <si>
    <t>$/MWH</t>
  </si>
  <si>
    <t>Total MWH</t>
  </si>
  <si>
    <t>SF Purch PPL</t>
  </si>
  <si>
    <t>$$$</t>
  </si>
  <si>
    <t>Total Revenue</t>
  </si>
  <si>
    <t>PPL Side MWH</t>
  </si>
  <si>
    <t>Remove Short-term Firm Purchase expense less contract revenues:</t>
  </si>
  <si>
    <t>Removing only contracts priced at or below $23.26 / MWh in the Power Cost Model</t>
  </si>
  <si>
    <t>Test Year ended Sept. 2000</t>
  </si>
  <si>
    <t>Exhibit CCS-7.4</t>
  </si>
  <si>
    <t>Page 1 of 3</t>
  </si>
  <si>
    <t>Purchase Power Cost as filed</t>
  </si>
  <si>
    <t>Actual Purchase Power Cost</t>
  </si>
  <si>
    <t>Page 2 of 3</t>
  </si>
  <si>
    <t>Page 3 of 3</t>
  </si>
  <si>
    <t>Removing only contracts priced at or below $23.26 / MWh in the Power Cost Model that will continue after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</si>
</sst>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[Red]\(#,##0\)"/>
    <numFmt numFmtId="165" formatCode="0\ \ ;@\ \ "/>
    <numFmt numFmtId="166" formatCode="&quot;$&quot;#,##0"/>
    <numFmt numFmtId="167" formatCode="#,##0.000000"/>
  </numFmts>
  <fonts count="6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u val="doubleAccounting"/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horizontal="right" vertical="top" textRotation="180"/>
    </xf>
    <xf numFmtId="0" fontId="0" fillId="0" borderId="0" xfId="0" applyAlignment="1">
      <alignment vertical="center"/>
    </xf>
    <xf numFmtId="166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22">
      <selection activeCell="O34" sqref="A1:O34"/>
    </sheetView>
  </sheetViews>
  <sheetFormatPr defaultColWidth="9.00390625" defaultRowHeight="15.75"/>
  <cols>
    <col min="1" max="1" width="15.375" style="0" customWidth="1"/>
    <col min="2" max="2" width="11.25390625" style="0" customWidth="1"/>
    <col min="3" max="3" width="9.50390625" style="0" bestFit="1" customWidth="1"/>
    <col min="4" max="4" width="10.25390625" style="0" customWidth="1"/>
    <col min="5" max="5" width="9.50390625" style="0" bestFit="1" customWidth="1"/>
    <col min="6" max="6" width="9.50390625" style="0" customWidth="1"/>
    <col min="7" max="9" width="9.50390625" style="0" bestFit="1" customWidth="1"/>
    <col min="10" max="10" width="11.00390625" style="0" customWidth="1"/>
    <col min="11" max="11" width="9.50390625" style="0" bestFit="1" customWidth="1"/>
    <col min="12" max="12" width="10.125" style="0" customWidth="1"/>
    <col min="13" max="13" width="10.375" style="0" customWidth="1"/>
    <col min="14" max="14" width="9.50390625" style="0" bestFit="1" customWidth="1"/>
    <col min="15" max="15" width="2.875" style="0" customWidth="1"/>
  </cols>
  <sheetData>
    <row r="1" ht="18.75">
      <c r="H1" s="14" t="s">
        <v>30</v>
      </c>
    </row>
    <row r="2" ht="18.75">
      <c r="H2" s="14" t="s">
        <v>34</v>
      </c>
    </row>
    <row r="3" ht="15.75">
      <c r="H3" s="3" t="s">
        <v>31</v>
      </c>
    </row>
    <row r="5" spans="2:14" s="3" customFormat="1" ht="15.7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</row>
    <row r="6" spans="1:14" s="16" customFormat="1" ht="15.75">
      <c r="A6"/>
      <c r="B6" s="17" t="s">
        <v>26</v>
      </c>
      <c r="C6" s="17" t="s">
        <v>26</v>
      </c>
      <c r="D6" s="17" t="s">
        <v>26</v>
      </c>
      <c r="E6" s="17" t="s">
        <v>26</v>
      </c>
      <c r="F6" s="17" t="s">
        <v>26</v>
      </c>
      <c r="G6" s="17" t="s">
        <v>26</v>
      </c>
      <c r="H6" s="17" t="s">
        <v>26</v>
      </c>
      <c r="I6" s="17" t="s">
        <v>26</v>
      </c>
      <c r="J6" s="17" t="s">
        <v>26</v>
      </c>
      <c r="K6" s="17" t="s">
        <v>26</v>
      </c>
      <c r="L6" s="17" t="s">
        <v>26</v>
      </c>
      <c r="M6" s="17" t="s">
        <v>26</v>
      </c>
      <c r="N6" s="17" t="s">
        <v>26</v>
      </c>
    </row>
    <row r="7" spans="1:17" ht="15.75">
      <c r="A7" t="s">
        <v>13</v>
      </c>
      <c r="B7" s="1">
        <v>33328680.380000003</v>
      </c>
      <c r="C7" s="1">
        <v>4251002.6</v>
      </c>
      <c r="D7" s="1">
        <v>4048873.4</v>
      </c>
      <c r="E7" s="1">
        <v>3889430.8</v>
      </c>
      <c r="F7" s="1">
        <v>1835440.94</v>
      </c>
      <c r="G7" s="1">
        <v>1988497.36</v>
      </c>
      <c r="H7" s="1">
        <v>1133870</v>
      </c>
      <c r="I7" s="1">
        <v>783464.24</v>
      </c>
      <c r="J7" s="1">
        <v>1163937</v>
      </c>
      <c r="K7" s="1">
        <v>2037638</v>
      </c>
      <c r="L7" s="1">
        <v>3623585.44</v>
      </c>
      <c r="M7" s="1">
        <v>4235938</v>
      </c>
      <c r="N7" s="1">
        <v>4337002.6</v>
      </c>
      <c r="O7" s="1"/>
      <c r="P7" s="1"/>
      <c r="Q7" s="1"/>
    </row>
    <row r="8" spans="1:17" ht="15.75">
      <c r="A8" t="s">
        <v>14</v>
      </c>
      <c r="B8" s="1">
        <v>15359998</v>
      </c>
      <c r="C8" s="1">
        <v>-14122</v>
      </c>
      <c r="D8" s="1">
        <v>3537768</v>
      </c>
      <c r="E8" s="1">
        <v>1659864</v>
      </c>
      <c r="F8" s="1">
        <v>1604089</v>
      </c>
      <c r="G8" s="1">
        <v>1129392</v>
      </c>
      <c r="H8" s="1">
        <v>0</v>
      </c>
      <c r="I8" s="1">
        <v>0</v>
      </c>
      <c r="J8" s="1">
        <v>0</v>
      </c>
      <c r="K8" s="1">
        <v>0</v>
      </c>
      <c r="L8" s="1">
        <v>3752565</v>
      </c>
      <c r="M8" s="1">
        <v>3676320</v>
      </c>
      <c r="N8" s="1">
        <v>14122</v>
      </c>
      <c r="O8" s="1"/>
      <c r="P8" s="1"/>
      <c r="Q8" s="1"/>
    </row>
    <row r="9" spans="1:17" ht="15.75">
      <c r="A9" t="s">
        <v>15</v>
      </c>
      <c r="B9" s="1">
        <v>6176049</v>
      </c>
      <c r="C9" s="1">
        <v>698100</v>
      </c>
      <c r="D9" s="1">
        <v>657496</v>
      </c>
      <c r="E9" s="1">
        <v>698100</v>
      </c>
      <c r="F9" s="1">
        <v>552682</v>
      </c>
      <c r="G9" s="1">
        <v>0</v>
      </c>
      <c r="H9" s="1">
        <v>0</v>
      </c>
      <c r="I9" s="1">
        <v>0</v>
      </c>
      <c r="J9" s="1">
        <v>761563</v>
      </c>
      <c r="K9" s="1">
        <v>739416</v>
      </c>
      <c r="L9" s="1">
        <v>698946</v>
      </c>
      <c r="M9" s="1">
        <v>671646</v>
      </c>
      <c r="N9" s="1">
        <v>698100</v>
      </c>
      <c r="O9" s="1"/>
      <c r="P9" s="1"/>
      <c r="Q9" s="1"/>
    </row>
    <row r="10" spans="1:17" ht="16.5" customHeight="1">
      <c r="A10" t="s">
        <v>16</v>
      </c>
      <c r="B10" s="1">
        <v>729209</v>
      </c>
      <c r="C10" s="1">
        <v>85391</v>
      </c>
      <c r="D10" s="1">
        <v>74624</v>
      </c>
      <c r="E10" s="1">
        <v>64039</v>
      </c>
      <c r="F10" s="1">
        <v>52125</v>
      </c>
      <c r="G10" s="1">
        <v>35953</v>
      </c>
      <c r="H10" s="1">
        <v>32616</v>
      </c>
      <c r="I10" s="1">
        <v>56172</v>
      </c>
      <c r="J10" s="1">
        <v>49437</v>
      </c>
      <c r="K10" s="1">
        <v>58709</v>
      </c>
      <c r="L10" s="1">
        <v>62997</v>
      </c>
      <c r="M10" s="1">
        <v>71755</v>
      </c>
      <c r="N10" s="1">
        <v>85391</v>
      </c>
      <c r="O10" s="1"/>
      <c r="P10" s="1"/>
      <c r="Q10" s="1"/>
    </row>
    <row r="11" spans="1:17" ht="15.75">
      <c r="A11" t="s">
        <v>17</v>
      </c>
      <c r="B11" s="1">
        <v>2786112</v>
      </c>
      <c r="C11" s="1">
        <v>380128</v>
      </c>
      <c r="D11" s="1">
        <v>372800</v>
      </c>
      <c r="E11" s="1">
        <v>402624</v>
      </c>
      <c r="F11" s="1">
        <v>189600</v>
      </c>
      <c r="G11" s="1">
        <v>0</v>
      </c>
      <c r="H11" s="1">
        <v>0</v>
      </c>
      <c r="I11" s="1">
        <v>0</v>
      </c>
      <c r="J11" s="1">
        <v>0</v>
      </c>
      <c r="K11" s="1">
        <v>189600</v>
      </c>
      <c r="L11" s="1">
        <v>411840</v>
      </c>
      <c r="M11" s="1">
        <v>411840</v>
      </c>
      <c r="N11" s="1">
        <v>427680</v>
      </c>
      <c r="O11" s="1"/>
      <c r="P11" s="1"/>
      <c r="Q11" s="1"/>
    </row>
    <row r="12" spans="1:17" ht="15.75">
      <c r="A12" t="s">
        <v>18</v>
      </c>
      <c r="B12" s="1">
        <v>1223059</v>
      </c>
      <c r="C12" s="1">
        <v>104614</v>
      </c>
      <c r="D12" s="1">
        <v>95164</v>
      </c>
      <c r="E12" s="1">
        <v>108562</v>
      </c>
      <c r="F12" s="1">
        <v>102570</v>
      </c>
      <c r="G12" s="1">
        <v>109980</v>
      </c>
      <c r="H12" s="1">
        <v>105254</v>
      </c>
      <c r="I12" s="1">
        <v>107888</v>
      </c>
      <c r="J12" s="1">
        <v>104963</v>
      </c>
      <c r="K12" s="1">
        <v>83999</v>
      </c>
      <c r="L12" s="1">
        <v>98244</v>
      </c>
      <c r="M12" s="1">
        <v>97460</v>
      </c>
      <c r="N12" s="1">
        <v>104361</v>
      </c>
      <c r="O12" s="1"/>
      <c r="P12" s="1"/>
      <c r="Q12" s="1"/>
    </row>
    <row r="13" spans="1:17" ht="15.75">
      <c r="A13" t="s">
        <v>19</v>
      </c>
      <c r="B13" s="1">
        <v>1255048</v>
      </c>
      <c r="C13" s="1">
        <v>114086</v>
      </c>
      <c r="D13" s="1">
        <v>106458</v>
      </c>
      <c r="E13" s="1">
        <v>110653</v>
      </c>
      <c r="F13" s="1">
        <v>105907</v>
      </c>
      <c r="G13" s="1">
        <v>109663</v>
      </c>
      <c r="H13" s="1">
        <v>106528</v>
      </c>
      <c r="I13" s="1">
        <v>110484</v>
      </c>
      <c r="J13" s="1">
        <v>85722</v>
      </c>
      <c r="K13" s="1">
        <v>66044</v>
      </c>
      <c r="L13" s="1">
        <v>114986</v>
      </c>
      <c r="M13" s="1">
        <v>109324</v>
      </c>
      <c r="N13" s="1">
        <v>115193</v>
      </c>
      <c r="O13" s="1"/>
      <c r="P13" s="1"/>
      <c r="Q13" s="1"/>
    </row>
    <row r="14" spans="1:17" ht="15.75">
      <c r="A14" t="s">
        <v>20</v>
      </c>
      <c r="B14" s="1">
        <v>1432032</v>
      </c>
      <c r="C14" s="1">
        <v>121112</v>
      </c>
      <c r="D14" s="1">
        <v>114008</v>
      </c>
      <c r="E14" s="1">
        <v>121112</v>
      </c>
      <c r="F14" s="1">
        <v>117412</v>
      </c>
      <c r="G14" s="1">
        <v>121112</v>
      </c>
      <c r="H14" s="1">
        <v>117560</v>
      </c>
      <c r="I14" s="1">
        <v>121112</v>
      </c>
      <c r="J14" s="1">
        <v>121112</v>
      </c>
      <c r="K14" s="1">
        <v>117560</v>
      </c>
      <c r="L14" s="1">
        <v>121260</v>
      </c>
      <c r="M14" s="1">
        <v>117560</v>
      </c>
      <c r="N14" s="1">
        <v>121112</v>
      </c>
      <c r="O14" s="1"/>
      <c r="P14" s="1"/>
      <c r="Q14" s="1"/>
    </row>
    <row r="15" spans="1:14" ht="18">
      <c r="A15" s="2" t="s">
        <v>27</v>
      </c>
      <c r="B15" s="9">
        <f aca="true" t="shared" si="0" ref="B15:N15">SUM(B7:B14)</f>
        <v>62290187.38</v>
      </c>
      <c r="C15" s="1">
        <f t="shared" si="0"/>
        <v>5740311.6</v>
      </c>
      <c r="D15" s="1">
        <f t="shared" si="0"/>
        <v>9007191.4</v>
      </c>
      <c r="E15" s="1">
        <f t="shared" si="0"/>
        <v>7054384.8</v>
      </c>
      <c r="F15" s="1">
        <f t="shared" si="0"/>
        <v>4559825.9399999995</v>
      </c>
      <c r="G15" s="1">
        <f t="shared" si="0"/>
        <v>3494597.3600000003</v>
      </c>
      <c r="H15" s="1">
        <f t="shared" si="0"/>
        <v>1495828</v>
      </c>
      <c r="I15" s="1">
        <f t="shared" si="0"/>
        <v>1179120.24</v>
      </c>
      <c r="J15" s="1">
        <f t="shared" si="0"/>
        <v>2286734</v>
      </c>
      <c r="K15" s="1">
        <f t="shared" si="0"/>
        <v>3292966</v>
      </c>
      <c r="L15" s="1">
        <f t="shared" si="0"/>
        <v>8884423.44</v>
      </c>
      <c r="M15" s="1">
        <f t="shared" si="0"/>
        <v>9391843</v>
      </c>
      <c r="N15" s="1">
        <f t="shared" si="0"/>
        <v>5902961.6</v>
      </c>
    </row>
    <row r="17" spans="2:14" s="17" customFormat="1" ht="15.75">
      <c r="B17" s="17" t="s">
        <v>22</v>
      </c>
      <c r="C17" s="17" t="s">
        <v>22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17" t="s">
        <v>22</v>
      </c>
      <c r="N17" s="17" t="s">
        <v>22</v>
      </c>
    </row>
    <row r="18" spans="1:14" s="1" customFormat="1" ht="15.75">
      <c r="A18" s="1" t="s">
        <v>13</v>
      </c>
      <c r="B18" s="1">
        <v>1433013</v>
      </c>
      <c r="C18" s="1">
        <v>169260</v>
      </c>
      <c r="D18" s="1">
        <v>158340</v>
      </c>
      <c r="E18" s="1">
        <v>145080</v>
      </c>
      <c r="F18" s="1">
        <v>97737</v>
      </c>
      <c r="G18" s="1">
        <v>111228</v>
      </c>
      <c r="H18" s="1">
        <v>58500</v>
      </c>
      <c r="I18" s="1">
        <v>48452</v>
      </c>
      <c r="J18" s="1">
        <v>48268</v>
      </c>
      <c r="K18" s="1">
        <v>93600</v>
      </c>
      <c r="L18" s="1">
        <v>169488</v>
      </c>
      <c r="M18" s="1">
        <v>163800</v>
      </c>
      <c r="N18" s="1">
        <v>169260</v>
      </c>
    </row>
    <row r="19" spans="1:14" s="1" customFormat="1" ht="15.75">
      <c r="A19" s="1" t="s">
        <v>14</v>
      </c>
      <c r="B19" s="1">
        <v>667826</v>
      </c>
      <c r="C19" s="1">
        <v>-614</v>
      </c>
      <c r="D19" s="1">
        <v>153816</v>
      </c>
      <c r="E19" s="1">
        <v>72168</v>
      </c>
      <c r="F19" s="1">
        <v>69743</v>
      </c>
      <c r="G19" s="1">
        <v>49104</v>
      </c>
      <c r="H19" s="1">
        <v>0</v>
      </c>
      <c r="I19" s="1">
        <v>0</v>
      </c>
      <c r="J19" s="1">
        <v>0</v>
      </c>
      <c r="K19" s="1">
        <v>0</v>
      </c>
      <c r="L19" s="1">
        <v>163155</v>
      </c>
      <c r="M19" s="1">
        <v>159840</v>
      </c>
      <c r="N19" s="1">
        <v>614</v>
      </c>
    </row>
    <row r="20" spans="1:14" s="1" customFormat="1" ht="15.75">
      <c r="A20" s="1" t="s">
        <v>15</v>
      </c>
      <c r="B20" s="1">
        <v>360520</v>
      </c>
      <c r="C20" s="1">
        <v>40920</v>
      </c>
      <c r="D20" s="1">
        <v>38280</v>
      </c>
      <c r="E20" s="1">
        <v>40920</v>
      </c>
      <c r="F20" s="1">
        <v>31465</v>
      </c>
      <c r="G20" s="1">
        <v>0</v>
      </c>
      <c r="H20" s="1">
        <v>0</v>
      </c>
      <c r="I20" s="1">
        <v>0</v>
      </c>
      <c r="J20" s="1">
        <v>44640</v>
      </c>
      <c r="K20" s="1">
        <v>43200</v>
      </c>
      <c r="L20" s="1">
        <v>40975</v>
      </c>
      <c r="M20" s="1">
        <v>39200</v>
      </c>
      <c r="N20" s="1">
        <v>40920</v>
      </c>
    </row>
    <row r="21" spans="1:14" s="1" customFormat="1" ht="15.75">
      <c r="A21" s="1" t="s">
        <v>16</v>
      </c>
      <c r="B21" s="1">
        <v>48292</v>
      </c>
      <c r="C21" s="1">
        <v>5655</v>
      </c>
      <c r="D21" s="1">
        <v>4942</v>
      </c>
      <c r="E21" s="1">
        <v>4241</v>
      </c>
      <c r="F21" s="1">
        <v>3452</v>
      </c>
      <c r="G21" s="1">
        <v>2381</v>
      </c>
      <c r="H21" s="1">
        <v>2160</v>
      </c>
      <c r="I21" s="1">
        <v>3720</v>
      </c>
      <c r="J21" s="1">
        <v>3274</v>
      </c>
      <c r="K21" s="1">
        <v>3888</v>
      </c>
      <c r="L21" s="1">
        <v>4172</v>
      </c>
      <c r="M21" s="1">
        <v>4752</v>
      </c>
      <c r="N21" s="1">
        <v>5655</v>
      </c>
    </row>
    <row r="22" spans="1:14" s="1" customFormat="1" ht="15.75">
      <c r="A22" s="1" t="s">
        <v>17</v>
      </c>
      <c r="B22" s="1">
        <v>145200</v>
      </c>
      <c r="C22" s="1">
        <v>20400</v>
      </c>
      <c r="D22" s="1">
        <v>20000</v>
      </c>
      <c r="E22" s="1">
        <v>21600</v>
      </c>
      <c r="F22" s="1">
        <v>10000</v>
      </c>
      <c r="G22" s="1">
        <v>0</v>
      </c>
      <c r="H22" s="1">
        <v>0</v>
      </c>
      <c r="I22" s="1">
        <v>0</v>
      </c>
      <c r="J22" s="1">
        <v>0</v>
      </c>
      <c r="K22" s="1">
        <v>10000</v>
      </c>
      <c r="L22" s="1">
        <v>20800</v>
      </c>
      <c r="M22" s="1">
        <v>20800</v>
      </c>
      <c r="N22" s="1">
        <v>21600</v>
      </c>
    </row>
    <row r="23" spans="1:14" s="1" customFormat="1" ht="15.75">
      <c r="A23" s="1" t="s">
        <v>18</v>
      </c>
      <c r="B23" s="1">
        <v>69435</v>
      </c>
      <c r="C23" s="1">
        <v>5960</v>
      </c>
      <c r="D23" s="1">
        <v>5373</v>
      </c>
      <c r="E23" s="1">
        <v>6198</v>
      </c>
      <c r="F23" s="1">
        <v>5827</v>
      </c>
      <c r="G23" s="1">
        <v>6266</v>
      </c>
      <c r="H23" s="1">
        <v>5984</v>
      </c>
      <c r="I23" s="1">
        <v>6151</v>
      </c>
      <c r="J23" s="1">
        <v>5991</v>
      </c>
      <c r="K23" s="1">
        <v>4670</v>
      </c>
      <c r="L23" s="1">
        <v>5558</v>
      </c>
      <c r="M23" s="1">
        <v>5514</v>
      </c>
      <c r="N23" s="1">
        <v>5943</v>
      </c>
    </row>
    <row r="24" spans="1:14" s="1" customFormat="1" ht="15.75">
      <c r="A24" s="1" t="s">
        <v>19</v>
      </c>
      <c r="B24" s="1">
        <v>75505</v>
      </c>
      <c r="C24" s="1">
        <v>6889</v>
      </c>
      <c r="D24" s="1">
        <v>6368</v>
      </c>
      <c r="E24" s="1">
        <v>6718</v>
      </c>
      <c r="F24" s="1">
        <v>6348</v>
      </c>
      <c r="G24" s="1">
        <v>6598</v>
      </c>
      <c r="H24" s="1">
        <v>6415</v>
      </c>
      <c r="I24" s="1">
        <v>6700</v>
      </c>
      <c r="J24" s="1">
        <v>4968</v>
      </c>
      <c r="K24" s="1">
        <v>3932</v>
      </c>
      <c r="L24" s="1">
        <v>6980</v>
      </c>
      <c r="M24" s="1">
        <v>6598</v>
      </c>
      <c r="N24" s="1">
        <v>6991</v>
      </c>
    </row>
    <row r="25" spans="1:14" s="1" customFormat="1" ht="15.75">
      <c r="A25" s="1" t="s">
        <v>20</v>
      </c>
      <c r="B25" s="1">
        <v>87840</v>
      </c>
      <c r="C25" s="1">
        <v>7440</v>
      </c>
      <c r="D25" s="1">
        <v>6960</v>
      </c>
      <c r="E25" s="1">
        <v>7440</v>
      </c>
      <c r="F25" s="1">
        <v>7190</v>
      </c>
      <c r="G25" s="1">
        <v>7440</v>
      </c>
      <c r="H25" s="1">
        <v>7200</v>
      </c>
      <c r="I25" s="1">
        <v>7440</v>
      </c>
      <c r="J25" s="1">
        <v>7440</v>
      </c>
      <c r="K25" s="1">
        <v>7200</v>
      </c>
      <c r="L25" s="1">
        <v>7450</v>
      </c>
      <c r="M25" s="1">
        <v>7200</v>
      </c>
      <c r="N25" s="1">
        <v>7440</v>
      </c>
    </row>
    <row r="26" spans="1:14" ht="15.75">
      <c r="A26" s="3" t="s">
        <v>24</v>
      </c>
      <c r="B26" s="1">
        <f aca="true" t="shared" si="1" ref="B26:N26">SUM(B18:B25)</f>
        <v>2887631</v>
      </c>
      <c r="C26" s="1">
        <f t="shared" si="1"/>
        <v>255910</v>
      </c>
      <c r="D26" s="1">
        <f t="shared" si="1"/>
        <v>394079</v>
      </c>
      <c r="E26" s="1">
        <f t="shared" si="1"/>
        <v>304365</v>
      </c>
      <c r="F26" s="1">
        <f t="shared" si="1"/>
        <v>231762</v>
      </c>
      <c r="G26" s="1">
        <f t="shared" si="1"/>
        <v>183017</v>
      </c>
      <c r="H26" s="1">
        <f t="shared" si="1"/>
        <v>80259</v>
      </c>
      <c r="I26" s="1">
        <f t="shared" si="1"/>
        <v>72463</v>
      </c>
      <c r="J26" s="1">
        <f t="shared" si="1"/>
        <v>114581</v>
      </c>
      <c r="K26" s="1">
        <f t="shared" si="1"/>
        <v>166490</v>
      </c>
      <c r="L26" s="1">
        <f t="shared" si="1"/>
        <v>418578</v>
      </c>
      <c r="M26" s="1">
        <f t="shared" si="1"/>
        <v>407704</v>
      </c>
      <c r="N26" s="1">
        <f t="shared" si="1"/>
        <v>258423</v>
      </c>
    </row>
    <row r="28" spans="1:14" s="1" customFormat="1" ht="15.75">
      <c r="A28" s="1" t="s">
        <v>28</v>
      </c>
      <c r="B28" s="1">
        <f>+B26</f>
        <v>2887631</v>
      </c>
      <c r="C28" s="1">
        <f aca="true" t="shared" si="2" ref="C28:N28">+C26</f>
        <v>255910</v>
      </c>
      <c r="D28" s="1">
        <f t="shared" si="2"/>
        <v>394079</v>
      </c>
      <c r="E28" s="1">
        <f t="shared" si="2"/>
        <v>304365</v>
      </c>
      <c r="F28" s="1">
        <f t="shared" si="2"/>
        <v>231762</v>
      </c>
      <c r="G28" s="1">
        <f t="shared" si="2"/>
        <v>183017</v>
      </c>
      <c r="H28" s="1">
        <f t="shared" si="2"/>
        <v>80259</v>
      </c>
      <c r="I28" s="1">
        <f t="shared" si="2"/>
        <v>72463</v>
      </c>
      <c r="J28" s="1">
        <f t="shared" si="2"/>
        <v>114581</v>
      </c>
      <c r="K28" s="1">
        <f t="shared" si="2"/>
        <v>166490</v>
      </c>
      <c r="L28" s="1">
        <f t="shared" si="2"/>
        <v>418578</v>
      </c>
      <c r="M28" s="1">
        <f t="shared" si="2"/>
        <v>407704</v>
      </c>
      <c r="N28" s="1">
        <f t="shared" si="2"/>
        <v>258423</v>
      </c>
    </row>
    <row r="29" ht="15.75">
      <c r="B29" t="s">
        <v>21</v>
      </c>
    </row>
    <row r="30" spans="1:14" s="4" customFormat="1" ht="15.75">
      <c r="A30" s="4" t="s">
        <v>25</v>
      </c>
      <c r="B30" s="5" t="s">
        <v>23</v>
      </c>
      <c r="C30" s="4">
        <v>103.74</v>
      </c>
      <c r="D30" s="4">
        <v>82.35</v>
      </c>
      <c r="E30" s="4">
        <v>89.46</v>
      </c>
      <c r="F30" s="4">
        <v>114.7</v>
      </c>
      <c r="G30" s="4">
        <v>100.88</v>
      </c>
      <c r="H30" s="4">
        <v>81.12</v>
      </c>
      <c r="I30" s="4">
        <v>83.85</v>
      </c>
      <c r="J30" s="4">
        <v>132.83</v>
      </c>
      <c r="K30" s="4">
        <v>109.2</v>
      </c>
      <c r="L30" s="4">
        <v>177.15</v>
      </c>
      <c r="M30" s="4">
        <v>160.2</v>
      </c>
      <c r="N30" s="4">
        <v>150.61</v>
      </c>
    </row>
    <row r="32" spans="1:14" s="6" customFormat="1" ht="18">
      <c r="A32" s="4" t="s">
        <v>25</v>
      </c>
      <c r="B32" s="9">
        <f>SUM(C32:N32)</f>
        <v>355648354.70000005</v>
      </c>
      <c r="C32" s="8">
        <f aca="true" t="shared" si="3" ref="C32:N32">+C30*C28</f>
        <v>26548103.4</v>
      </c>
      <c r="D32" s="8">
        <f t="shared" si="3"/>
        <v>32452405.65</v>
      </c>
      <c r="E32" s="8">
        <f t="shared" si="3"/>
        <v>27228492.9</v>
      </c>
      <c r="F32" s="8">
        <f t="shared" si="3"/>
        <v>26583101.400000002</v>
      </c>
      <c r="G32" s="8">
        <f t="shared" si="3"/>
        <v>18462754.96</v>
      </c>
      <c r="H32" s="8">
        <f t="shared" si="3"/>
        <v>6510610.08</v>
      </c>
      <c r="I32" s="8">
        <f t="shared" si="3"/>
        <v>6076022.55</v>
      </c>
      <c r="J32" s="8">
        <f t="shared" si="3"/>
        <v>15219794.230000002</v>
      </c>
      <c r="K32" s="8">
        <f t="shared" si="3"/>
        <v>18180708</v>
      </c>
      <c r="L32" s="8">
        <f t="shared" si="3"/>
        <v>74151092.7</v>
      </c>
      <c r="M32" s="8">
        <f t="shared" si="3"/>
        <v>65314180.8</v>
      </c>
      <c r="N32" s="8">
        <f t="shared" si="3"/>
        <v>38921088.03</v>
      </c>
    </row>
    <row r="33" spans="1:14" s="6" customFormat="1" ht="15.75">
      <c r="A33" s="4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6:15" ht="90" customHeight="1">
      <c r="F34" s="12"/>
      <c r="G34" s="11"/>
      <c r="H34" s="11"/>
      <c r="I34" s="15" t="s">
        <v>29</v>
      </c>
      <c r="J34" s="13">
        <f>+B32-B15</f>
        <v>293358167.32000005</v>
      </c>
      <c r="N34" s="10" t="s">
        <v>33</v>
      </c>
      <c r="O34" s="10" t="s">
        <v>32</v>
      </c>
    </row>
  </sheetData>
  <printOptions horizontalCentered="1" verticalCentered="1"/>
  <pageMargins left="0.5" right="0" top="0" bottom="0" header="0.5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I28">
      <selection activeCell="N35" sqref="N35"/>
    </sheetView>
  </sheetViews>
  <sheetFormatPr defaultColWidth="9.00390625" defaultRowHeight="15.75"/>
  <cols>
    <col min="1" max="1" width="13.625" style="0" customWidth="1"/>
    <col min="2" max="2" width="10.625" style="0" customWidth="1"/>
    <col min="4" max="4" width="9.50390625" style="0" customWidth="1"/>
    <col min="10" max="10" width="9.875" style="0" customWidth="1"/>
    <col min="11" max="11" width="10.00390625" style="0" customWidth="1"/>
    <col min="12" max="12" width="9.875" style="0" customWidth="1"/>
    <col min="13" max="13" width="9.75390625" style="0" customWidth="1"/>
    <col min="15" max="15" width="3.00390625" style="0" customWidth="1"/>
  </cols>
  <sheetData>
    <row r="1" ht="18.75">
      <c r="H1" s="14" t="s">
        <v>30</v>
      </c>
    </row>
    <row r="2" ht="18.75">
      <c r="H2" s="14" t="s">
        <v>35</v>
      </c>
    </row>
    <row r="3" ht="15.75">
      <c r="H3" s="3" t="s">
        <v>31</v>
      </c>
    </row>
    <row r="5" spans="1:15" ht="15.7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/>
    </row>
    <row r="6" spans="2:15" ht="15.75">
      <c r="B6" s="17" t="s">
        <v>26</v>
      </c>
      <c r="C6" s="17" t="s">
        <v>26</v>
      </c>
      <c r="D6" s="17" t="s">
        <v>26</v>
      </c>
      <c r="E6" s="17" t="s">
        <v>26</v>
      </c>
      <c r="F6" s="17" t="s">
        <v>26</v>
      </c>
      <c r="G6" s="17" t="s">
        <v>26</v>
      </c>
      <c r="H6" s="17" t="s">
        <v>26</v>
      </c>
      <c r="I6" s="17" t="s">
        <v>26</v>
      </c>
      <c r="J6" s="17" t="s">
        <v>26</v>
      </c>
      <c r="K6" s="17" t="s">
        <v>26</v>
      </c>
      <c r="L6" s="17" t="s">
        <v>26</v>
      </c>
      <c r="M6" s="17" t="s">
        <v>26</v>
      </c>
      <c r="N6" s="17" t="s">
        <v>26</v>
      </c>
      <c r="O6" s="16"/>
    </row>
    <row r="7" spans="1:15" ht="15.75">
      <c r="A7" t="s">
        <v>13</v>
      </c>
      <c r="B7" s="1">
        <v>33328680.380000003</v>
      </c>
      <c r="C7" s="1">
        <v>4251002.6</v>
      </c>
      <c r="D7" s="1">
        <v>4048873.4</v>
      </c>
      <c r="E7" s="1">
        <v>3889430.8</v>
      </c>
      <c r="F7" s="1">
        <v>1835440.94</v>
      </c>
      <c r="G7" s="1">
        <v>1988497.36</v>
      </c>
      <c r="H7" s="1">
        <v>1133870</v>
      </c>
      <c r="I7" s="1">
        <v>783464.24</v>
      </c>
      <c r="J7" s="1">
        <v>1163937</v>
      </c>
      <c r="K7" s="1">
        <v>2037638</v>
      </c>
      <c r="L7" s="1">
        <v>3623585.44</v>
      </c>
      <c r="M7" s="1">
        <v>4235938</v>
      </c>
      <c r="N7" s="1">
        <v>4337002.6</v>
      </c>
      <c r="O7" s="1"/>
    </row>
    <row r="8" spans="1:15" ht="15.75">
      <c r="A8" t="s">
        <v>14</v>
      </c>
      <c r="B8" s="1">
        <v>15359998</v>
      </c>
      <c r="C8" s="1">
        <v>-14122</v>
      </c>
      <c r="D8" s="1">
        <v>3537768</v>
      </c>
      <c r="E8" s="1">
        <v>1659864</v>
      </c>
      <c r="F8" s="1">
        <v>1604089</v>
      </c>
      <c r="G8" s="1">
        <v>1129392</v>
      </c>
      <c r="H8" s="1">
        <v>0</v>
      </c>
      <c r="I8" s="1">
        <v>0</v>
      </c>
      <c r="J8" s="1">
        <v>0</v>
      </c>
      <c r="K8" s="1">
        <v>0</v>
      </c>
      <c r="L8" s="1">
        <v>3752565</v>
      </c>
      <c r="M8" s="1">
        <v>3676320</v>
      </c>
      <c r="N8" s="1">
        <v>14122</v>
      </c>
      <c r="O8" s="1"/>
    </row>
    <row r="9" spans="1:15" ht="15.75">
      <c r="A9" t="s">
        <v>15</v>
      </c>
      <c r="B9" s="1">
        <v>6176049</v>
      </c>
      <c r="C9" s="1">
        <v>698100</v>
      </c>
      <c r="D9" s="1">
        <v>657496</v>
      </c>
      <c r="E9" s="1">
        <v>698100</v>
      </c>
      <c r="F9" s="1">
        <v>552682</v>
      </c>
      <c r="G9" s="1">
        <v>0</v>
      </c>
      <c r="H9" s="1">
        <v>0</v>
      </c>
      <c r="I9" s="1">
        <v>0</v>
      </c>
      <c r="J9" s="1">
        <v>761563</v>
      </c>
      <c r="K9" s="1">
        <v>739416</v>
      </c>
      <c r="L9" s="1">
        <v>698946</v>
      </c>
      <c r="M9" s="1">
        <v>671646</v>
      </c>
      <c r="N9" s="1">
        <v>698100</v>
      </c>
      <c r="O9" s="1"/>
    </row>
    <row r="10" spans="1:15" ht="15.75">
      <c r="A10" t="s">
        <v>16</v>
      </c>
      <c r="B10" s="1">
        <v>729209</v>
      </c>
      <c r="C10" s="1">
        <v>85391</v>
      </c>
      <c r="D10" s="1">
        <v>74624</v>
      </c>
      <c r="E10" s="1">
        <v>64039</v>
      </c>
      <c r="F10" s="1">
        <v>52125</v>
      </c>
      <c r="G10" s="1">
        <v>35953</v>
      </c>
      <c r="H10" s="1">
        <v>32616</v>
      </c>
      <c r="I10" s="1">
        <v>56172</v>
      </c>
      <c r="J10" s="1">
        <v>49437</v>
      </c>
      <c r="K10" s="1">
        <v>58709</v>
      </c>
      <c r="L10" s="1">
        <v>62997</v>
      </c>
      <c r="M10" s="1">
        <v>71755</v>
      </c>
      <c r="N10" s="1">
        <v>85391</v>
      </c>
      <c r="O10" s="1"/>
    </row>
    <row r="11" spans="1:15" ht="15.75">
      <c r="A11" t="s">
        <v>17</v>
      </c>
      <c r="B11" s="1">
        <v>2786112</v>
      </c>
      <c r="C11" s="1">
        <v>380128</v>
      </c>
      <c r="D11" s="1">
        <v>372800</v>
      </c>
      <c r="E11" s="1">
        <v>402624</v>
      </c>
      <c r="F11" s="1">
        <v>189600</v>
      </c>
      <c r="G11" s="1">
        <v>0</v>
      </c>
      <c r="H11" s="1">
        <v>0</v>
      </c>
      <c r="I11" s="1">
        <v>0</v>
      </c>
      <c r="J11" s="1">
        <v>0</v>
      </c>
      <c r="K11" s="1">
        <v>189600</v>
      </c>
      <c r="L11" s="1">
        <v>411840</v>
      </c>
      <c r="M11" s="1">
        <v>411840</v>
      </c>
      <c r="N11" s="1">
        <v>427680</v>
      </c>
      <c r="O11" s="1"/>
    </row>
    <row r="12" spans="1:15" ht="15.75">
      <c r="A12" t="s">
        <v>18</v>
      </c>
      <c r="B12" s="1">
        <v>1223059</v>
      </c>
      <c r="C12" s="1">
        <v>104614</v>
      </c>
      <c r="D12" s="1">
        <v>95164</v>
      </c>
      <c r="E12" s="1">
        <v>108562</v>
      </c>
      <c r="F12" s="1">
        <v>102570</v>
      </c>
      <c r="G12" s="1">
        <v>109980</v>
      </c>
      <c r="H12" s="1">
        <v>105254</v>
      </c>
      <c r="I12" s="1">
        <v>107888</v>
      </c>
      <c r="J12" s="1">
        <v>104963</v>
      </c>
      <c r="K12" s="1">
        <v>83999</v>
      </c>
      <c r="L12" s="1">
        <v>98244</v>
      </c>
      <c r="M12" s="1">
        <v>97460</v>
      </c>
      <c r="N12" s="1">
        <v>104361</v>
      </c>
      <c r="O12" s="1"/>
    </row>
    <row r="13" spans="1:15" ht="15.75">
      <c r="A13" t="s">
        <v>19</v>
      </c>
      <c r="B13" s="1">
        <v>1255048</v>
      </c>
      <c r="C13" s="1">
        <v>114086</v>
      </c>
      <c r="D13" s="1">
        <v>106458</v>
      </c>
      <c r="E13" s="1">
        <v>110653</v>
      </c>
      <c r="F13" s="1">
        <v>105907</v>
      </c>
      <c r="G13" s="1">
        <v>109663</v>
      </c>
      <c r="H13" s="1">
        <v>106528</v>
      </c>
      <c r="I13" s="1">
        <v>110484</v>
      </c>
      <c r="J13" s="1">
        <v>85722</v>
      </c>
      <c r="K13" s="1">
        <v>66044</v>
      </c>
      <c r="L13" s="1">
        <v>114986</v>
      </c>
      <c r="M13" s="1">
        <v>109324</v>
      </c>
      <c r="N13" s="1">
        <v>115193</v>
      </c>
      <c r="O13" s="1"/>
    </row>
    <row r="14" spans="1:15" ht="15.75">
      <c r="A14" t="s">
        <v>20</v>
      </c>
      <c r="B14" s="1">
        <v>1432032</v>
      </c>
      <c r="C14" s="1">
        <v>121112</v>
      </c>
      <c r="D14" s="1">
        <v>114008</v>
      </c>
      <c r="E14" s="1">
        <v>121112</v>
      </c>
      <c r="F14" s="1">
        <v>117412</v>
      </c>
      <c r="G14" s="1">
        <v>121112</v>
      </c>
      <c r="H14" s="1">
        <v>117560</v>
      </c>
      <c r="I14" s="1">
        <v>121112</v>
      </c>
      <c r="J14" s="1">
        <v>121112</v>
      </c>
      <c r="K14" s="1">
        <v>117560</v>
      </c>
      <c r="L14" s="1">
        <v>121260</v>
      </c>
      <c r="M14" s="1">
        <v>117560</v>
      </c>
      <c r="N14" s="1">
        <v>121112</v>
      </c>
      <c r="O14" s="1"/>
    </row>
    <row r="15" spans="1:14" ht="18">
      <c r="A15" s="2" t="s">
        <v>27</v>
      </c>
      <c r="B15" s="9">
        <f aca="true" t="shared" si="0" ref="B15:N15">SUM(B7:B14)</f>
        <v>62290187.38</v>
      </c>
      <c r="C15" s="1">
        <f t="shared" si="0"/>
        <v>5740311.6</v>
      </c>
      <c r="D15" s="1">
        <f t="shared" si="0"/>
        <v>9007191.4</v>
      </c>
      <c r="E15" s="1">
        <f t="shared" si="0"/>
        <v>7054384.8</v>
      </c>
      <c r="F15" s="1">
        <f t="shared" si="0"/>
        <v>4559825.9399999995</v>
      </c>
      <c r="G15" s="1">
        <f t="shared" si="0"/>
        <v>3494597.3600000003</v>
      </c>
      <c r="H15" s="1">
        <f t="shared" si="0"/>
        <v>1495828</v>
      </c>
      <c r="I15" s="1">
        <f t="shared" si="0"/>
        <v>1179120.24</v>
      </c>
      <c r="J15" s="1">
        <f t="shared" si="0"/>
        <v>2286734</v>
      </c>
      <c r="K15" s="1">
        <f t="shared" si="0"/>
        <v>3292966</v>
      </c>
      <c r="L15" s="1">
        <f t="shared" si="0"/>
        <v>8884423.44</v>
      </c>
      <c r="M15" s="1">
        <f t="shared" si="0"/>
        <v>9391843</v>
      </c>
      <c r="N15" s="1">
        <f t="shared" si="0"/>
        <v>5902961.6</v>
      </c>
    </row>
    <row r="17" spans="1:15" ht="15.75">
      <c r="A17" s="17"/>
      <c r="B17" s="17" t="s">
        <v>22</v>
      </c>
      <c r="C17" s="17" t="s">
        <v>22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17" t="s">
        <v>22</v>
      </c>
      <c r="N17" s="17" t="s">
        <v>22</v>
      </c>
      <c r="O17" s="17"/>
    </row>
    <row r="18" spans="1:15" ht="15.75">
      <c r="A18" s="1" t="s">
        <v>13</v>
      </c>
      <c r="B18" s="1">
        <v>1433013</v>
      </c>
      <c r="C18" s="1">
        <v>169260</v>
      </c>
      <c r="D18" s="1">
        <v>158340</v>
      </c>
      <c r="E18" s="1">
        <v>145080</v>
      </c>
      <c r="F18" s="1">
        <v>97737</v>
      </c>
      <c r="G18" s="1">
        <v>111228</v>
      </c>
      <c r="H18" s="1">
        <v>58500</v>
      </c>
      <c r="I18" s="1">
        <v>48452</v>
      </c>
      <c r="J18" s="1">
        <v>48268</v>
      </c>
      <c r="K18" s="1">
        <v>93600</v>
      </c>
      <c r="L18" s="1">
        <v>169488</v>
      </c>
      <c r="M18" s="1">
        <v>163800</v>
      </c>
      <c r="N18" s="1">
        <v>169260</v>
      </c>
      <c r="O18" s="1"/>
    </row>
    <row r="19" spans="1:15" ht="15.75">
      <c r="A19" s="1" t="s">
        <v>14</v>
      </c>
      <c r="B19" s="1">
        <v>667826</v>
      </c>
      <c r="C19" s="1">
        <v>-614</v>
      </c>
      <c r="D19" s="1">
        <v>153816</v>
      </c>
      <c r="E19" s="1">
        <v>72168</v>
      </c>
      <c r="F19" s="1">
        <v>69743</v>
      </c>
      <c r="G19" s="1">
        <v>49104</v>
      </c>
      <c r="H19" s="1">
        <v>0</v>
      </c>
      <c r="I19" s="1">
        <v>0</v>
      </c>
      <c r="J19" s="1">
        <v>0</v>
      </c>
      <c r="K19" s="1">
        <v>0</v>
      </c>
      <c r="L19" s="1">
        <v>163155</v>
      </c>
      <c r="M19" s="1">
        <v>159840</v>
      </c>
      <c r="N19" s="1">
        <v>614</v>
      </c>
      <c r="O19" s="1"/>
    </row>
    <row r="20" spans="1:15" ht="15.75">
      <c r="A20" s="1" t="s">
        <v>15</v>
      </c>
      <c r="B20" s="1">
        <v>360520</v>
      </c>
      <c r="C20" s="1">
        <v>40920</v>
      </c>
      <c r="D20" s="1">
        <v>38280</v>
      </c>
      <c r="E20" s="1">
        <v>40920</v>
      </c>
      <c r="F20" s="1">
        <v>31465</v>
      </c>
      <c r="G20" s="1">
        <v>0</v>
      </c>
      <c r="H20" s="1">
        <v>0</v>
      </c>
      <c r="I20" s="1">
        <v>0</v>
      </c>
      <c r="J20" s="1">
        <v>44640</v>
      </c>
      <c r="K20" s="1">
        <v>43200</v>
      </c>
      <c r="L20" s="1">
        <v>40975</v>
      </c>
      <c r="M20" s="1">
        <v>39200</v>
      </c>
      <c r="N20" s="1">
        <v>40920</v>
      </c>
      <c r="O20" s="1"/>
    </row>
    <row r="21" spans="1:15" ht="15.75">
      <c r="A21" s="1" t="s">
        <v>16</v>
      </c>
      <c r="B21" s="1">
        <v>48292</v>
      </c>
      <c r="C21" s="1">
        <v>5655</v>
      </c>
      <c r="D21" s="1">
        <v>4942</v>
      </c>
      <c r="E21" s="1">
        <v>4241</v>
      </c>
      <c r="F21" s="1">
        <v>3452</v>
      </c>
      <c r="G21" s="1">
        <v>2381</v>
      </c>
      <c r="H21" s="1">
        <v>2160</v>
      </c>
      <c r="I21" s="1">
        <v>3720</v>
      </c>
      <c r="J21" s="1">
        <v>3274</v>
      </c>
      <c r="K21" s="1">
        <v>3888</v>
      </c>
      <c r="L21" s="1">
        <v>4172</v>
      </c>
      <c r="M21" s="1">
        <v>4752</v>
      </c>
      <c r="N21" s="1">
        <v>5655</v>
      </c>
      <c r="O21" s="1"/>
    </row>
    <row r="22" spans="1:15" ht="15.75">
      <c r="A22" s="1" t="s">
        <v>17</v>
      </c>
      <c r="B22" s="1">
        <v>145200</v>
      </c>
      <c r="C22" s="1">
        <v>20400</v>
      </c>
      <c r="D22" s="1">
        <v>20000</v>
      </c>
      <c r="E22" s="1">
        <v>21600</v>
      </c>
      <c r="F22" s="1">
        <v>10000</v>
      </c>
      <c r="G22" s="1">
        <v>0</v>
      </c>
      <c r="H22" s="1">
        <v>0</v>
      </c>
      <c r="I22" s="1">
        <v>0</v>
      </c>
      <c r="J22" s="1">
        <v>0</v>
      </c>
      <c r="K22" s="1">
        <v>10000</v>
      </c>
      <c r="L22" s="1">
        <v>20800</v>
      </c>
      <c r="M22" s="1">
        <v>20800</v>
      </c>
      <c r="N22" s="1">
        <v>21600</v>
      </c>
      <c r="O22" s="1"/>
    </row>
    <row r="23" spans="1:15" ht="15.75">
      <c r="A23" s="1" t="s">
        <v>18</v>
      </c>
      <c r="B23" s="1">
        <v>69435</v>
      </c>
      <c r="C23" s="1">
        <v>5960</v>
      </c>
      <c r="D23" s="1">
        <v>5373</v>
      </c>
      <c r="E23" s="1">
        <v>6198</v>
      </c>
      <c r="F23" s="1">
        <v>5827</v>
      </c>
      <c r="G23" s="1">
        <v>6266</v>
      </c>
      <c r="H23" s="1">
        <v>5984</v>
      </c>
      <c r="I23" s="1">
        <v>6151</v>
      </c>
      <c r="J23" s="1">
        <v>5991</v>
      </c>
      <c r="K23" s="1">
        <v>4670</v>
      </c>
      <c r="L23" s="1">
        <v>5558</v>
      </c>
      <c r="M23" s="1">
        <v>5514</v>
      </c>
      <c r="N23" s="1">
        <v>5943</v>
      </c>
      <c r="O23" s="1"/>
    </row>
    <row r="24" spans="1:15" ht="15.75">
      <c r="A24" s="1" t="s">
        <v>19</v>
      </c>
      <c r="B24" s="1">
        <v>75505</v>
      </c>
      <c r="C24" s="1">
        <v>6889</v>
      </c>
      <c r="D24" s="1">
        <v>6368</v>
      </c>
      <c r="E24" s="1">
        <v>6718</v>
      </c>
      <c r="F24" s="1">
        <v>6348</v>
      </c>
      <c r="G24" s="1">
        <v>6598</v>
      </c>
      <c r="H24" s="1">
        <v>6415</v>
      </c>
      <c r="I24" s="1">
        <v>6700</v>
      </c>
      <c r="J24" s="1">
        <v>4968</v>
      </c>
      <c r="K24" s="1">
        <v>3932</v>
      </c>
      <c r="L24" s="1">
        <v>6980</v>
      </c>
      <c r="M24" s="1">
        <v>6598</v>
      </c>
      <c r="N24" s="1">
        <v>6991</v>
      </c>
      <c r="O24" s="1"/>
    </row>
    <row r="25" spans="1:15" ht="15.75">
      <c r="A25" s="1" t="s">
        <v>20</v>
      </c>
      <c r="B25" s="1">
        <v>87840</v>
      </c>
      <c r="C25" s="1">
        <v>7440</v>
      </c>
      <c r="D25" s="1">
        <v>6960</v>
      </c>
      <c r="E25" s="1">
        <v>7440</v>
      </c>
      <c r="F25" s="1">
        <v>7190</v>
      </c>
      <c r="G25" s="1">
        <v>7440</v>
      </c>
      <c r="H25" s="1">
        <v>7200</v>
      </c>
      <c r="I25" s="1">
        <v>7440</v>
      </c>
      <c r="J25" s="1">
        <v>7440</v>
      </c>
      <c r="K25" s="1">
        <v>7200</v>
      </c>
      <c r="L25" s="1">
        <v>7450</v>
      </c>
      <c r="M25" s="1">
        <v>7200</v>
      </c>
      <c r="N25" s="1">
        <v>7440</v>
      </c>
      <c r="O25" s="1"/>
    </row>
    <row r="26" spans="1:14" ht="15.75">
      <c r="A26" s="3" t="s">
        <v>24</v>
      </c>
      <c r="B26" s="1">
        <f aca="true" t="shared" si="1" ref="B26:N26">SUM(B18:B25)</f>
        <v>2887631</v>
      </c>
      <c r="C26" s="1">
        <f t="shared" si="1"/>
        <v>255910</v>
      </c>
      <c r="D26" s="1">
        <f t="shared" si="1"/>
        <v>394079</v>
      </c>
      <c r="E26" s="1">
        <f t="shared" si="1"/>
        <v>304365</v>
      </c>
      <c r="F26" s="1">
        <f t="shared" si="1"/>
        <v>231762</v>
      </c>
      <c r="G26" s="1">
        <f t="shared" si="1"/>
        <v>183017</v>
      </c>
      <c r="H26" s="1">
        <f t="shared" si="1"/>
        <v>80259</v>
      </c>
      <c r="I26" s="1">
        <f t="shared" si="1"/>
        <v>72463</v>
      </c>
      <c r="J26" s="1">
        <f t="shared" si="1"/>
        <v>114581</v>
      </c>
      <c r="K26" s="1">
        <f t="shared" si="1"/>
        <v>166490</v>
      </c>
      <c r="L26" s="1">
        <f t="shared" si="1"/>
        <v>418578</v>
      </c>
      <c r="M26" s="1">
        <f t="shared" si="1"/>
        <v>407704</v>
      </c>
      <c r="N26" s="1">
        <f t="shared" si="1"/>
        <v>258423</v>
      </c>
    </row>
    <row r="28" spans="1:15" ht="15.75">
      <c r="A28" s="1" t="s">
        <v>28</v>
      </c>
      <c r="B28" s="1">
        <f>+B26</f>
        <v>2887631</v>
      </c>
      <c r="C28" s="1">
        <f aca="true" t="shared" si="2" ref="C28:N28">+C26</f>
        <v>255910</v>
      </c>
      <c r="D28" s="1">
        <f t="shared" si="2"/>
        <v>394079</v>
      </c>
      <c r="E28" s="1">
        <f t="shared" si="2"/>
        <v>304365</v>
      </c>
      <c r="F28" s="1">
        <f t="shared" si="2"/>
        <v>231762</v>
      </c>
      <c r="G28" s="1">
        <f t="shared" si="2"/>
        <v>183017</v>
      </c>
      <c r="H28" s="1">
        <f t="shared" si="2"/>
        <v>80259</v>
      </c>
      <c r="I28" s="1">
        <f t="shared" si="2"/>
        <v>72463</v>
      </c>
      <c r="J28" s="1">
        <f t="shared" si="2"/>
        <v>114581</v>
      </c>
      <c r="K28" s="1">
        <f t="shared" si="2"/>
        <v>166490</v>
      </c>
      <c r="L28" s="1">
        <f t="shared" si="2"/>
        <v>418578</v>
      </c>
      <c r="M28" s="1">
        <f t="shared" si="2"/>
        <v>407704</v>
      </c>
      <c r="N28" s="1">
        <f t="shared" si="2"/>
        <v>258423</v>
      </c>
      <c r="O28" s="1"/>
    </row>
    <row r="29" ht="15.75">
      <c r="B29" t="s">
        <v>21</v>
      </c>
    </row>
    <row r="30" spans="1:15" ht="15.75">
      <c r="A30" s="4" t="s">
        <v>25</v>
      </c>
      <c r="B30" s="5" t="s">
        <v>23</v>
      </c>
      <c r="C30" s="4">
        <v>27.862</v>
      </c>
      <c r="D30" s="4">
        <v>25.64</v>
      </c>
      <c r="E30" s="4">
        <v>26.179</v>
      </c>
      <c r="F30" s="4">
        <v>19.737</v>
      </c>
      <c r="G30" s="4">
        <v>27.056</v>
      </c>
      <c r="H30" s="4">
        <v>49.627</v>
      </c>
      <c r="I30" s="4">
        <v>85.133</v>
      </c>
      <c r="J30" s="4">
        <v>100.268</v>
      </c>
      <c r="K30" s="4">
        <v>98.396</v>
      </c>
      <c r="L30" s="4">
        <v>37.139</v>
      </c>
      <c r="M30" s="4">
        <v>29.317</v>
      </c>
      <c r="N30" s="4">
        <v>28.743</v>
      </c>
      <c r="O30" s="4"/>
    </row>
    <row r="32" spans="1:15" ht="18">
      <c r="A32" s="4" t="s">
        <v>25</v>
      </c>
      <c r="B32" s="9">
        <f>SUM(C32:N32)</f>
        <v>107677158.38000003</v>
      </c>
      <c r="C32" s="8">
        <f aca="true" t="shared" si="3" ref="C32:N32">+C30*C28</f>
        <v>7130164.42</v>
      </c>
      <c r="D32" s="8">
        <f t="shared" si="3"/>
        <v>10104185.56</v>
      </c>
      <c r="E32" s="8">
        <f t="shared" si="3"/>
        <v>7967971.335</v>
      </c>
      <c r="F32" s="8">
        <f t="shared" si="3"/>
        <v>4574286.594</v>
      </c>
      <c r="G32" s="8">
        <f t="shared" si="3"/>
        <v>4951707.9520000005</v>
      </c>
      <c r="H32" s="8">
        <f t="shared" si="3"/>
        <v>3983013.393</v>
      </c>
      <c r="I32" s="8">
        <f t="shared" si="3"/>
        <v>6168992.579</v>
      </c>
      <c r="J32" s="8">
        <f t="shared" si="3"/>
        <v>11488807.708</v>
      </c>
      <c r="K32" s="8">
        <f t="shared" si="3"/>
        <v>16381950.040000001</v>
      </c>
      <c r="L32" s="8">
        <f t="shared" si="3"/>
        <v>15545568.342000002</v>
      </c>
      <c r="M32" s="8">
        <f t="shared" si="3"/>
        <v>11952658.168</v>
      </c>
      <c r="N32" s="8">
        <f t="shared" si="3"/>
        <v>7427852.289</v>
      </c>
      <c r="O32" s="6"/>
    </row>
    <row r="33" spans="1:15" ht="15.75">
      <c r="A33" s="4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</row>
    <row r="34" spans="6:15" ht="88.5" customHeight="1">
      <c r="F34" s="12"/>
      <c r="G34" s="11"/>
      <c r="H34" s="11"/>
      <c r="I34" s="15" t="s">
        <v>29</v>
      </c>
      <c r="J34" s="13">
        <f>+B32-B15</f>
        <v>45386971.00000002</v>
      </c>
      <c r="N34" s="10" t="s">
        <v>36</v>
      </c>
      <c r="O34" s="10" t="s">
        <v>32</v>
      </c>
    </row>
  </sheetData>
  <printOptions horizontalCentered="1" verticalCentered="1"/>
  <pageMargins left="0.5" right="0.75" top="0" bottom="0" header="0.5" footer="0.5"/>
  <pageSetup fitToHeight="1" fitToWidth="1"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H1">
      <selection activeCell="H2" sqref="H2"/>
    </sheetView>
  </sheetViews>
  <sheetFormatPr defaultColWidth="9.00390625" defaultRowHeight="15.75"/>
  <cols>
    <col min="1" max="1" width="13.375" style="0" customWidth="1"/>
    <col min="2" max="2" width="10.00390625" style="0" customWidth="1"/>
    <col min="10" max="10" width="9.875" style="0" customWidth="1"/>
    <col min="15" max="15" width="3.25390625" style="0" customWidth="1"/>
  </cols>
  <sheetData>
    <row r="1" ht="18.75">
      <c r="H1" s="14" t="s">
        <v>38</v>
      </c>
    </row>
    <row r="2" ht="18.75">
      <c r="H2" s="14" t="s">
        <v>34</v>
      </c>
    </row>
    <row r="3" ht="15.75">
      <c r="H3" s="3" t="s">
        <v>31</v>
      </c>
    </row>
    <row r="5" spans="1:15" ht="15.7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/>
    </row>
    <row r="6" spans="2:15" ht="15.75">
      <c r="B6" s="17" t="s">
        <v>26</v>
      </c>
      <c r="C6" s="17" t="s">
        <v>26</v>
      </c>
      <c r="D6" s="17" t="s">
        <v>26</v>
      </c>
      <c r="E6" s="17" t="s">
        <v>26</v>
      </c>
      <c r="F6" s="17" t="s">
        <v>26</v>
      </c>
      <c r="G6" s="17" t="s">
        <v>26</v>
      </c>
      <c r="H6" s="17" t="s">
        <v>26</v>
      </c>
      <c r="I6" s="17" t="s">
        <v>26</v>
      </c>
      <c r="J6" s="17" t="s">
        <v>26</v>
      </c>
      <c r="K6" s="17" t="s">
        <v>26</v>
      </c>
      <c r="L6" s="17" t="s">
        <v>26</v>
      </c>
      <c r="M6" s="17" t="s">
        <v>26</v>
      </c>
      <c r="N6" s="17" t="s">
        <v>26</v>
      </c>
      <c r="O6" s="16"/>
    </row>
    <row r="7" spans="1:15" ht="15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/>
    </row>
    <row r="8" spans="1:15" ht="15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/>
    </row>
    <row r="9" spans="1:15" ht="15.75">
      <c r="A9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/>
    </row>
    <row r="10" spans="1:15" ht="15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/>
    </row>
    <row r="11" spans="1:15" ht="15.75">
      <c r="A11" t="s">
        <v>17</v>
      </c>
      <c r="B11" s="1">
        <v>2786112</v>
      </c>
      <c r="C11" s="1">
        <v>380128</v>
      </c>
      <c r="D11" s="1">
        <v>372800</v>
      </c>
      <c r="E11" s="1">
        <v>402624</v>
      </c>
      <c r="F11" s="1">
        <v>189600</v>
      </c>
      <c r="G11" s="1">
        <v>0</v>
      </c>
      <c r="H11" s="1">
        <v>0</v>
      </c>
      <c r="I11" s="1">
        <v>0</v>
      </c>
      <c r="J11" s="1">
        <v>0</v>
      </c>
      <c r="K11" s="1">
        <v>189600</v>
      </c>
      <c r="L11" s="1">
        <v>411840</v>
      </c>
      <c r="M11" s="1">
        <v>411840</v>
      </c>
      <c r="N11" s="1">
        <v>427680</v>
      </c>
      <c r="O11" s="1"/>
    </row>
    <row r="12" spans="1:15" ht="15.75">
      <c r="A12" t="s">
        <v>18</v>
      </c>
      <c r="B12" s="1">
        <v>1223059</v>
      </c>
      <c r="C12" s="1">
        <v>104614</v>
      </c>
      <c r="D12" s="1">
        <v>95164</v>
      </c>
      <c r="E12" s="1">
        <v>108562</v>
      </c>
      <c r="F12" s="1">
        <v>102570</v>
      </c>
      <c r="G12" s="1">
        <v>109980</v>
      </c>
      <c r="H12" s="1">
        <v>105254</v>
      </c>
      <c r="I12" s="1">
        <v>107888</v>
      </c>
      <c r="J12" s="1">
        <v>104963</v>
      </c>
      <c r="K12" s="1">
        <v>83999</v>
      </c>
      <c r="L12" s="1">
        <v>98244</v>
      </c>
      <c r="M12" s="1">
        <v>97460</v>
      </c>
      <c r="N12" s="1">
        <v>104361</v>
      </c>
      <c r="O12" s="1"/>
    </row>
    <row r="13" spans="1:15" ht="15.75">
      <c r="A13" t="s">
        <v>19</v>
      </c>
      <c r="B13" s="1">
        <v>1255048</v>
      </c>
      <c r="C13" s="1">
        <v>114086</v>
      </c>
      <c r="D13" s="1">
        <v>106458</v>
      </c>
      <c r="E13" s="1">
        <v>110653</v>
      </c>
      <c r="F13" s="1">
        <v>105907</v>
      </c>
      <c r="G13" s="1">
        <v>109663</v>
      </c>
      <c r="H13" s="1">
        <v>106528</v>
      </c>
      <c r="I13" s="1">
        <v>110484</v>
      </c>
      <c r="J13" s="1">
        <v>85722</v>
      </c>
      <c r="K13" s="1">
        <v>66044</v>
      </c>
      <c r="L13" s="1">
        <v>114986</v>
      </c>
      <c r="M13" s="1">
        <v>109324</v>
      </c>
      <c r="N13" s="1">
        <v>115193</v>
      </c>
      <c r="O13" s="1"/>
    </row>
    <row r="14" spans="1:15" ht="15.75">
      <c r="A14" t="s">
        <v>20</v>
      </c>
      <c r="B14" s="1">
        <v>1432032</v>
      </c>
      <c r="C14" s="1">
        <v>121112</v>
      </c>
      <c r="D14" s="1">
        <v>114008</v>
      </c>
      <c r="E14" s="1">
        <v>121112</v>
      </c>
      <c r="F14" s="1">
        <v>117412</v>
      </c>
      <c r="G14" s="1">
        <v>121112</v>
      </c>
      <c r="H14" s="1">
        <v>117560</v>
      </c>
      <c r="I14" s="1">
        <v>121112</v>
      </c>
      <c r="J14" s="1">
        <v>121112</v>
      </c>
      <c r="K14" s="1">
        <v>117560</v>
      </c>
      <c r="L14" s="1">
        <v>121260</v>
      </c>
      <c r="M14" s="1">
        <v>117560</v>
      </c>
      <c r="N14" s="1">
        <v>121112</v>
      </c>
      <c r="O14" s="1"/>
    </row>
    <row r="15" spans="1:14" ht="18">
      <c r="A15" s="2" t="s">
        <v>27</v>
      </c>
      <c r="B15" s="9">
        <f aca="true" t="shared" si="0" ref="B15:N15">SUM(B7:B14)</f>
        <v>6696251</v>
      </c>
      <c r="C15" s="1">
        <f t="shared" si="0"/>
        <v>719940</v>
      </c>
      <c r="D15" s="1">
        <f t="shared" si="0"/>
        <v>688430</v>
      </c>
      <c r="E15" s="1">
        <f t="shared" si="0"/>
        <v>742951</v>
      </c>
      <c r="F15" s="1">
        <f t="shared" si="0"/>
        <v>515489</v>
      </c>
      <c r="G15" s="1">
        <f t="shared" si="0"/>
        <v>340755</v>
      </c>
      <c r="H15" s="1">
        <f t="shared" si="0"/>
        <v>329342</v>
      </c>
      <c r="I15" s="1">
        <f t="shared" si="0"/>
        <v>339484</v>
      </c>
      <c r="J15" s="1">
        <f t="shared" si="0"/>
        <v>311797</v>
      </c>
      <c r="K15" s="1">
        <f t="shared" si="0"/>
        <v>457203</v>
      </c>
      <c r="L15" s="1">
        <f t="shared" si="0"/>
        <v>746330</v>
      </c>
      <c r="M15" s="1">
        <f t="shared" si="0"/>
        <v>736184</v>
      </c>
      <c r="N15" s="1">
        <f t="shared" si="0"/>
        <v>768346</v>
      </c>
    </row>
    <row r="17" spans="1:15" ht="15.75">
      <c r="A17" s="17"/>
      <c r="B17" s="17" t="s">
        <v>22</v>
      </c>
      <c r="C17" s="17" t="s">
        <v>22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17" t="s">
        <v>22</v>
      </c>
      <c r="N17" s="17" t="s">
        <v>22</v>
      </c>
      <c r="O17" s="17"/>
    </row>
    <row r="18" spans="1:15" ht="15.75">
      <c r="A18" s="1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/>
    </row>
    <row r="19" spans="1:15" ht="15.75">
      <c r="A19" s="1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/>
    </row>
    <row r="20" spans="1:15" ht="15.75">
      <c r="A20" s="1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/>
    </row>
    <row r="21" spans="1:15" ht="15.75">
      <c r="A21" s="1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/>
    </row>
    <row r="22" spans="1:15" ht="15.75">
      <c r="A22" s="1" t="s">
        <v>17</v>
      </c>
      <c r="B22" s="1">
        <v>145200</v>
      </c>
      <c r="C22" s="1">
        <v>20400</v>
      </c>
      <c r="D22" s="1">
        <v>20000</v>
      </c>
      <c r="E22" s="1">
        <v>21600</v>
      </c>
      <c r="F22" s="1">
        <v>10000</v>
      </c>
      <c r="G22" s="1">
        <v>0</v>
      </c>
      <c r="H22" s="1">
        <v>0</v>
      </c>
      <c r="I22" s="1">
        <v>0</v>
      </c>
      <c r="J22" s="1">
        <v>0</v>
      </c>
      <c r="K22" s="1">
        <v>10000</v>
      </c>
      <c r="L22" s="1">
        <v>20800</v>
      </c>
      <c r="M22" s="1">
        <v>20800</v>
      </c>
      <c r="N22" s="1">
        <v>21600</v>
      </c>
      <c r="O22" s="1"/>
    </row>
    <row r="23" spans="1:15" ht="15.75">
      <c r="A23" s="1" t="s">
        <v>18</v>
      </c>
      <c r="B23" s="1">
        <v>69435</v>
      </c>
      <c r="C23" s="1">
        <v>5960</v>
      </c>
      <c r="D23" s="1">
        <v>5373</v>
      </c>
      <c r="E23" s="1">
        <v>6198</v>
      </c>
      <c r="F23" s="1">
        <v>5827</v>
      </c>
      <c r="G23" s="1">
        <v>6266</v>
      </c>
      <c r="H23" s="1">
        <v>5984</v>
      </c>
      <c r="I23" s="1">
        <v>6151</v>
      </c>
      <c r="J23" s="1">
        <v>5991</v>
      </c>
      <c r="K23" s="1">
        <v>4670</v>
      </c>
      <c r="L23" s="1">
        <v>5558</v>
      </c>
      <c r="M23" s="1">
        <v>5514</v>
      </c>
      <c r="N23" s="1">
        <v>5943</v>
      </c>
      <c r="O23" s="1"/>
    </row>
    <row r="24" spans="1:15" ht="15.75">
      <c r="A24" s="1" t="s">
        <v>19</v>
      </c>
      <c r="B24" s="1">
        <v>75505</v>
      </c>
      <c r="C24" s="1">
        <v>6889</v>
      </c>
      <c r="D24" s="1">
        <v>6368</v>
      </c>
      <c r="E24" s="1">
        <v>6718</v>
      </c>
      <c r="F24" s="1">
        <v>6348</v>
      </c>
      <c r="G24" s="1">
        <v>6598</v>
      </c>
      <c r="H24" s="1">
        <v>6415</v>
      </c>
      <c r="I24" s="1">
        <v>6700</v>
      </c>
      <c r="J24" s="1">
        <v>4968</v>
      </c>
      <c r="K24" s="1">
        <v>3932</v>
      </c>
      <c r="L24" s="1">
        <v>6980</v>
      </c>
      <c r="M24" s="1">
        <v>6598</v>
      </c>
      <c r="N24" s="1">
        <v>6991</v>
      </c>
      <c r="O24" s="1"/>
    </row>
    <row r="25" spans="1:15" ht="15.75">
      <c r="A25" s="1" t="s">
        <v>20</v>
      </c>
      <c r="B25" s="1">
        <v>87840</v>
      </c>
      <c r="C25" s="1">
        <v>7440</v>
      </c>
      <c r="D25" s="1">
        <v>6960</v>
      </c>
      <c r="E25" s="1">
        <v>7440</v>
      </c>
      <c r="F25" s="1">
        <v>7190</v>
      </c>
      <c r="G25" s="1">
        <v>7440</v>
      </c>
      <c r="H25" s="1">
        <v>7200</v>
      </c>
      <c r="I25" s="1">
        <v>7440</v>
      </c>
      <c r="J25" s="1">
        <v>7440</v>
      </c>
      <c r="K25" s="1">
        <v>7200</v>
      </c>
      <c r="L25" s="1">
        <v>7450</v>
      </c>
      <c r="M25" s="1">
        <v>7200</v>
      </c>
      <c r="N25" s="1">
        <v>7440</v>
      </c>
      <c r="O25" s="1"/>
    </row>
    <row r="26" spans="1:14" ht="15.75">
      <c r="A26" s="3" t="s">
        <v>24</v>
      </c>
      <c r="B26" s="1">
        <f aca="true" t="shared" si="1" ref="B26:N26">SUM(B18:B25)</f>
        <v>377980</v>
      </c>
      <c r="C26" s="1">
        <f t="shared" si="1"/>
        <v>40689</v>
      </c>
      <c r="D26" s="1">
        <f t="shared" si="1"/>
        <v>38701</v>
      </c>
      <c r="E26" s="1">
        <f t="shared" si="1"/>
        <v>41956</v>
      </c>
      <c r="F26" s="1">
        <f t="shared" si="1"/>
        <v>29365</v>
      </c>
      <c r="G26" s="1">
        <f t="shared" si="1"/>
        <v>20304</v>
      </c>
      <c r="H26" s="1">
        <f t="shared" si="1"/>
        <v>19599</v>
      </c>
      <c r="I26" s="1">
        <f t="shared" si="1"/>
        <v>20291</v>
      </c>
      <c r="J26" s="1">
        <f t="shared" si="1"/>
        <v>18399</v>
      </c>
      <c r="K26" s="1">
        <f t="shared" si="1"/>
        <v>25802</v>
      </c>
      <c r="L26" s="1">
        <f t="shared" si="1"/>
        <v>40788</v>
      </c>
      <c r="M26" s="1">
        <f t="shared" si="1"/>
        <v>40112</v>
      </c>
      <c r="N26" s="1">
        <f t="shared" si="1"/>
        <v>41974</v>
      </c>
    </row>
    <row r="28" spans="1:15" ht="15.75">
      <c r="A28" s="1" t="s">
        <v>28</v>
      </c>
      <c r="B28" s="1">
        <f>+B26</f>
        <v>377980</v>
      </c>
      <c r="C28" s="1">
        <f aca="true" t="shared" si="2" ref="C28:N28">+C26</f>
        <v>40689</v>
      </c>
      <c r="D28" s="1">
        <f t="shared" si="2"/>
        <v>38701</v>
      </c>
      <c r="E28" s="1">
        <f t="shared" si="2"/>
        <v>41956</v>
      </c>
      <c r="F28" s="1">
        <f t="shared" si="2"/>
        <v>29365</v>
      </c>
      <c r="G28" s="1">
        <f t="shared" si="2"/>
        <v>20304</v>
      </c>
      <c r="H28" s="1">
        <f t="shared" si="2"/>
        <v>19599</v>
      </c>
      <c r="I28" s="1">
        <f t="shared" si="2"/>
        <v>20291</v>
      </c>
      <c r="J28" s="1">
        <f t="shared" si="2"/>
        <v>18399</v>
      </c>
      <c r="K28" s="1">
        <f t="shared" si="2"/>
        <v>25802</v>
      </c>
      <c r="L28" s="1">
        <f t="shared" si="2"/>
        <v>40788</v>
      </c>
      <c r="M28" s="1">
        <f t="shared" si="2"/>
        <v>40112</v>
      </c>
      <c r="N28" s="1">
        <f t="shared" si="2"/>
        <v>41974</v>
      </c>
      <c r="O28" s="1"/>
    </row>
    <row r="29" ht="15.75">
      <c r="B29" t="s">
        <v>21</v>
      </c>
    </row>
    <row r="30" spans="1:15" ht="15.75">
      <c r="A30" s="4" t="s">
        <v>25</v>
      </c>
      <c r="B30" s="5" t="s">
        <v>23</v>
      </c>
      <c r="C30" s="4">
        <v>103.74</v>
      </c>
      <c r="D30" s="4">
        <v>82.35</v>
      </c>
      <c r="E30" s="4">
        <v>89.46</v>
      </c>
      <c r="F30" s="4">
        <v>114.7</v>
      </c>
      <c r="G30" s="4">
        <v>100.88</v>
      </c>
      <c r="H30" s="4">
        <v>81.12</v>
      </c>
      <c r="I30" s="4">
        <v>83.85</v>
      </c>
      <c r="J30" s="4">
        <v>132.83</v>
      </c>
      <c r="K30" s="4">
        <v>109.2</v>
      </c>
      <c r="L30" s="4">
        <v>177.15</v>
      </c>
      <c r="M30" s="4">
        <v>160.2</v>
      </c>
      <c r="N30" s="4">
        <v>150.61</v>
      </c>
      <c r="O30" s="4"/>
    </row>
    <row r="32" spans="1:15" ht="18">
      <c r="A32" s="4" t="s">
        <v>25</v>
      </c>
      <c r="B32" s="9">
        <f>SUM(C32:N32)</f>
        <v>45103950.53</v>
      </c>
      <c r="C32" s="8">
        <f aca="true" t="shared" si="3" ref="C32:N32">+C30*C28</f>
        <v>4221076.859999999</v>
      </c>
      <c r="D32" s="8">
        <f t="shared" si="3"/>
        <v>3187027.3499999996</v>
      </c>
      <c r="E32" s="8">
        <f t="shared" si="3"/>
        <v>3753383.76</v>
      </c>
      <c r="F32" s="8">
        <f t="shared" si="3"/>
        <v>3368165.5</v>
      </c>
      <c r="G32" s="8">
        <f t="shared" si="3"/>
        <v>2048267.52</v>
      </c>
      <c r="H32" s="8">
        <f t="shared" si="3"/>
        <v>1589870.8800000001</v>
      </c>
      <c r="I32" s="8">
        <f t="shared" si="3"/>
        <v>1701400.3499999999</v>
      </c>
      <c r="J32" s="8">
        <f t="shared" si="3"/>
        <v>2443939.1700000004</v>
      </c>
      <c r="K32" s="8">
        <f t="shared" si="3"/>
        <v>2817578.4</v>
      </c>
      <c r="L32" s="8">
        <f t="shared" si="3"/>
        <v>7225594.2</v>
      </c>
      <c r="M32" s="8">
        <f t="shared" si="3"/>
        <v>6425942.399999999</v>
      </c>
      <c r="N32" s="8">
        <f t="shared" si="3"/>
        <v>6321704.140000001</v>
      </c>
      <c r="O32" s="6"/>
    </row>
    <row r="33" spans="1:15" ht="15.75">
      <c r="A33" s="4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</row>
    <row r="34" spans="6:15" ht="87" customHeight="1">
      <c r="F34" s="12"/>
      <c r="G34" s="11"/>
      <c r="H34" s="11"/>
      <c r="I34" s="15" t="s">
        <v>29</v>
      </c>
      <c r="J34" s="13">
        <f>+B32-B15</f>
        <v>38407699.53</v>
      </c>
      <c r="N34" s="10" t="s">
        <v>37</v>
      </c>
      <c r="O34" s="10" t="s">
        <v>32</v>
      </c>
    </row>
  </sheetData>
  <printOptions horizontalCentered="1" verticalCentered="1"/>
  <pageMargins left="0.5" right="0" top="0" bottom="0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Yankel</dc:creator>
  <cp:keywords/>
  <dc:description/>
  <cp:lastModifiedBy>Janna Nelson</cp:lastModifiedBy>
  <cp:lastPrinted>2001-06-01T01:41:30Z</cp:lastPrinted>
  <dcterms:created xsi:type="dcterms:W3CDTF">2001-04-30T13:15:43Z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