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Exhibit 1.2" sheetId="1" r:id="rId1"/>
  </sheets>
  <definedNames>
    <definedName name="_xlnm.Print_Area" localSheetId="0">'Exhibit 1.2'!$B$1:$L$42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<sst xmlns="http://schemas.openxmlformats.org/spreadsheetml/2006/main" count="34" uniqueCount="27">
  <si>
    <t xml:space="preserve">No Reserve </t>
  </si>
  <si>
    <t>Value</t>
  </si>
  <si>
    <t>Included</t>
  </si>
  <si>
    <t xml:space="preserve">With Reserve </t>
  </si>
  <si>
    <t>COS calculated rate with 4 Month interruption</t>
  </si>
  <si>
    <t>COS calculated rate with 2 month interruption</t>
  </si>
  <si>
    <t xml:space="preserve">Cool Keeper IRP valuation Value </t>
  </si>
  <si>
    <t>IRP Class 1 DSM 1% LF (87hours per year)</t>
  </si>
  <si>
    <t>IRP Supply Side Valuation (no fixed sales)</t>
  </si>
  <si>
    <t>IRP Supply Side Valuation (w/fixed sales)</t>
  </si>
  <si>
    <t>Pacificorp Peaker Valuation 1000 hrs</t>
  </si>
  <si>
    <t>Pacificorp Peaker Valulation 500 hrs</t>
  </si>
  <si>
    <t>Average</t>
  </si>
  <si>
    <t>Values Based on 85 MW valuations except for Cool Keeper at 91MW</t>
  </si>
  <si>
    <t>US Magnesium Interruption Report</t>
  </si>
  <si>
    <t xml:space="preserve">Value of </t>
  </si>
  <si>
    <t xml:space="preserve">West Valley Proxy Methodology 80% Load Factor </t>
  </si>
  <si>
    <t>West Valley Proxy Methodology 90% Load Factor</t>
  </si>
  <si>
    <t>Interruptible Rate Determined in Division of Public Utilities</t>
  </si>
  <si>
    <t>Interruptible rate based on starting with firm cost of service rate of $32.37/MWH</t>
  </si>
  <si>
    <t xml:space="preserve"> </t>
  </si>
  <si>
    <t>(only non-equivalent resources)</t>
  </si>
  <si>
    <t>$/MWH</t>
  </si>
  <si>
    <t>USM Exhibit 1.2</t>
  </si>
  <si>
    <t>UPSC Dockets 03-035-19, 04-035-20</t>
  </si>
  <si>
    <t>August 4. 2004</t>
  </si>
  <si>
    <t>Direct Testimony of Roger J. Swenson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</si>
</sst>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0" xfId="17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1"/>
  <sheetViews>
    <sheetView tabSelected="1" workbookViewId="0" topLeftCell="A1">
      <selection activeCell="K2" sqref="K2"/>
    </sheetView>
  </sheetViews>
  <sheetFormatPr defaultColWidth="9.140625" defaultRowHeight="12.75"/>
  <cols>
    <col min="2" max="2" width="26.7109375" style="0" customWidth="1"/>
    <col min="7" max="7" width="12.28125" style="0" customWidth="1"/>
  </cols>
  <sheetData>
    <row r="1" ht="12.75">
      <c r="K1" s="4" t="s">
        <v>23</v>
      </c>
    </row>
    <row r="2" ht="12.75">
      <c r="K2" s="4" t="s">
        <v>26</v>
      </c>
    </row>
    <row r="3" ht="12.75">
      <c r="K3" s="4" t="s">
        <v>24</v>
      </c>
    </row>
    <row r="4" ht="12.75">
      <c r="K4" s="4" t="s">
        <v>25</v>
      </c>
    </row>
    <row r="6" ht="12.75">
      <c r="C6" t="s">
        <v>18</v>
      </c>
    </row>
    <row r="7" ht="12.75">
      <c r="D7" t="s">
        <v>14</v>
      </c>
    </row>
    <row r="9" spans="5:7" ht="12.75">
      <c r="E9" t="s">
        <v>0</v>
      </c>
      <c r="G9" t="s">
        <v>3</v>
      </c>
    </row>
    <row r="10" spans="5:8" ht="12.75">
      <c r="E10" t="s">
        <v>1</v>
      </c>
      <c r="G10" t="s">
        <v>15</v>
      </c>
      <c r="H10" s="1">
        <v>3</v>
      </c>
    </row>
    <row r="11" spans="5:7" ht="12.75">
      <c r="E11" t="s">
        <v>2</v>
      </c>
      <c r="G11" t="s">
        <v>2</v>
      </c>
    </row>
    <row r="12" ht="12.75">
      <c r="G12" t="s">
        <v>21</v>
      </c>
    </row>
    <row r="13" spans="5:7" ht="12.75">
      <c r="E13" t="s">
        <v>22</v>
      </c>
      <c r="G13" s="3" t="s">
        <v>22</v>
      </c>
    </row>
    <row r="14" spans="2:7" ht="12.75">
      <c r="B14" t="s">
        <v>16</v>
      </c>
      <c r="E14" s="1">
        <f>32.37-14.56</f>
        <v>17.809999999999995</v>
      </c>
      <c r="F14" s="1"/>
      <c r="G14" s="2" t="s">
        <v>20</v>
      </c>
    </row>
    <row r="15" spans="5:7" ht="12.75">
      <c r="E15" s="1"/>
      <c r="F15" s="1"/>
      <c r="G15" s="1"/>
    </row>
    <row r="16" spans="2:7" ht="12.75">
      <c r="B16" t="s">
        <v>17</v>
      </c>
      <c r="E16" s="1">
        <f>32.37-12.94</f>
        <v>19.43</v>
      </c>
      <c r="F16" s="1"/>
      <c r="G16" s="2" t="s">
        <v>20</v>
      </c>
    </row>
    <row r="17" spans="5:7" ht="12.75">
      <c r="E17" s="1"/>
      <c r="F17" s="1"/>
      <c r="G17" s="1"/>
    </row>
    <row r="18" spans="2:7" ht="12.75">
      <c r="B18" t="s">
        <v>6</v>
      </c>
      <c r="E18" s="1">
        <f>32.37-12.48</f>
        <v>19.889999999999997</v>
      </c>
      <c r="F18" s="1"/>
      <c r="G18" s="2" t="s">
        <v>20</v>
      </c>
    </row>
    <row r="19" spans="5:7" ht="12.75">
      <c r="E19" s="1"/>
      <c r="F19" s="1"/>
      <c r="G19" s="1"/>
    </row>
    <row r="20" spans="2:7" ht="12.75">
      <c r="B20" t="s">
        <v>4</v>
      </c>
      <c r="E20" s="1">
        <v>22.28</v>
      </c>
      <c r="F20" s="1"/>
      <c r="G20" s="1">
        <f>E20-$H$10</f>
        <v>19.28</v>
      </c>
    </row>
    <row r="21" spans="5:7" ht="12.75">
      <c r="E21" s="1"/>
      <c r="F21" s="1"/>
      <c r="G21" s="1"/>
    </row>
    <row r="22" spans="2:7" ht="12.75">
      <c r="B22" t="s">
        <v>5</v>
      </c>
      <c r="E22" s="1">
        <v>23.35</v>
      </c>
      <c r="F22" s="1"/>
      <c r="G22" s="1">
        <f>E22-$H$10</f>
        <v>20.35</v>
      </c>
    </row>
    <row r="23" spans="5:7" ht="12.75">
      <c r="E23" s="1"/>
      <c r="F23" s="1"/>
      <c r="G23" s="1"/>
    </row>
    <row r="24" spans="2:7" ht="12.75">
      <c r="B24" t="s">
        <v>7</v>
      </c>
      <c r="E24" s="1">
        <f>32.37-7.69</f>
        <v>24.679999999999996</v>
      </c>
      <c r="F24" s="1"/>
      <c r="G24" s="1">
        <f>E24-$H$10</f>
        <v>21.679999999999996</v>
      </c>
    </row>
    <row r="25" spans="5:7" ht="12.75">
      <c r="E25" s="1"/>
      <c r="F25" s="1"/>
      <c r="G25" s="1"/>
    </row>
    <row r="26" spans="2:7" ht="12.75">
      <c r="B26" t="s">
        <v>8</v>
      </c>
      <c r="E26" s="1">
        <f>32.37-6.82</f>
        <v>25.549999999999997</v>
      </c>
      <c r="F26" s="1"/>
      <c r="G26" s="1">
        <f>E26-$H$10</f>
        <v>22.549999999999997</v>
      </c>
    </row>
    <row r="27" spans="5:7" ht="12.75">
      <c r="E27" s="1"/>
      <c r="F27" s="1"/>
      <c r="G27" s="1"/>
    </row>
    <row r="28" spans="2:7" ht="12.75">
      <c r="B28" t="s">
        <v>10</v>
      </c>
      <c r="E28" s="1">
        <f>32.37-6.09</f>
        <v>26.279999999999998</v>
      </c>
      <c r="F28" s="1"/>
      <c r="G28" s="2" t="s">
        <v>20</v>
      </c>
    </row>
    <row r="29" spans="5:7" ht="12.75">
      <c r="E29" s="1"/>
      <c r="F29" s="1"/>
      <c r="G29" s="1"/>
    </row>
    <row r="30" spans="2:7" ht="12.75">
      <c r="B30" t="s">
        <v>9</v>
      </c>
      <c r="E30" s="1">
        <f>32.37-4.62</f>
        <v>27.749999999999996</v>
      </c>
      <c r="F30" s="1"/>
      <c r="G30" s="2" t="s">
        <v>20</v>
      </c>
    </row>
    <row r="31" spans="5:7" ht="12.75">
      <c r="E31" s="1"/>
      <c r="F31" s="1"/>
      <c r="G31" s="1"/>
    </row>
    <row r="32" spans="2:7" ht="12.75">
      <c r="B32" t="s">
        <v>11</v>
      </c>
      <c r="E32" s="1">
        <f>32.37-1.52</f>
        <v>30.849999999999998</v>
      </c>
      <c r="F32" s="1"/>
      <c r="G32" s="2" t="s">
        <v>20</v>
      </c>
    </row>
    <row r="33" spans="5:7" ht="12.75">
      <c r="E33" s="1"/>
      <c r="F33" s="1"/>
      <c r="G33" s="1"/>
    </row>
    <row r="34" spans="5:7" ht="12.75">
      <c r="E34" s="1"/>
      <c r="F34" s="1"/>
      <c r="G34" s="1"/>
    </row>
    <row r="35" spans="2:7" ht="12.75">
      <c r="B35" t="s">
        <v>12</v>
      </c>
      <c r="E35" s="1"/>
      <c r="F35" s="1"/>
      <c r="G35" s="1">
        <f>AVERAGE(G14:G32)</f>
        <v>20.965</v>
      </c>
    </row>
    <row r="40" ht="12.75">
      <c r="B40" t="s">
        <v>19</v>
      </c>
    </row>
    <row r="41" ht="12.75">
      <c r="B41" t="s">
        <v>13</v>
      </c>
    </row>
  </sheetData>
  <printOptions/>
  <pageMargins left="0.75" right="0.75" top="1" bottom="1" header="0.5" footer="0.5"/>
  <pageSetup horizontalDpi="300" verticalDpi="300" orientation="landscape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E-Quant Consulting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Swenson</dc:creator>
  <cp:keywords/>
  <dc:description/>
  <cp:lastModifiedBy>lm</cp:lastModifiedBy>
  <cp:lastPrinted>2004-08-04T20:27:58Z</cp:lastPrinted>
  <dcterms:created xsi:type="dcterms:W3CDTF">2004-08-02T15:34:27Z</dcterms:created>
  <dcterms:modified xsi:type="dcterms:W3CDTF">2004-08-05T19:44:26Z</dcterms:modified>
  <cp:category/>
  <cp:version/>
  <cp:contentType/>
  <cp:contentStatus/>
</cp:coreProperties>
</file>