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IRP Value" sheetId="1" r:id="rId1"/>
    <sheet name="Sample Prices" sheetId="2" r:id="rId2"/>
    <sheet name="91 MW DSM" sheetId="3" r:id="rId3"/>
    <sheet name="Peaker" sheetId="4" r:id="rId4"/>
    <sheet name="PC Equivalent Resource" sheetId="5" r:id="rId5"/>
  </sheets>
  <definedNames>
    <definedName name="_xlnm.Print_Area" localSheetId="3">'Peaker'!$A$1:$J$40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<sst xmlns="http://schemas.openxmlformats.org/spreadsheetml/2006/main" count="139" uniqueCount="42">
  <si>
    <t>IRP Value kw-yr</t>
  </si>
  <si>
    <t>USM Load MW</t>
  </si>
  <si>
    <t>Interruption</t>
  </si>
  <si>
    <t>Annuallized Value</t>
  </si>
  <si>
    <t>USM Energy MWH</t>
  </si>
  <si>
    <t>MWH Credit</t>
  </si>
  <si>
    <t>(thousands)</t>
  </si>
  <si>
    <t>Sample Price MWH</t>
  </si>
  <si>
    <t>Interruption hours</t>
  </si>
  <si>
    <t>Annual Value</t>
  </si>
  <si>
    <t xml:space="preserve">91 MW IRP Value kw-yr </t>
  </si>
  <si>
    <t>Docket No.01-035-38</t>
  </si>
  <si>
    <t>USM Summer 2003 Interruption Report</t>
  </si>
  <si>
    <t>ATTACHMENT B</t>
  </si>
  <si>
    <t>Page 1</t>
  </si>
  <si>
    <t>Page 3</t>
  </si>
  <si>
    <t>Page 2</t>
  </si>
  <si>
    <t>Peaker Eval</t>
  </si>
  <si>
    <t>Page 4</t>
  </si>
  <si>
    <t>Page 5</t>
  </si>
  <si>
    <t>PacifiCorp Equivalent Resource Case Generic CT (Utah 2003 Filed Avoided Costs) Modified For Interruptibility Capacity Factor</t>
  </si>
  <si>
    <t>Interruptibility</t>
  </si>
  <si>
    <t>Total Available Hours</t>
  </si>
  <si>
    <t>Estimated SCCT Annual Capacity Factor</t>
  </si>
  <si>
    <t>Capacity Factor Ratio</t>
  </si>
  <si>
    <t>Avoided Capacity Credit</t>
  </si>
  <si>
    <t>Levelized Capital Cost</t>
  </si>
  <si>
    <t>53.13 kw-yr</t>
  </si>
  <si>
    <t>Fixed O&amp;M</t>
  </si>
  <si>
    <t>11.43 kw-yr</t>
  </si>
  <si>
    <t>Avoidable Fixed Costs</t>
  </si>
  <si>
    <t>kw-yr</t>
  </si>
  <si>
    <t>Avoided Fixed Costs Adjusted for CF Ratio</t>
  </si>
  <si>
    <t>Annual Interruptibility Capacity Credit</t>
  </si>
  <si>
    <t>Provided By PacifiCorp 11-17-03 In Response to ITF Informal Data Request</t>
  </si>
  <si>
    <t>Monthly Interruptibility Capacity Credit</t>
  </si>
  <si>
    <t>Annual Capacity Factor of Interruptible Hours</t>
  </si>
  <si>
    <t>Projected Annual Operating Cost</t>
  </si>
  <si>
    <t>Attached to Direct Testimony of Roger J. Swenson</t>
  </si>
  <si>
    <t>UPSC Dockets 03-035-19, 04-035-20</t>
  </si>
  <si>
    <t>August 4. 2004</t>
  </si>
  <si>
    <t>USM Exhibit 1.1 – Attachment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</si>
</sst>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8" fontId="0" fillId="0" borderId="4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O38" sqref="N37:O38"/>
    </sheetView>
  </sheetViews>
  <sheetFormatPr defaultColWidth="9.140625" defaultRowHeight="12.75"/>
  <cols>
    <col min="2" max="2" width="16.57421875" style="0" customWidth="1"/>
    <col min="3" max="3" width="13.57421875" style="0" customWidth="1"/>
    <col min="4" max="4" width="10.8515625" style="0" customWidth="1"/>
  </cols>
  <sheetData>
    <row r="1" ht="12.75">
      <c r="I1" s="21" t="s">
        <v>41</v>
      </c>
    </row>
    <row r="2" ht="12.75">
      <c r="I2" s="21" t="s">
        <v>38</v>
      </c>
    </row>
    <row r="3" ht="12.75">
      <c r="I3" s="21" t="s">
        <v>39</v>
      </c>
    </row>
    <row r="4" ht="12.75">
      <c r="I4" s="21" t="s">
        <v>40</v>
      </c>
    </row>
    <row r="6" spans="1:8" ht="12.75">
      <c r="A6" s="18" t="s">
        <v>11</v>
      </c>
      <c r="B6" s="18"/>
      <c r="C6" s="18"/>
      <c r="D6" s="18"/>
      <c r="H6" s="18" t="s">
        <v>13</v>
      </c>
    </row>
    <row r="7" spans="1:8" ht="12.75">
      <c r="A7" s="18" t="s">
        <v>12</v>
      </c>
      <c r="B7" s="18"/>
      <c r="C7" s="18"/>
      <c r="D7" s="18"/>
      <c r="H7" s="18" t="s">
        <v>14</v>
      </c>
    </row>
    <row r="11" spans="2:4" ht="12.75">
      <c r="B11" s="1" t="s">
        <v>0</v>
      </c>
      <c r="C11" s="4">
        <v>62</v>
      </c>
      <c r="D11" s="5"/>
    </row>
    <row r="12" spans="2:4" ht="12.75">
      <c r="B12" s="2" t="s">
        <v>1</v>
      </c>
      <c r="C12" s="6">
        <v>85</v>
      </c>
      <c r="D12" s="7"/>
    </row>
    <row r="13" spans="2:4" ht="12.75">
      <c r="B13" s="2" t="s">
        <v>2</v>
      </c>
      <c r="C13" s="8">
        <v>1</v>
      </c>
      <c r="D13" s="7"/>
    </row>
    <row r="14" spans="2:4" ht="12.75">
      <c r="B14" s="2" t="s">
        <v>3</v>
      </c>
      <c r="C14" s="9">
        <f>C11*C12</f>
        <v>5270</v>
      </c>
      <c r="D14" s="7" t="s">
        <v>6</v>
      </c>
    </row>
    <row r="15" spans="2:4" ht="12.75">
      <c r="B15" s="2" t="s">
        <v>4</v>
      </c>
      <c r="C15" s="6">
        <v>685</v>
      </c>
      <c r="D15" s="7" t="s">
        <v>6</v>
      </c>
    </row>
    <row r="16" spans="2:4" ht="12.75">
      <c r="B16" s="3" t="s">
        <v>5</v>
      </c>
      <c r="C16" s="10">
        <f>C14/C15</f>
        <v>7.693430656934306</v>
      </c>
      <c r="D16" s="11"/>
    </row>
    <row r="19" spans="2:4" ht="12.75">
      <c r="B19" s="1" t="s">
        <v>0</v>
      </c>
      <c r="C19" s="4">
        <v>62</v>
      </c>
      <c r="D19" s="5"/>
    </row>
    <row r="20" spans="2:4" ht="12.75">
      <c r="B20" s="2" t="s">
        <v>1</v>
      </c>
      <c r="C20" s="12">
        <f>(C23/8760)*0.9</f>
        <v>58.825684931506856</v>
      </c>
      <c r="D20" s="7"/>
    </row>
    <row r="21" spans="2:4" ht="12.75">
      <c r="B21" s="2" t="s">
        <v>2</v>
      </c>
      <c r="C21" s="8">
        <v>1</v>
      </c>
      <c r="D21" s="7"/>
    </row>
    <row r="22" spans="2:4" ht="12.75">
      <c r="B22" s="2" t="s">
        <v>3</v>
      </c>
      <c r="C22" s="9">
        <f>(C19*C20)*1000</f>
        <v>3647192.465753425</v>
      </c>
      <c r="D22" s="7"/>
    </row>
    <row r="23" spans="2:4" ht="12.75">
      <c r="B23" s="2" t="s">
        <v>4</v>
      </c>
      <c r="C23" s="13">
        <v>572570</v>
      </c>
      <c r="D23" s="7"/>
    </row>
    <row r="24" spans="2:4" ht="12.75">
      <c r="B24" s="3" t="s">
        <v>5</v>
      </c>
      <c r="C24" s="10">
        <f>C22/C23</f>
        <v>6.36986301369863</v>
      </c>
      <c r="D24" s="11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1" sqref="I1:I4"/>
    </sheetView>
  </sheetViews>
  <sheetFormatPr defaultColWidth="9.140625" defaultRowHeight="12.75"/>
  <cols>
    <col min="2" max="2" width="18.140625" style="0" customWidth="1"/>
    <col min="3" max="3" width="15.00390625" style="0" customWidth="1"/>
  </cols>
  <sheetData>
    <row r="1" ht="12.75">
      <c r="I1" s="21" t="s">
        <v>41</v>
      </c>
    </row>
    <row r="2" ht="12.75">
      <c r="I2" s="21" t="s">
        <v>38</v>
      </c>
    </row>
    <row r="3" ht="12.75">
      <c r="I3" s="21" t="s">
        <v>39</v>
      </c>
    </row>
    <row r="4" ht="12.75">
      <c r="I4" s="21" t="s">
        <v>40</v>
      </c>
    </row>
    <row r="6" spans="1:8" ht="12.75">
      <c r="A6" s="18" t="s">
        <v>11</v>
      </c>
      <c r="B6" s="18"/>
      <c r="C6" s="18"/>
      <c r="D6" s="18"/>
      <c r="H6" s="18" t="s">
        <v>13</v>
      </c>
    </row>
    <row r="7" spans="1:8" ht="12.75">
      <c r="A7" s="18" t="s">
        <v>12</v>
      </c>
      <c r="B7" s="18"/>
      <c r="C7" s="18"/>
      <c r="D7" s="18"/>
      <c r="H7" s="18" t="s">
        <v>16</v>
      </c>
    </row>
    <row r="10" spans="2:4" ht="12.75">
      <c r="B10" s="1" t="s">
        <v>7</v>
      </c>
      <c r="C10" s="14">
        <v>109.89</v>
      </c>
      <c r="D10" s="5"/>
    </row>
    <row r="11" spans="2:4" ht="12.75">
      <c r="B11" s="2" t="s">
        <v>1</v>
      </c>
      <c r="C11" s="6">
        <v>85</v>
      </c>
      <c r="D11" s="7"/>
    </row>
    <row r="12" spans="2:4" ht="12.75">
      <c r="B12" s="2" t="s">
        <v>8</v>
      </c>
      <c r="C12" s="6">
        <v>500</v>
      </c>
      <c r="D12" s="7"/>
    </row>
    <row r="13" spans="2:4" ht="12.75">
      <c r="B13" s="2" t="s">
        <v>9</v>
      </c>
      <c r="C13" s="15">
        <f>C10*C11*C12</f>
        <v>4670325</v>
      </c>
      <c r="D13" s="7"/>
    </row>
    <row r="14" spans="2:4" ht="12.75">
      <c r="B14" s="2" t="s">
        <v>4</v>
      </c>
      <c r="C14" s="13">
        <v>685032</v>
      </c>
      <c r="D14" s="7"/>
    </row>
    <row r="15" spans="2:4" ht="12.75">
      <c r="B15" s="3" t="s">
        <v>5</v>
      </c>
      <c r="C15" s="16">
        <f>C13/C14</f>
        <v>6.817674210839786</v>
      </c>
      <c r="D15" s="11"/>
    </row>
    <row r="17" spans="2:4" ht="12.75">
      <c r="B17" s="1" t="s">
        <v>7</v>
      </c>
      <c r="C17" s="14">
        <v>109.89</v>
      </c>
      <c r="D17" s="5"/>
    </row>
    <row r="18" spans="2:4" ht="12.75">
      <c r="B18" s="2" t="s">
        <v>1</v>
      </c>
      <c r="C18" s="6">
        <v>59</v>
      </c>
      <c r="D18" s="7"/>
    </row>
    <row r="19" spans="2:4" ht="12.75">
      <c r="B19" s="2" t="s">
        <v>8</v>
      </c>
      <c r="C19" s="6">
        <v>500</v>
      </c>
      <c r="D19" s="7"/>
    </row>
    <row r="20" spans="2:4" ht="12.75">
      <c r="B20" s="2" t="s">
        <v>9</v>
      </c>
      <c r="C20" s="15">
        <f>C17*C18*C19</f>
        <v>3241755</v>
      </c>
      <c r="D20" s="7"/>
    </row>
    <row r="21" spans="2:4" ht="12.75">
      <c r="B21" s="2" t="s">
        <v>4</v>
      </c>
      <c r="C21" s="13">
        <f>572570499/1000</f>
        <v>572570.499</v>
      </c>
      <c r="D21" s="7"/>
    </row>
    <row r="22" spans="2:4" ht="12.75">
      <c r="B22" s="3" t="s">
        <v>5</v>
      </c>
      <c r="C22" s="16">
        <f>C20/C21</f>
        <v>5.661756946370372</v>
      </c>
      <c r="D22" s="11"/>
    </row>
    <row r="24" spans="2:4" ht="12.75">
      <c r="B24" s="1" t="s">
        <v>7</v>
      </c>
      <c r="C24" s="14">
        <v>74.44</v>
      </c>
      <c r="D24" s="5"/>
    </row>
    <row r="25" spans="2:4" ht="12.75">
      <c r="B25" s="2" t="s">
        <v>1</v>
      </c>
      <c r="C25" s="6">
        <v>85</v>
      </c>
      <c r="D25" s="7"/>
    </row>
    <row r="26" spans="2:4" ht="12.75">
      <c r="B26" s="2" t="s">
        <v>8</v>
      </c>
      <c r="C26" s="6">
        <v>500</v>
      </c>
      <c r="D26" s="7"/>
    </row>
    <row r="27" spans="2:4" ht="12.75">
      <c r="B27" s="2" t="s">
        <v>9</v>
      </c>
      <c r="C27" s="15">
        <f>C24*C25*C26</f>
        <v>3163700</v>
      </c>
      <c r="D27" s="7"/>
    </row>
    <row r="28" spans="2:4" ht="12.75">
      <c r="B28" s="2" t="s">
        <v>4</v>
      </c>
      <c r="C28" s="13">
        <v>685032</v>
      </c>
      <c r="D28" s="7"/>
    </row>
    <row r="29" spans="2:4" ht="12.75">
      <c r="B29" s="3" t="s">
        <v>5</v>
      </c>
      <c r="C29" s="16">
        <f>C27/C28</f>
        <v>4.618324399444114</v>
      </c>
      <c r="D29" s="11"/>
    </row>
    <row r="31" spans="2:4" ht="12.75">
      <c r="B31" s="1" t="s">
        <v>7</v>
      </c>
      <c r="C31" s="14">
        <v>74.44</v>
      </c>
      <c r="D31" s="5"/>
    </row>
    <row r="32" spans="2:4" ht="12.75">
      <c r="B32" s="2" t="s">
        <v>1</v>
      </c>
      <c r="C32" s="6">
        <v>59</v>
      </c>
      <c r="D32" s="7"/>
    </row>
    <row r="33" spans="2:4" ht="12.75">
      <c r="B33" s="2" t="s">
        <v>8</v>
      </c>
      <c r="C33" s="6">
        <v>500</v>
      </c>
      <c r="D33" s="7"/>
    </row>
    <row r="34" spans="2:4" ht="12.75">
      <c r="B34" s="2" t="s">
        <v>9</v>
      </c>
      <c r="C34" s="15">
        <f>C31*C32*C33</f>
        <v>2195980</v>
      </c>
      <c r="D34" s="7"/>
    </row>
    <row r="35" spans="2:4" ht="12.75">
      <c r="B35" s="2" t="s">
        <v>4</v>
      </c>
      <c r="C35" s="13">
        <v>572570</v>
      </c>
      <c r="D35" s="7"/>
    </row>
    <row r="36" spans="2:4" ht="12.75">
      <c r="B36" s="3" t="s">
        <v>5</v>
      </c>
      <c r="C36" s="16">
        <f>C34/C35</f>
        <v>3.835303980299352</v>
      </c>
      <c r="D36" s="11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1" sqref="I1:I4"/>
    </sheetView>
  </sheetViews>
  <sheetFormatPr defaultColWidth="9.140625" defaultRowHeight="12.75"/>
  <cols>
    <col min="2" max="2" width="21.421875" style="0" customWidth="1"/>
    <col min="3" max="3" width="13.421875" style="0" customWidth="1"/>
    <col min="4" max="4" width="10.7109375" style="0" customWidth="1"/>
  </cols>
  <sheetData>
    <row r="1" ht="12.75">
      <c r="I1" s="21" t="s">
        <v>41</v>
      </c>
    </row>
    <row r="2" ht="12.75">
      <c r="I2" s="21" t="s">
        <v>38</v>
      </c>
    </row>
    <row r="3" ht="12.75">
      <c r="I3" s="21" t="s">
        <v>39</v>
      </c>
    </row>
    <row r="4" ht="12.75">
      <c r="I4" s="21" t="s">
        <v>40</v>
      </c>
    </row>
    <row r="6" spans="1:8" ht="12.75">
      <c r="A6" s="18" t="s">
        <v>11</v>
      </c>
      <c r="B6" s="18"/>
      <c r="C6" s="18"/>
      <c r="D6" s="18"/>
      <c r="H6" s="18" t="s">
        <v>13</v>
      </c>
    </row>
    <row r="7" spans="1:8" ht="12.75">
      <c r="A7" s="18" t="s">
        <v>12</v>
      </c>
      <c r="B7" s="18"/>
      <c r="C7" s="18"/>
      <c r="D7" s="18"/>
      <c r="H7" s="18" t="s">
        <v>15</v>
      </c>
    </row>
    <row r="10" spans="2:4" ht="12.75">
      <c r="B10" s="1" t="s">
        <v>10</v>
      </c>
      <c r="C10" s="4">
        <v>100.59</v>
      </c>
      <c r="D10" s="5"/>
    </row>
    <row r="11" spans="2:4" ht="12.75">
      <c r="B11" s="2" t="s">
        <v>1</v>
      </c>
      <c r="C11" s="6">
        <v>85</v>
      </c>
      <c r="D11" s="7"/>
    </row>
    <row r="12" spans="2:4" ht="12.75">
      <c r="B12" s="2" t="s">
        <v>2</v>
      </c>
      <c r="C12" s="8">
        <v>1</v>
      </c>
      <c r="D12" s="7"/>
    </row>
    <row r="13" spans="2:4" ht="12.75">
      <c r="B13" s="2" t="s">
        <v>3</v>
      </c>
      <c r="C13" s="6">
        <f>C10*C11</f>
        <v>8550.15</v>
      </c>
      <c r="D13" s="7" t="s">
        <v>6</v>
      </c>
    </row>
    <row r="14" spans="2:4" ht="12.75">
      <c r="B14" s="2" t="s">
        <v>4</v>
      </c>
      <c r="C14" s="6">
        <v>685</v>
      </c>
      <c r="D14" s="7" t="s">
        <v>6</v>
      </c>
    </row>
    <row r="15" spans="2:4" ht="12.75">
      <c r="B15" s="3" t="s">
        <v>5</v>
      </c>
      <c r="C15" s="17">
        <f>C13/C14</f>
        <v>12.481970802919708</v>
      </c>
      <c r="D15" s="11"/>
    </row>
    <row r="17" spans="2:4" ht="12.75">
      <c r="B17" s="1" t="s">
        <v>10</v>
      </c>
      <c r="C17" s="4">
        <v>100.59</v>
      </c>
      <c r="D17" s="5"/>
    </row>
    <row r="18" spans="2:4" ht="12.75">
      <c r="B18" s="2" t="s">
        <v>1</v>
      </c>
      <c r="C18" s="6">
        <v>59</v>
      </c>
      <c r="D18" s="7"/>
    </row>
    <row r="19" spans="2:4" ht="12.75">
      <c r="B19" s="2" t="s">
        <v>2</v>
      </c>
      <c r="C19" s="8">
        <v>1</v>
      </c>
      <c r="D19" s="7"/>
    </row>
    <row r="20" spans="2:4" ht="12.75">
      <c r="B20" s="2" t="s">
        <v>3</v>
      </c>
      <c r="C20" s="6">
        <f>C17*C18</f>
        <v>5934.81</v>
      </c>
      <c r="D20" s="7" t="s">
        <v>6</v>
      </c>
    </row>
    <row r="21" spans="2:4" ht="12.75">
      <c r="B21" s="2" t="s">
        <v>4</v>
      </c>
      <c r="C21" s="6">
        <v>573</v>
      </c>
      <c r="D21" s="7" t="s">
        <v>6</v>
      </c>
    </row>
    <row r="22" spans="2:4" ht="12.75">
      <c r="B22" s="3" t="s">
        <v>5</v>
      </c>
      <c r="C22" s="17">
        <f>C20/C21</f>
        <v>10.357434554973823</v>
      </c>
      <c r="D22" s="11"/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60" workbookViewId="0" topLeftCell="A1">
      <selection activeCell="I1" sqref="I1:I4"/>
    </sheetView>
  </sheetViews>
  <sheetFormatPr defaultColWidth="9.140625" defaultRowHeight="12.75"/>
  <cols>
    <col min="2" max="2" width="16.57421875" style="0" customWidth="1"/>
    <col min="3" max="3" width="13.140625" style="0" customWidth="1"/>
  </cols>
  <sheetData>
    <row r="1" ht="12.75">
      <c r="I1" s="21" t="s">
        <v>41</v>
      </c>
    </row>
    <row r="2" ht="12.75">
      <c r="I2" s="21" t="s">
        <v>38</v>
      </c>
    </row>
    <row r="3" ht="12.75">
      <c r="I3" s="21" t="s">
        <v>39</v>
      </c>
    </row>
    <row r="4" ht="12.75">
      <c r="I4" s="21" t="s">
        <v>40</v>
      </c>
    </row>
    <row r="6" spans="1:8" ht="12.75">
      <c r="A6" s="18" t="s">
        <v>11</v>
      </c>
      <c r="B6" s="18"/>
      <c r="C6" s="18"/>
      <c r="D6" s="18"/>
      <c r="H6" s="18" t="s">
        <v>13</v>
      </c>
    </row>
    <row r="7" spans="1:8" ht="12.75">
      <c r="A7" s="18" t="s">
        <v>12</v>
      </c>
      <c r="B7" s="18"/>
      <c r="C7" s="18"/>
      <c r="D7" s="18"/>
      <c r="H7" s="18" t="s">
        <v>18</v>
      </c>
    </row>
    <row r="10" spans="2:4" ht="12.75">
      <c r="B10" s="1" t="s">
        <v>17</v>
      </c>
      <c r="C10" s="14">
        <v>24.57</v>
      </c>
      <c r="D10" s="5"/>
    </row>
    <row r="11" spans="2:4" ht="12.75">
      <c r="B11" s="2" t="s">
        <v>1</v>
      </c>
      <c r="C11" s="6">
        <v>85</v>
      </c>
      <c r="D11" s="7"/>
    </row>
    <row r="12" spans="2:4" ht="12.75">
      <c r="B12" s="2" t="s">
        <v>8</v>
      </c>
      <c r="C12" s="6">
        <v>499.32</v>
      </c>
      <c r="D12" s="7"/>
    </row>
    <row r="13" spans="2:4" ht="12.75">
      <c r="B13" s="2" t="s">
        <v>9</v>
      </c>
      <c r="C13" s="15">
        <f>C10*C11*C12</f>
        <v>1042804.8539999999</v>
      </c>
      <c r="D13" s="7"/>
    </row>
    <row r="14" spans="2:4" ht="12.75">
      <c r="B14" s="2" t="s">
        <v>4</v>
      </c>
      <c r="C14" s="13">
        <v>685032</v>
      </c>
      <c r="D14" s="7"/>
    </row>
    <row r="15" spans="2:4" ht="12.75">
      <c r="B15" s="3" t="s">
        <v>5</v>
      </c>
      <c r="C15" s="16">
        <f>C13/C14</f>
        <v>1.5222717391304348</v>
      </c>
      <c r="D15" s="11"/>
    </row>
    <row r="17" spans="2:4" ht="12.75">
      <c r="B17" s="1" t="s">
        <v>17</v>
      </c>
      <c r="C17" s="14">
        <v>49.13</v>
      </c>
      <c r="D17" s="5"/>
    </row>
    <row r="18" spans="2:4" ht="12.75">
      <c r="B18" s="2" t="s">
        <v>1</v>
      </c>
      <c r="C18" s="6">
        <v>85</v>
      </c>
      <c r="D18" s="7"/>
    </row>
    <row r="19" spans="2:4" ht="12.75">
      <c r="B19" s="2" t="s">
        <v>8</v>
      </c>
      <c r="C19" s="6">
        <v>999</v>
      </c>
      <c r="D19" s="7"/>
    </row>
    <row r="20" spans="2:4" ht="12.75">
      <c r="B20" s="2" t="s">
        <v>9</v>
      </c>
      <c r="C20" s="15">
        <f>C17*C18*C19</f>
        <v>4171873.95</v>
      </c>
      <c r="D20" s="7"/>
    </row>
    <row r="21" spans="2:4" ht="12.75">
      <c r="B21" s="2" t="s">
        <v>4</v>
      </c>
      <c r="C21" s="13">
        <v>685032</v>
      </c>
      <c r="D21" s="7"/>
    </row>
    <row r="22" spans="2:4" ht="12.75">
      <c r="B22" s="3" t="s">
        <v>5</v>
      </c>
      <c r="C22" s="16">
        <f>C20/C21</f>
        <v>6.090042435973794</v>
      </c>
      <c r="D22" s="11"/>
    </row>
    <row r="26" spans="2:4" ht="12.75">
      <c r="B26" s="1" t="s">
        <v>17</v>
      </c>
      <c r="C26" s="14">
        <v>24.57</v>
      </c>
      <c r="D26" s="5"/>
    </row>
    <row r="27" spans="2:4" ht="12.75">
      <c r="B27" s="2" t="s">
        <v>1</v>
      </c>
      <c r="C27" s="6">
        <v>59</v>
      </c>
      <c r="D27" s="7"/>
    </row>
    <row r="28" spans="2:4" ht="12.75">
      <c r="B28" s="2" t="s">
        <v>8</v>
      </c>
      <c r="C28" s="6">
        <v>499.32</v>
      </c>
      <c r="D28" s="7"/>
    </row>
    <row r="29" spans="2:4" ht="12.75">
      <c r="B29" s="2" t="s">
        <v>9</v>
      </c>
      <c r="C29" s="15">
        <f>C26*C27*C28</f>
        <v>723829.2516000001</v>
      </c>
      <c r="D29" s="7"/>
    </row>
    <row r="30" spans="2:4" ht="12.75">
      <c r="B30" s="2" t="s">
        <v>4</v>
      </c>
      <c r="C30" s="13">
        <f>572570499/1000</f>
        <v>572570.499</v>
      </c>
      <c r="D30" s="7"/>
    </row>
    <row r="31" spans="2:4" ht="12.75">
      <c r="B31" s="3" t="s">
        <v>5</v>
      </c>
      <c r="C31" s="16">
        <f>C29/C30</f>
        <v>1.2641748970025088</v>
      </c>
      <c r="D31" s="11"/>
    </row>
    <row r="33" spans="2:4" ht="12.75">
      <c r="B33" s="1" t="s">
        <v>17</v>
      </c>
      <c r="C33" s="14">
        <v>49.13</v>
      </c>
      <c r="D33" s="5"/>
    </row>
    <row r="34" spans="2:4" ht="12.75">
      <c r="B34" s="2" t="s">
        <v>1</v>
      </c>
      <c r="C34" s="6">
        <v>59</v>
      </c>
      <c r="D34" s="7"/>
    </row>
    <row r="35" spans="2:4" ht="12.75">
      <c r="B35" s="2" t="s">
        <v>8</v>
      </c>
      <c r="C35" s="6">
        <v>999</v>
      </c>
      <c r="D35" s="7"/>
    </row>
    <row r="36" spans="2:4" ht="12.75">
      <c r="B36" s="2" t="s">
        <v>9</v>
      </c>
      <c r="C36" s="15">
        <f>C33*C34*C35</f>
        <v>2895771.33</v>
      </c>
      <c r="D36" s="7"/>
    </row>
    <row r="37" spans="2:4" ht="12.75">
      <c r="B37" s="2" t="s">
        <v>4</v>
      </c>
      <c r="C37" s="13">
        <v>685032</v>
      </c>
      <c r="D37" s="7"/>
    </row>
    <row r="38" spans="2:4" ht="12.75">
      <c r="B38" s="3" t="s">
        <v>5</v>
      </c>
      <c r="C38" s="16">
        <f>C36/C37</f>
        <v>4.227205926146516</v>
      </c>
      <c r="D38" s="11"/>
    </row>
  </sheetData>
  <printOptions/>
  <pageMargins left="0.75" right="0.75" top="1" bottom="1" header="0.5" footer="0.5"/>
  <pageSetup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9">
      <selection activeCell="K12" sqref="K12"/>
    </sheetView>
  </sheetViews>
  <sheetFormatPr defaultColWidth="9.140625" defaultRowHeight="12.75"/>
  <cols>
    <col min="1" max="1" width="11.421875" style="0" customWidth="1"/>
    <col min="5" max="5" width="10.00390625" style="0" customWidth="1"/>
    <col min="7" max="7" width="10.00390625" style="0" customWidth="1"/>
    <col min="10" max="10" width="11.28125" style="0" customWidth="1"/>
  </cols>
  <sheetData>
    <row r="1" ht="12.75">
      <c r="J1" s="21" t="s">
        <v>41</v>
      </c>
    </row>
    <row r="2" ht="12.75">
      <c r="J2" s="21" t="s">
        <v>38</v>
      </c>
    </row>
    <row r="3" ht="12.75">
      <c r="J3" s="21" t="s">
        <v>39</v>
      </c>
    </row>
    <row r="4" ht="12.75">
      <c r="J4" s="21" t="s">
        <v>40</v>
      </c>
    </row>
    <row r="6" spans="1:10" ht="12.75">
      <c r="A6" s="18" t="s">
        <v>11</v>
      </c>
      <c r="B6" s="18"/>
      <c r="C6" s="18"/>
      <c r="D6" s="18"/>
      <c r="J6" s="18" t="s">
        <v>13</v>
      </c>
    </row>
    <row r="7" spans="1:10" ht="12.75">
      <c r="A7" s="18" t="s">
        <v>12</v>
      </c>
      <c r="B7" s="18"/>
      <c r="C7" s="18"/>
      <c r="D7" s="18"/>
      <c r="J7" s="18" t="s">
        <v>19</v>
      </c>
    </row>
    <row r="8" spans="1:6" ht="12.75">
      <c r="A8" s="18" t="s">
        <v>34</v>
      </c>
      <c r="B8" s="18"/>
      <c r="C8" s="18"/>
      <c r="D8" s="18"/>
      <c r="E8" s="18"/>
      <c r="F8" s="18"/>
    </row>
    <row r="10" spans="6:10" ht="12.75">
      <c r="F10" s="23" t="s">
        <v>20</v>
      </c>
      <c r="G10" s="24"/>
      <c r="H10" s="24"/>
      <c r="I10" s="24"/>
      <c r="J10" s="24"/>
    </row>
    <row r="11" spans="6:10" ht="12.75">
      <c r="F11" s="24"/>
      <c r="G11" s="24"/>
      <c r="H11" s="24"/>
      <c r="I11" s="24"/>
      <c r="J11" s="24"/>
    </row>
    <row r="12" spans="6:10" ht="12.75">
      <c r="F12" s="24"/>
      <c r="G12" s="24"/>
      <c r="H12" s="24"/>
      <c r="I12" s="24"/>
      <c r="J12" s="24"/>
    </row>
    <row r="13" spans="6:10" ht="12.75">
      <c r="F13" s="24"/>
      <c r="G13" s="24"/>
      <c r="H13" s="24"/>
      <c r="I13" s="24"/>
      <c r="J13" s="24"/>
    </row>
    <row r="14" ht="12.75">
      <c r="A14" t="s">
        <v>21</v>
      </c>
    </row>
    <row r="15" spans="2:12" ht="12.75">
      <c r="B15" t="s">
        <v>22</v>
      </c>
      <c r="F15">
        <v>100</v>
      </c>
      <c r="G15">
        <v>200</v>
      </c>
      <c r="H15">
        <v>300</v>
      </c>
      <c r="I15">
        <v>400</v>
      </c>
      <c r="J15">
        <v>500</v>
      </c>
      <c r="K15">
        <v>1000</v>
      </c>
      <c r="L15">
        <v>1314</v>
      </c>
    </row>
    <row r="17" spans="1:12" ht="12.75">
      <c r="A17" t="s">
        <v>23</v>
      </c>
      <c r="F17" s="19">
        <v>0.15</v>
      </c>
      <c r="G17" s="19">
        <v>0.15</v>
      </c>
      <c r="H17" s="19">
        <v>0.15</v>
      </c>
      <c r="I17" s="19">
        <v>0.15</v>
      </c>
      <c r="J17" s="19">
        <v>0.15</v>
      </c>
      <c r="K17" s="19">
        <v>0.15</v>
      </c>
      <c r="L17" s="19">
        <v>0.15</v>
      </c>
    </row>
    <row r="18" spans="1:12" ht="12.75">
      <c r="A18" t="s">
        <v>36</v>
      </c>
      <c r="F18" s="20">
        <v>0.011</v>
      </c>
      <c r="G18" s="20">
        <v>0.023</v>
      </c>
      <c r="H18" s="20">
        <v>0.034</v>
      </c>
      <c r="I18" s="20">
        <v>0.046</v>
      </c>
      <c r="J18" s="20">
        <v>0.057</v>
      </c>
      <c r="K18" s="20">
        <v>0.114</v>
      </c>
      <c r="L18" s="19">
        <v>0.15</v>
      </c>
    </row>
    <row r="19" spans="1:12" ht="12.75">
      <c r="A19" t="s">
        <v>24</v>
      </c>
      <c r="F19" s="19">
        <v>0.08</v>
      </c>
      <c r="G19" s="19">
        <v>0.15</v>
      </c>
      <c r="H19" s="19">
        <v>0.23</v>
      </c>
      <c r="I19" s="19">
        <v>0.3</v>
      </c>
      <c r="J19" s="19">
        <v>0.38</v>
      </c>
      <c r="K19" s="19">
        <v>0.76</v>
      </c>
      <c r="L19" s="19">
        <v>1</v>
      </c>
    </row>
    <row r="21" ht="12.75">
      <c r="A21" t="s">
        <v>25</v>
      </c>
    </row>
    <row r="22" ht="12.75">
      <c r="A22" t="s">
        <v>37</v>
      </c>
    </row>
    <row r="23" spans="1:12" ht="12.75">
      <c r="A23" t="s">
        <v>26</v>
      </c>
      <c r="E23" t="s">
        <v>27</v>
      </c>
      <c r="F23" s="22">
        <v>53.13</v>
      </c>
      <c r="G23" s="22">
        <v>53.13</v>
      </c>
      <c r="H23" s="22">
        <v>53.13</v>
      </c>
      <c r="I23" s="22">
        <v>53.13</v>
      </c>
      <c r="J23" s="22">
        <v>53.13</v>
      </c>
      <c r="K23" s="22">
        <v>53.13</v>
      </c>
      <c r="L23" s="22">
        <v>53.13</v>
      </c>
    </row>
    <row r="24" spans="1:12" ht="12.75">
      <c r="A24" t="s">
        <v>28</v>
      </c>
      <c r="E24" t="s">
        <v>29</v>
      </c>
      <c r="F24" s="22">
        <v>11.43</v>
      </c>
      <c r="G24" s="22">
        <v>11.43</v>
      </c>
      <c r="H24" s="22">
        <v>11.43</v>
      </c>
      <c r="I24" s="22">
        <v>11.43</v>
      </c>
      <c r="J24" s="22">
        <v>11.43</v>
      </c>
      <c r="K24" s="22">
        <v>11.43</v>
      </c>
      <c r="L24" s="22">
        <v>11.43</v>
      </c>
    </row>
    <row r="25" spans="1:12" ht="12.75">
      <c r="A25" t="s">
        <v>30</v>
      </c>
      <c r="E25" s="21" t="s">
        <v>31</v>
      </c>
      <c r="F25" s="22">
        <v>64.56</v>
      </c>
      <c r="G25" s="22">
        <v>64.56</v>
      </c>
      <c r="H25" s="22">
        <v>64.56</v>
      </c>
      <c r="I25" s="22">
        <v>64.56</v>
      </c>
      <c r="J25" s="22">
        <v>64.56</v>
      </c>
      <c r="K25" s="22">
        <v>64.56</v>
      </c>
      <c r="L25" s="22">
        <v>64.56</v>
      </c>
    </row>
    <row r="26" spans="1:12" ht="12.75">
      <c r="A26" t="s">
        <v>32</v>
      </c>
      <c r="E26" s="21" t="s">
        <v>31</v>
      </c>
      <c r="F26" s="22">
        <v>4.91</v>
      </c>
      <c r="G26" s="22">
        <v>9.83</v>
      </c>
      <c r="H26" s="22">
        <v>14.74</v>
      </c>
      <c r="I26" s="22">
        <v>19.65</v>
      </c>
      <c r="J26" s="22">
        <v>24.57</v>
      </c>
      <c r="K26" s="22">
        <v>49.13</v>
      </c>
      <c r="L26" s="22">
        <v>64.56</v>
      </c>
    </row>
    <row r="27" spans="6:12" ht="12.75">
      <c r="F27" s="22"/>
      <c r="G27" s="22"/>
      <c r="H27" s="22"/>
      <c r="I27" s="22"/>
      <c r="J27" s="22"/>
      <c r="K27" s="22"/>
      <c r="L27" s="22"/>
    </row>
    <row r="28" spans="1:12" ht="12.75">
      <c r="A28" t="s">
        <v>33</v>
      </c>
      <c r="E28" s="21" t="s">
        <v>31</v>
      </c>
      <c r="F28" s="22">
        <v>4.91</v>
      </c>
      <c r="G28" s="22">
        <v>9.83</v>
      </c>
      <c r="H28" s="22">
        <v>14.74</v>
      </c>
      <c r="I28" s="22">
        <v>19.65</v>
      </c>
      <c r="J28" s="22">
        <v>24.57</v>
      </c>
      <c r="K28" s="22">
        <v>49.13</v>
      </c>
      <c r="L28" s="22">
        <v>64.56</v>
      </c>
    </row>
    <row r="29" spans="1:12" ht="12.75">
      <c r="A29" t="s">
        <v>35</v>
      </c>
      <c r="E29" s="21" t="s">
        <v>31</v>
      </c>
      <c r="F29" s="22">
        <v>0.41</v>
      </c>
      <c r="G29" s="22">
        <v>0.82</v>
      </c>
      <c r="H29" s="22">
        <v>1.23</v>
      </c>
      <c r="I29" s="22">
        <v>1.64</v>
      </c>
      <c r="J29" s="22">
        <v>2.05</v>
      </c>
      <c r="K29" s="22">
        <v>4.09</v>
      </c>
      <c r="L29" s="22">
        <v>5.38</v>
      </c>
    </row>
  </sheetData>
  <mergeCells count="1">
    <mergeCell ref="F10:J1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lm</cp:lastModifiedBy>
  <cp:lastPrinted>2004-08-04T21:00:48Z</cp:lastPrinted>
  <dcterms:created xsi:type="dcterms:W3CDTF">2004-05-03T21:35:34Z</dcterms:created>
  <dcterms:modified xsi:type="dcterms:W3CDTF">2004-08-05T19:43:03Z</dcterms:modified>
  <cp:category/>
  <cp:version/>
  <cp:contentType/>
  <cp:contentStatus/>
</cp:coreProperties>
</file>