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60" windowWidth="10620" windowHeight="62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<sst xmlns="http://schemas.openxmlformats.org/spreadsheetml/2006/main" count="58" uniqueCount="41">
  <si>
    <t>Company</t>
  </si>
  <si>
    <t>Filing</t>
  </si>
  <si>
    <t>Adjusted</t>
  </si>
  <si>
    <t>Test Year</t>
  </si>
  <si>
    <t>Ratio of</t>
  </si>
  <si>
    <t>Revenue</t>
  </si>
  <si>
    <t>MWH</t>
  </si>
  <si>
    <t>$/MWh</t>
  </si>
  <si>
    <t>$</t>
  </si>
  <si>
    <t>Sales</t>
  </si>
  <si>
    <t>Profit</t>
  </si>
  <si>
    <t>Company filed Profit</t>
  </si>
  <si>
    <t>Adjustment</t>
  </si>
  <si>
    <t xml:space="preserve">Jan 06 </t>
  </si>
  <si>
    <t>Feb 06</t>
  </si>
  <si>
    <t>Mar 06</t>
  </si>
  <si>
    <t>Apr 05</t>
  </si>
  <si>
    <t>May 05</t>
  </si>
  <si>
    <t>Jun 05</t>
  </si>
  <si>
    <t>Jul 05</t>
  </si>
  <si>
    <t>Aug 05</t>
  </si>
  <si>
    <t>Sep 05</t>
  </si>
  <si>
    <t>Oct 05</t>
  </si>
  <si>
    <t>Nov 05</t>
  </si>
  <si>
    <t>Dec 05</t>
  </si>
  <si>
    <t>Historic</t>
  </si>
  <si>
    <t>Puchase Rate</t>
  </si>
  <si>
    <t>to Sales Rate</t>
  </si>
  <si>
    <t>Purchase</t>
  </si>
  <si>
    <t>Docket No. 04-035-42</t>
  </si>
  <si>
    <t>Yankel</t>
  </si>
  <si>
    <t>(A)</t>
  </si>
  <si>
    <t>(B)</t>
  </si>
  <si>
    <t>(C)</t>
  </si>
  <si>
    <t>(D)</t>
  </si>
  <si>
    <t>(E)</t>
  </si>
  <si>
    <t>(F)</t>
  </si>
  <si>
    <t>(G)</t>
  </si>
  <si>
    <t>Adjustment to Test Year STF Sales Revenue</t>
  </si>
  <si>
    <t>Using Company's STF Purchase Rates as a Base</t>
  </si>
  <si>
    <t>Exhibit CCS 8.8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</si>
</sst>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">
    <font>
      <sz val="10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storic%20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ta %"/>
      <sheetName val="ave %"/>
      <sheetName val="Quantity"/>
      <sheetName val="adjustment using sales"/>
      <sheetName val="adjustment using purchase"/>
      <sheetName val="Company"/>
      <sheetName val="historic"/>
    </sheetNames>
    <sheetDataSet>
      <sheetData sheetId="3">
        <row r="8">
          <cell r="G8">
            <v>1.0533139149054456</v>
          </cell>
        </row>
        <row r="9">
          <cell r="G9">
            <v>1.0096262189159937</v>
          </cell>
        </row>
        <row r="10">
          <cell r="G10">
            <v>1.0294120974845609</v>
          </cell>
        </row>
        <row r="11">
          <cell r="G11">
            <v>1.000994783206467</v>
          </cell>
        </row>
        <row r="12">
          <cell r="G12">
            <v>1.0145698628218451</v>
          </cell>
        </row>
        <row r="13">
          <cell r="G13">
            <v>1.0063812045424778</v>
          </cell>
        </row>
        <row r="14">
          <cell r="G14">
            <v>1.06522502964075</v>
          </cell>
        </row>
        <row r="15">
          <cell r="G15">
            <v>1.2008486322874896</v>
          </cell>
        </row>
        <row r="16">
          <cell r="G16">
            <v>1.205227899990939</v>
          </cell>
        </row>
        <row r="17">
          <cell r="G17">
            <v>0.9986086655376833</v>
          </cell>
        </row>
        <row r="18">
          <cell r="G18">
            <v>0.9928102873792912</v>
          </cell>
        </row>
        <row r="19">
          <cell r="G19">
            <v>0.9847818967225757</v>
          </cell>
        </row>
      </sheetData>
      <sheetData sheetId="5">
        <row r="28">
          <cell r="F28">
            <v>85781831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1">
      <selection activeCell="A5" sqref="A5"/>
    </sheetView>
  </sheetViews>
  <sheetFormatPr defaultColWidth="9.140625" defaultRowHeight="12.75"/>
  <cols>
    <col min="4" max="4" width="7.28125" style="0" customWidth="1"/>
    <col min="6" max="6" width="12.00390625" style="0" customWidth="1"/>
    <col min="7" max="7" width="6.7109375" style="0" customWidth="1"/>
    <col min="8" max="8" width="12.7109375" style="0" customWidth="1"/>
    <col min="10" max="10" width="12.7109375" style="0" customWidth="1"/>
  </cols>
  <sheetData>
    <row r="1" ht="12.75">
      <c r="J1" s="10" t="s">
        <v>40</v>
      </c>
    </row>
    <row r="2" ht="12.75">
      <c r="J2" s="10" t="s">
        <v>29</v>
      </c>
    </row>
    <row r="3" ht="12.75">
      <c r="J3" s="10" t="s">
        <v>30</v>
      </c>
    </row>
    <row r="4" ht="12.75">
      <c r="J4" s="10"/>
    </row>
    <row r="5" ht="12.75">
      <c r="J5" s="10"/>
    </row>
    <row r="8" ht="18">
      <c r="F8" s="13" t="s">
        <v>38</v>
      </c>
    </row>
    <row r="9" ht="18">
      <c r="F9" s="13" t="s">
        <v>39</v>
      </c>
    </row>
    <row r="10" ht="18">
      <c r="F10" s="13"/>
    </row>
    <row r="12" spans="2:10" s="14" customFormat="1" ht="12.75">
      <c r="B12" s="14" t="s">
        <v>31</v>
      </c>
      <c r="C12" s="14" t="s">
        <v>32</v>
      </c>
      <c r="E12" s="14" t="s">
        <v>33</v>
      </c>
      <c r="F12" s="14" t="s">
        <v>34</v>
      </c>
      <c r="H12" s="14" t="s">
        <v>35</v>
      </c>
      <c r="I12" s="14" t="s">
        <v>36</v>
      </c>
      <c r="J12" s="14" t="s">
        <v>37</v>
      </c>
    </row>
    <row r="14" spans="2:8" ht="12.75">
      <c r="B14" s="1" t="s">
        <v>0</v>
      </c>
      <c r="C14" s="1" t="s">
        <v>0</v>
      </c>
      <c r="E14" s="1" t="s">
        <v>0</v>
      </c>
      <c r="F14" s="1" t="s">
        <v>0</v>
      </c>
      <c r="G14" s="1"/>
      <c r="H14" s="1"/>
    </row>
    <row r="15" spans="2:10" ht="12.75">
      <c r="B15" s="1" t="s">
        <v>1</v>
      </c>
      <c r="C15" s="1" t="s">
        <v>1</v>
      </c>
      <c r="E15" s="1" t="s">
        <v>1</v>
      </c>
      <c r="F15" s="1" t="s">
        <v>1</v>
      </c>
      <c r="G15" s="1"/>
      <c r="H15" s="1" t="s">
        <v>25</v>
      </c>
      <c r="J15" s="1" t="s">
        <v>2</v>
      </c>
    </row>
    <row r="16" spans="2:10" ht="12.75">
      <c r="B16" s="2" t="s">
        <v>3</v>
      </c>
      <c r="C16" s="2" t="s">
        <v>3</v>
      </c>
      <c r="D16" s="3"/>
      <c r="E16" s="2" t="s">
        <v>3</v>
      </c>
      <c r="F16" s="2" t="s">
        <v>3</v>
      </c>
      <c r="G16" s="2"/>
      <c r="H16" s="2" t="s">
        <v>4</v>
      </c>
      <c r="I16" s="1" t="s">
        <v>2</v>
      </c>
      <c r="J16" s="2" t="s">
        <v>5</v>
      </c>
    </row>
    <row r="17" spans="2:10" ht="12.75">
      <c r="B17" s="4" t="s">
        <v>6</v>
      </c>
      <c r="C17" s="4" t="s">
        <v>6</v>
      </c>
      <c r="D17" s="1"/>
      <c r="E17" t="s">
        <v>7</v>
      </c>
      <c r="F17" s="4" t="s">
        <v>8</v>
      </c>
      <c r="G17" s="4"/>
      <c r="H17" s="4" t="s">
        <v>26</v>
      </c>
      <c r="I17" s="2" t="s">
        <v>7</v>
      </c>
      <c r="J17" s="4" t="s">
        <v>8</v>
      </c>
    </row>
    <row r="18" spans="2:10" ht="12.75">
      <c r="B18" s="4" t="s">
        <v>28</v>
      </c>
      <c r="C18" s="4" t="s">
        <v>9</v>
      </c>
      <c r="D18" s="1"/>
      <c r="E18" s="4" t="s">
        <v>28</v>
      </c>
      <c r="F18" s="4" t="s">
        <v>28</v>
      </c>
      <c r="G18" s="4"/>
      <c r="H18" s="4" t="s">
        <v>27</v>
      </c>
      <c r="I18" s="4" t="s">
        <v>9</v>
      </c>
      <c r="J18" s="4" t="s">
        <v>9</v>
      </c>
    </row>
    <row r="19" spans="2:8" ht="12.75">
      <c r="B19" s="4"/>
      <c r="C19" s="4"/>
      <c r="D19" s="1"/>
      <c r="F19" s="1"/>
      <c r="G19" s="1"/>
      <c r="H19" s="1"/>
    </row>
    <row r="20" spans="1:10" ht="12.75">
      <c r="A20" s="11" t="s">
        <v>13</v>
      </c>
      <c r="B20" s="5">
        <v>30000</v>
      </c>
      <c r="C20" s="5">
        <v>319200</v>
      </c>
      <c r="E20" s="6">
        <v>57.416666666666664</v>
      </c>
      <c r="F20" s="7">
        <f>+E20*B20</f>
        <v>1722500</v>
      </c>
      <c r="G20" s="7"/>
      <c r="H20" s="8">
        <f>1/'[1]adjustment using sales'!G8%/100</f>
        <v>0.9493845907179234</v>
      </c>
      <c r="I20" s="6">
        <f>+H20*E20</f>
        <v>54.51049858372076</v>
      </c>
      <c r="J20" s="7">
        <f>+I20*C20</f>
        <v>17399751.147923667</v>
      </c>
    </row>
    <row r="21" spans="1:10" ht="12.75">
      <c r="A21" s="12" t="s">
        <v>14</v>
      </c>
      <c r="B21" s="5">
        <v>28800</v>
      </c>
      <c r="C21" s="5">
        <v>283200</v>
      </c>
      <c r="E21" s="6">
        <v>57.416666666666664</v>
      </c>
      <c r="F21" s="7">
        <f aca="true" t="shared" si="0" ref="F21:F31">+E21*B21</f>
        <v>1653600</v>
      </c>
      <c r="G21" s="7"/>
      <c r="H21" s="8">
        <f>1/'[1]adjustment using sales'!G9%/100</f>
        <v>0.9904655616745679</v>
      </c>
      <c r="I21" s="6">
        <f aca="true" t="shared" si="1" ref="I21:I31">+H21*E21</f>
        <v>56.86923099948144</v>
      </c>
      <c r="J21" s="7">
        <f aca="true" t="shared" si="2" ref="J21:J31">+I21*C21</f>
        <v>16105366.219053144</v>
      </c>
    </row>
    <row r="22" spans="1:10" ht="12.75">
      <c r="A22" s="12" t="s">
        <v>15</v>
      </c>
      <c r="B22" s="5">
        <v>32400</v>
      </c>
      <c r="C22" s="5">
        <v>312000</v>
      </c>
      <c r="E22" s="6">
        <v>57.416666666666664</v>
      </c>
      <c r="F22" s="7">
        <f t="shared" si="0"/>
        <v>1860300</v>
      </c>
      <c r="G22" s="7"/>
      <c r="H22" s="8">
        <f>1/'[1]adjustment using sales'!G10%/100</f>
        <v>0.9714282573942629</v>
      </c>
      <c r="I22" s="6">
        <f t="shared" si="1"/>
        <v>55.77617244538726</v>
      </c>
      <c r="J22" s="7">
        <f t="shared" si="2"/>
        <v>17402165.802960824</v>
      </c>
    </row>
    <row r="23" spans="1:10" ht="12.75">
      <c r="A23" s="12" t="s">
        <v>16</v>
      </c>
      <c r="B23" s="5">
        <v>126725</v>
      </c>
      <c r="C23" s="5">
        <v>491100</v>
      </c>
      <c r="E23" s="6">
        <v>50.03610179522588</v>
      </c>
      <c r="F23" s="7">
        <f t="shared" si="0"/>
        <v>6340825</v>
      </c>
      <c r="G23" s="7"/>
      <c r="H23" s="8">
        <f>1/'[1]adjustment using sales'!G11%/100</f>
        <v>0.9990062054037082</v>
      </c>
      <c r="I23" s="6">
        <f t="shared" si="1"/>
        <v>49.98637618764228</v>
      </c>
      <c r="J23" s="7">
        <f t="shared" si="2"/>
        <v>24548309.34575112</v>
      </c>
    </row>
    <row r="24" spans="1:10" ht="12.75">
      <c r="A24" s="12" t="s">
        <v>17</v>
      </c>
      <c r="B24" s="5">
        <v>125800</v>
      </c>
      <c r="C24" s="5">
        <v>511000</v>
      </c>
      <c r="E24" s="6">
        <v>49.45945945945946</v>
      </c>
      <c r="F24" s="7">
        <f t="shared" si="0"/>
        <v>6222000</v>
      </c>
      <c r="G24" s="7"/>
      <c r="H24" s="8">
        <f>1/'[1]adjustment using sales'!G12%/100</f>
        <v>0.985639369593217</v>
      </c>
      <c r="I24" s="6">
        <f t="shared" si="1"/>
        <v>48.749190442042895</v>
      </c>
      <c r="J24" s="7">
        <f t="shared" si="2"/>
        <v>24910836.31588392</v>
      </c>
    </row>
    <row r="25" spans="1:10" ht="12.75">
      <c r="A25" s="12" t="s">
        <v>18</v>
      </c>
      <c r="B25" s="5">
        <v>137200</v>
      </c>
      <c r="C25" s="5">
        <v>484400</v>
      </c>
      <c r="E25" s="6">
        <v>51.31195335276968</v>
      </c>
      <c r="F25" s="7">
        <f t="shared" si="0"/>
        <v>7040000</v>
      </c>
      <c r="G25" s="7"/>
      <c r="H25" s="8">
        <f>1/'[1]adjustment using sales'!G13%/100</f>
        <v>0.993659257035331</v>
      </c>
      <c r="I25" s="6">
        <f t="shared" si="1"/>
        <v>50.986597445544675</v>
      </c>
      <c r="J25" s="7">
        <f t="shared" si="2"/>
        <v>24697907.80262184</v>
      </c>
    </row>
    <row r="26" spans="1:10" ht="12.75">
      <c r="A26" s="12" t="s">
        <v>19</v>
      </c>
      <c r="B26" s="5">
        <v>295800</v>
      </c>
      <c r="C26" s="5">
        <v>325000</v>
      </c>
      <c r="E26" s="6">
        <v>56.88979039891819</v>
      </c>
      <c r="F26" s="7">
        <f t="shared" si="0"/>
        <v>16828000</v>
      </c>
      <c r="G26" s="7"/>
      <c r="H26" s="8">
        <f>1/'[1]adjustment using sales'!G14%/100</f>
        <v>0.9387687785906164</v>
      </c>
      <c r="I26" s="6">
        <f t="shared" si="1"/>
        <v>53.4063590470686</v>
      </c>
      <c r="J26" s="7">
        <f t="shared" si="2"/>
        <v>17357066.690297294</v>
      </c>
    </row>
    <row r="27" spans="1:10" ht="12.75">
      <c r="A27" s="12" t="s">
        <v>20</v>
      </c>
      <c r="B27" s="5">
        <v>315000</v>
      </c>
      <c r="C27" s="5">
        <v>282600</v>
      </c>
      <c r="E27" s="6">
        <v>57.247238095238096</v>
      </c>
      <c r="F27" s="7">
        <f t="shared" si="0"/>
        <v>18032880</v>
      </c>
      <c r="G27" s="7"/>
      <c r="H27" s="8">
        <f>1/'[1]adjustment using sales'!G15%/100</f>
        <v>0.8327444218303399</v>
      </c>
      <c r="I27" s="6">
        <f t="shared" si="1"/>
        <v>47.67231818900286</v>
      </c>
      <c r="J27" s="7">
        <f t="shared" si="2"/>
        <v>13472197.120212208</v>
      </c>
    </row>
    <row r="28" spans="1:10" ht="12.75">
      <c r="A28" s="12" t="s">
        <v>21</v>
      </c>
      <c r="B28" s="5">
        <v>296000</v>
      </c>
      <c r="C28" s="5">
        <v>478000</v>
      </c>
      <c r="E28" s="6">
        <v>53.71283783783784</v>
      </c>
      <c r="F28" s="7">
        <f t="shared" si="0"/>
        <v>15899000</v>
      </c>
      <c r="G28" s="7"/>
      <c r="H28" s="8">
        <f>1/'[1]adjustment using sales'!G16%/100</f>
        <v>0.8297185951366692</v>
      </c>
      <c r="I28" s="6">
        <f t="shared" si="1"/>
        <v>44.56654035161454</v>
      </c>
      <c r="J28" s="7">
        <f t="shared" si="2"/>
        <v>21302806.28807175</v>
      </c>
    </row>
    <row r="29" spans="1:10" ht="12.75">
      <c r="A29" s="12" t="s">
        <v>22</v>
      </c>
      <c r="B29" s="5">
        <v>124325</v>
      </c>
      <c r="C29" s="5">
        <v>485950</v>
      </c>
      <c r="E29" s="6">
        <v>49.42117031972652</v>
      </c>
      <c r="F29" s="7">
        <f t="shared" si="0"/>
        <v>6144287</v>
      </c>
      <c r="G29" s="7"/>
      <c r="H29" s="8">
        <f>1/'[1]adjustment using sales'!G17%/100</f>
        <v>1.0013932729710167</v>
      </c>
      <c r="I29" s="6">
        <f t="shared" si="1"/>
        <v>49.49002750052901</v>
      </c>
      <c r="J29" s="7">
        <f t="shared" si="2"/>
        <v>24049678.863882072</v>
      </c>
    </row>
    <row r="30" spans="1:10" ht="12.75">
      <c r="A30" s="12" t="s">
        <v>23</v>
      </c>
      <c r="B30" s="5">
        <v>120000</v>
      </c>
      <c r="C30" s="5">
        <v>438000</v>
      </c>
      <c r="E30" s="6">
        <v>49.36666666666667</v>
      </c>
      <c r="F30" s="7">
        <f t="shared" si="0"/>
        <v>5924000</v>
      </c>
      <c r="G30" s="7"/>
      <c r="H30" s="8">
        <f>1/'[1]adjustment using sales'!G18%/100</f>
        <v>1.0072417789300787</v>
      </c>
      <c r="I30" s="6">
        <f t="shared" si="1"/>
        <v>49.724169153181556</v>
      </c>
      <c r="J30" s="7">
        <f t="shared" si="2"/>
        <v>21779186.08909352</v>
      </c>
    </row>
    <row r="31" spans="1:10" ht="12.75">
      <c r="A31" s="12" t="s">
        <v>24</v>
      </c>
      <c r="B31" s="5">
        <v>124200</v>
      </c>
      <c r="C31" s="5">
        <v>452400</v>
      </c>
      <c r="E31" s="6">
        <v>49.43558776167472</v>
      </c>
      <c r="F31" s="7">
        <f t="shared" si="0"/>
        <v>6139900</v>
      </c>
      <c r="G31" s="7"/>
      <c r="H31" s="8">
        <f>1/'[1]adjustment using sales'!G19%/100</f>
        <v>1.0154532727785424</v>
      </c>
      <c r="I31" s="6">
        <f t="shared" si="1"/>
        <v>50.19952938432345</v>
      </c>
      <c r="J31" s="7">
        <f t="shared" si="2"/>
        <v>22710267.09346793</v>
      </c>
    </row>
    <row r="32" spans="6:8" ht="12.75">
      <c r="F32" s="7"/>
      <c r="G32" s="7"/>
      <c r="H32" s="7"/>
    </row>
    <row r="33" spans="2:10" ht="12.75">
      <c r="B33" s="5">
        <v>1756250</v>
      </c>
      <c r="C33" s="5">
        <v>4862850</v>
      </c>
      <c r="F33" s="7">
        <f>SUM(F20:F32)</f>
        <v>93807292</v>
      </c>
      <c r="G33" s="7"/>
      <c r="H33" s="7"/>
      <c r="J33" s="9">
        <f>SUM(J20:J32)</f>
        <v>245735538.7792193</v>
      </c>
    </row>
    <row r="34" spans="6:10" ht="12.75">
      <c r="F34" s="7"/>
      <c r="G34" s="7"/>
      <c r="H34" s="7"/>
      <c r="I34" t="s">
        <v>10</v>
      </c>
      <c r="J34" s="9">
        <f>+J33-F33</f>
        <v>151928246.7792193</v>
      </c>
    </row>
    <row r="36" spans="9:10" ht="12.75">
      <c r="I36" s="10" t="s">
        <v>11</v>
      </c>
      <c r="J36" s="9">
        <f>+'[1]Company'!F28</f>
        <v>85781831</v>
      </c>
    </row>
    <row r="38" spans="9:10" ht="12.75">
      <c r="I38" s="10" t="s">
        <v>12</v>
      </c>
      <c r="J38" s="9">
        <f>+J34-J36</f>
        <v>66146415.7792193</v>
      </c>
    </row>
  </sheetData>
  <printOptions horizontalCentered="1"/>
  <pageMargins left="0" right="0" top="0.5" bottom="1" header="0.5" footer="0.5"/>
  <pageSetup fitToHeight="1" fitToWidth="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Yankel</dc:creator>
  <cp:keywords/>
  <dc:description/>
  <cp:lastModifiedBy>cmurray</cp:lastModifiedBy>
  <cp:lastPrinted>2004-12-01T16:57:06Z</cp:lastPrinted>
  <dcterms:created xsi:type="dcterms:W3CDTF">2004-12-01T16:43:28Z</dcterms:created>
  <dcterms:modified xsi:type="dcterms:W3CDTF">2004-12-03T15:05:07Z</dcterms:modified>
  <cp:category/>
  <cp:version/>
  <cp:contentType/>
  <cp:contentStatus/>
</cp:coreProperties>
</file>