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191" yWindow="390" windowWidth="15480" windowHeight="11640" activeTab="0"/>
  </bookViews>
  <sheets>
    <sheet name="Page 1" sheetId="1" r:id="rId1"/>
    <sheet name="Backup1-DO NOT PRINT" sheetId="2" r:id="rId2"/>
  </sheets>
  <definedNames>
    <definedName name="cg" localSheetId="1">'Backup1-DO NOT PRINT'!$A$1:$H$23</definedName>
    <definedName name="cg">#REF!</definedName>
    <definedName name="DCF2" localSheetId="1">'Backup1-DO NOT PRINT'!$A$1:$H$23</definedName>
    <definedName name="DCF2">#REF!</definedName>
    <definedName name="DCF3">#REF!</definedName>
    <definedName name="inputs">#REF!</definedName>
    <definedName name="tv">#REF!</definedName>
  </definedNames>
  <calcPr fullCalcOnLoad="1"/>
</workbook>
</file>

<file path=xl/sharedStrings.xml><?xml version="1.0" encoding="utf-8"?>
<sst xmlns="http://schemas.openxmlformats.org/spreadsheetml/2006/main" count="82" uniqueCount="42">
  <si>
    <t>Average</t>
  </si>
  <si>
    <t>Data Sources:</t>
  </si>
  <si>
    <t>Decline</t>
  </si>
  <si>
    <t>% Points</t>
  </si>
  <si>
    <t>2001</t>
  </si>
  <si>
    <t>2005</t>
  </si>
  <si>
    <t>Alliant Energy Co.</t>
  </si>
  <si>
    <t>Ameren</t>
  </si>
  <si>
    <t>CH Energy Group</t>
  </si>
  <si>
    <t>Con. Edison</t>
  </si>
  <si>
    <t>Empire District</t>
  </si>
  <si>
    <t>Energy East Corp.</t>
  </si>
  <si>
    <t>MGE Energy, Inc.</t>
  </si>
  <si>
    <t>NSTAR</t>
  </si>
  <si>
    <t>Progress Energy</t>
  </si>
  <si>
    <t>SCANA Corp.</t>
  </si>
  <si>
    <t>Southern Co.</t>
  </si>
  <si>
    <t>Vectren Corp.</t>
  </si>
  <si>
    <t>Xcel Energy Inc.</t>
  </si>
  <si>
    <t>Comparison of Comparable Group Projected Growth Rates</t>
  </si>
  <si>
    <t>NA</t>
  </si>
  <si>
    <t>Value Line Earnings</t>
  </si>
  <si>
    <t>2001 to 2005</t>
  </si>
  <si>
    <t>Projected Growth Rate Analysis</t>
  </si>
  <si>
    <t>Year 2005 "BR" Growth Rate Calculation</t>
  </si>
  <si>
    <t>Retention</t>
  </si>
  <si>
    <t xml:space="preserve">B*R </t>
  </si>
  <si>
    <t>Company</t>
  </si>
  <si>
    <t>DPS</t>
  </si>
  <si>
    <t>EPS</t>
  </si>
  <si>
    <t>Rate (B)</t>
  </si>
  <si>
    <t xml:space="preserve">NBV </t>
  </si>
  <si>
    <t>ROE (R)</t>
  </si>
  <si>
    <t>Growth</t>
  </si>
  <si>
    <t>N/A</t>
  </si>
  <si>
    <t>GROUP AVERAGE</t>
  </si>
  <si>
    <t>Value Line "br"</t>
  </si>
  <si>
    <t>No.</t>
  </si>
  <si>
    <t>Electric:  Value Line Investment Survey, Electric Utility (East), Dec 2, 2005 &amp; Dec 7, 2001;</t>
  </si>
  <si>
    <t>Value Line Investment Survey, Electric Utility (East), Dec 7, 2001; (Central), Oct 5, 2001; (West), Nov 16, 2001</t>
  </si>
  <si>
    <t>(Central), Dec 30, 2005 &amp; Oct 5, 2001; (West), Nov 11, 2005 &amp; Nov 16, 2001.</t>
  </si>
  <si>
    <t>PacifiCorp Utah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</si>
</sst>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$-409]dddd\,\ mmmm\ dd\,\ yyyy"/>
    <numFmt numFmtId="166" formatCode="[$-409]mmmm\ d\,\ yyyy;@"/>
    <numFmt numFmtId="167" formatCode="[$-409]mmm\-yy;@"/>
    <numFmt numFmtId="168" formatCode="0_)"/>
    <numFmt numFmtId="169" formatCode="0.00_)"/>
    <numFmt numFmtId="170" formatCode="0.0_)"/>
    <numFmt numFmtId="171" formatCode="#,##0.0_);\(#,##0.0\)"/>
    <numFmt numFmtId="172" formatCode="0.00_);\(0.00\)"/>
    <numFmt numFmtId="173" formatCode="0_);\(0\)"/>
    <numFmt numFmtId="174" formatCode="0.000%"/>
    <numFmt numFmtId="175" formatCode="0.0000%"/>
    <numFmt numFmtId="176" formatCode="0.00000"/>
    <numFmt numFmtId="177" formatCode="0.0000"/>
    <numFmt numFmtId="178" formatCode="0.000"/>
    <numFmt numFmtId="179" formatCode="0.000_)"/>
    <numFmt numFmtId="180" formatCode="0.0000_)"/>
    <numFmt numFmtId="181" formatCode="0.0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mm/dd/yy;@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19">
    <font>
      <sz val="12"/>
      <name val="Arial"/>
      <family val="0"/>
    </font>
    <font>
      <sz val="14"/>
      <name val="Arial"/>
      <family val="0"/>
    </font>
    <font>
      <sz val="10"/>
      <name val="Arial"/>
      <family val="0"/>
    </font>
    <font>
      <b/>
      <sz val="16"/>
      <name val="Arial"/>
      <family val="2"/>
    </font>
    <font>
      <sz val="18"/>
      <name val="Arial"/>
      <family val="0"/>
    </font>
    <font>
      <sz val="8"/>
      <name val="Arial"/>
      <family val="0"/>
    </font>
    <font>
      <i/>
      <sz val="12"/>
      <name val="Arial"/>
      <family val="0"/>
    </font>
    <font>
      <sz val="12"/>
      <name val="Times New Roman"/>
      <family val="0"/>
    </font>
    <font>
      <sz val="18"/>
      <name val="Times New Roman"/>
      <family val="0"/>
    </font>
    <font>
      <sz val="8"/>
      <name val="Times New Roman"/>
      <family val="0"/>
    </font>
    <font>
      <i/>
      <sz val="12"/>
      <name val="Times New Roman"/>
      <family val="0"/>
    </font>
    <font>
      <b/>
      <sz val="18"/>
      <name val="Arial"/>
      <family val="0"/>
    </font>
    <font>
      <b/>
      <sz val="12"/>
      <name val="Arial"/>
      <family val="0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sz val="12"/>
      <name val="Arial MT"/>
      <family val="0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2"/>
      <color indexed="12"/>
      <name val="Arial"/>
      <family val="2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3"/>
      </top>
      <bottom style="double"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3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Protection="0">
      <alignment/>
    </xf>
    <xf numFmtId="0" fontId="4" fillId="0" borderId="0" applyProtection="0">
      <alignment/>
    </xf>
    <xf numFmtId="0" fontId="5" fillId="0" borderId="0" applyProtection="0">
      <alignment/>
    </xf>
    <xf numFmtId="0" fontId="6" fillId="0" borderId="0" applyProtection="0">
      <alignment/>
    </xf>
    <xf numFmtId="0" fontId="7" fillId="0" borderId="0" applyProtection="0">
      <alignment/>
    </xf>
    <xf numFmtId="0" fontId="8" fillId="0" borderId="0" applyProtection="0">
      <alignment/>
    </xf>
    <xf numFmtId="0" fontId="9" fillId="0" borderId="0" applyProtection="0">
      <alignment/>
    </xf>
    <xf numFmtId="0" fontId="10" fillId="0" borderId="0" applyProtection="0">
      <alignment/>
    </xf>
    <xf numFmtId="2" fontId="0" fillId="0" borderId="0" applyProtection="0">
      <alignment/>
    </xf>
    <xf numFmtId="0" fontId="14" fillId="0" borderId="0" applyNumberFormat="0" applyFill="0" applyBorder="0" applyAlignment="0" applyProtection="0"/>
    <xf numFmtId="0" fontId="11" fillId="0" borderId="0" applyProtection="0">
      <alignment/>
    </xf>
    <xf numFmtId="0" fontId="12" fillId="0" borderId="0" applyProtection="0">
      <alignment/>
    </xf>
    <xf numFmtId="0" fontId="13" fillId="0" borderId="0" applyNumberFormat="0" applyFill="0" applyBorder="0" applyAlignment="0" applyProtection="0"/>
    <xf numFmtId="0" fontId="15" fillId="0" borderId="0">
      <alignment/>
      <protection/>
    </xf>
    <xf numFmtId="9" fontId="0" fillId="0" borderId="0" applyFont="0" applyFill="0" applyBorder="0" applyAlignment="0" applyProtection="0"/>
    <xf numFmtId="0" fontId="0" fillId="0" borderId="1" applyProtection="0">
      <alignment/>
    </xf>
  </cellStyleXfs>
  <cellXfs count="67">
    <xf numFmtId="0" fontId="0" fillId="0" borderId="0" xfId="0" applyAlignment="1">
      <alignment/>
    </xf>
    <xf numFmtId="0" fontId="0" fillId="0" borderId="0" xfId="0" applyAlignment="1">
      <alignment horizontal="center"/>
    </xf>
    <xf numFmtId="164" fontId="0" fillId="0" borderId="0" xfId="33" applyNumberFormat="1" applyBorder="1" applyAlignment="1">
      <alignment/>
    </xf>
    <xf numFmtId="164" fontId="0" fillId="0" borderId="0" xfId="0" applyNumberFormat="1" applyBorder="1" applyAlignment="1">
      <alignment/>
    </xf>
    <xf numFmtId="0" fontId="2" fillId="0" borderId="0" xfId="0" applyFont="1" applyAlignment="1">
      <alignment/>
    </xf>
    <xf numFmtId="0" fontId="0" fillId="0" borderId="2" xfId="0" applyBorder="1" applyAlignment="1">
      <alignment horizontal="center"/>
    </xf>
    <xf numFmtId="166" fontId="0" fillId="0" borderId="3" xfId="0" applyNumberFormat="1" applyBorder="1" applyAlignment="1" quotePrefix="1">
      <alignment horizontal="center"/>
    </xf>
    <xf numFmtId="164" fontId="0" fillId="0" borderId="0" xfId="33" applyNumberFormat="1" applyAlignment="1">
      <alignment horizontal="center"/>
    </xf>
    <xf numFmtId="164" fontId="0" fillId="0" borderId="4" xfId="33" applyNumberFormat="1" applyBorder="1" applyAlignment="1">
      <alignment horizontal="center"/>
    </xf>
    <xf numFmtId="0" fontId="0" fillId="0" borderId="5" xfId="0" applyBorder="1" applyAlignment="1">
      <alignment horizontal="center"/>
    </xf>
    <xf numFmtId="164" fontId="0" fillId="0" borderId="6" xfId="0" applyNumberFormat="1" applyBorder="1" applyAlignment="1">
      <alignment horizontal="center"/>
    </xf>
    <xf numFmtId="166" fontId="0" fillId="0" borderId="3" xfId="0" applyNumberFormat="1" applyFill="1" applyBorder="1" applyAlignment="1" quotePrefix="1">
      <alignment horizontal="center"/>
    </xf>
    <xf numFmtId="0" fontId="0" fillId="0" borderId="0" xfId="0" applyFill="1" applyAlignment="1">
      <alignment horizontal="center"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center"/>
    </xf>
    <xf numFmtId="0" fontId="15" fillId="0" borderId="0" xfId="32">
      <alignment/>
      <protection/>
    </xf>
    <xf numFmtId="0" fontId="0" fillId="0" borderId="0" xfId="32" applyFont="1" applyAlignment="1" applyProtection="1">
      <alignment horizontal="centerContinuous"/>
      <protection/>
    </xf>
    <xf numFmtId="0" fontId="0" fillId="0" borderId="0" xfId="32" applyFont="1">
      <alignment/>
      <protection/>
    </xf>
    <xf numFmtId="0" fontId="16" fillId="0" borderId="7" xfId="32" applyFont="1" applyBorder="1" applyProtection="1">
      <alignment/>
      <protection/>
    </xf>
    <xf numFmtId="0" fontId="16" fillId="0" borderId="8" xfId="32" applyFont="1" applyBorder="1" applyProtection="1">
      <alignment/>
      <protection/>
    </xf>
    <xf numFmtId="0" fontId="17" fillId="0" borderId="7" xfId="32" applyFont="1" applyBorder="1" applyProtection="1">
      <alignment/>
      <protection/>
    </xf>
    <xf numFmtId="0" fontId="17" fillId="0" borderId="8" xfId="32" applyFont="1" applyBorder="1" applyProtection="1">
      <alignment/>
      <protection/>
    </xf>
    <xf numFmtId="0" fontId="17" fillId="0" borderId="9" xfId="32" applyFont="1" applyBorder="1" applyProtection="1">
      <alignment/>
      <protection/>
    </xf>
    <xf numFmtId="0" fontId="16" fillId="0" borderId="10" xfId="32" applyFont="1" applyBorder="1" applyProtection="1">
      <alignment/>
      <protection/>
    </xf>
    <xf numFmtId="0" fontId="16" fillId="0" borderId="0" xfId="32" applyFont="1" applyProtection="1">
      <alignment/>
      <protection/>
    </xf>
    <xf numFmtId="0" fontId="17" fillId="0" borderId="11" xfId="32" applyFont="1" applyBorder="1" applyAlignment="1" applyProtection="1">
      <alignment horizontal="centerContinuous"/>
      <protection/>
    </xf>
    <xf numFmtId="0" fontId="16" fillId="0" borderId="12" xfId="32" applyFont="1" applyBorder="1" applyAlignment="1" applyProtection="1">
      <alignment horizontal="centerContinuous"/>
      <protection/>
    </xf>
    <xf numFmtId="0" fontId="16" fillId="0" borderId="13" xfId="32" applyFont="1" applyBorder="1" applyAlignment="1" applyProtection="1">
      <alignment horizontal="centerContinuous"/>
      <protection/>
    </xf>
    <xf numFmtId="0" fontId="16" fillId="0" borderId="0" xfId="32" applyFont="1" applyBorder="1" applyProtection="1">
      <alignment/>
      <protection/>
    </xf>
    <xf numFmtId="0" fontId="16" fillId="0" borderId="0" xfId="32" applyFont="1" applyBorder="1" applyAlignment="1" applyProtection="1">
      <alignment horizontal="right"/>
      <protection/>
    </xf>
    <xf numFmtId="0" fontId="16" fillId="0" borderId="14" xfId="32" applyFont="1" applyBorder="1" applyAlignment="1" applyProtection="1">
      <alignment horizontal="right"/>
      <protection/>
    </xf>
    <xf numFmtId="0" fontId="16" fillId="0" borderId="15" xfId="32" applyFont="1" applyBorder="1" applyAlignment="1" applyProtection="1">
      <alignment horizontal="right"/>
      <protection/>
    </xf>
    <xf numFmtId="0" fontId="16" fillId="0" borderId="16" xfId="32" applyFont="1" applyBorder="1" applyProtection="1">
      <alignment/>
      <protection/>
    </xf>
    <xf numFmtId="0" fontId="16" fillId="0" borderId="16" xfId="32" applyFont="1" applyBorder="1" applyAlignment="1" applyProtection="1">
      <alignment horizontal="right"/>
      <protection/>
    </xf>
    <xf numFmtId="0" fontId="16" fillId="0" borderId="16" xfId="32" applyFont="1" applyBorder="1" applyAlignment="1" applyProtection="1" quotePrefix="1">
      <alignment horizontal="right"/>
      <protection/>
    </xf>
    <xf numFmtId="0" fontId="16" fillId="0" borderId="17" xfId="32" applyFont="1" applyBorder="1" applyAlignment="1" applyProtection="1" quotePrefix="1">
      <alignment horizontal="right"/>
      <protection/>
    </xf>
    <xf numFmtId="0" fontId="16" fillId="0" borderId="14" xfId="32" applyFont="1" applyBorder="1" applyProtection="1">
      <alignment/>
      <protection/>
    </xf>
    <xf numFmtId="0" fontId="16" fillId="0" borderId="10" xfId="32" applyFont="1" applyBorder="1" applyProtection="1">
      <alignment/>
      <protection locked="0"/>
    </xf>
    <xf numFmtId="169" fontId="18" fillId="0" borderId="10" xfId="32" applyNumberFormat="1" applyFont="1" applyFill="1" applyBorder="1" applyProtection="1">
      <alignment/>
      <protection/>
    </xf>
    <xf numFmtId="169" fontId="18" fillId="0" borderId="0" xfId="32" applyNumberFormat="1" applyFont="1" applyBorder="1" applyProtection="1">
      <alignment/>
      <protection/>
    </xf>
    <xf numFmtId="10" fontId="16" fillId="0" borderId="0" xfId="32" applyNumberFormat="1" applyFont="1" applyBorder="1" applyProtection="1">
      <alignment/>
      <protection/>
    </xf>
    <xf numFmtId="10" fontId="16" fillId="0" borderId="14" xfId="32" applyNumberFormat="1" applyFont="1" applyBorder="1" applyProtection="1">
      <alignment/>
      <protection/>
    </xf>
    <xf numFmtId="169" fontId="18" fillId="0" borderId="10" xfId="32" applyNumberFormat="1" applyFont="1" applyFill="1" applyBorder="1" applyAlignment="1" applyProtection="1">
      <alignment horizontal="right"/>
      <protection/>
    </xf>
    <xf numFmtId="169" fontId="18" fillId="0" borderId="0" xfId="32" applyNumberFormat="1" applyFont="1" applyBorder="1" applyAlignment="1" applyProtection="1">
      <alignment horizontal="right"/>
      <protection/>
    </xf>
    <xf numFmtId="168" fontId="16" fillId="0" borderId="0" xfId="32" applyNumberFormat="1" applyFont="1" applyProtection="1">
      <alignment/>
      <protection/>
    </xf>
    <xf numFmtId="10" fontId="16" fillId="0" borderId="10" xfId="32" applyNumberFormat="1" applyFont="1" applyBorder="1" applyProtection="1">
      <alignment/>
      <protection/>
    </xf>
    <xf numFmtId="0" fontId="16" fillId="0" borderId="18" xfId="32" applyFont="1" applyBorder="1" applyProtection="1">
      <alignment/>
      <protection/>
    </xf>
    <xf numFmtId="0" fontId="16" fillId="0" borderId="19" xfId="32" applyFont="1" applyBorder="1" applyAlignment="1" applyProtection="1">
      <alignment horizontal="left"/>
      <protection/>
    </xf>
    <xf numFmtId="169" fontId="16" fillId="0" borderId="18" xfId="32" applyNumberFormat="1" applyFont="1" applyBorder="1" applyProtection="1">
      <alignment/>
      <protection/>
    </xf>
    <xf numFmtId="169" fontId="16" fillId="0" borderId="20" xfId="32" applyNumberFormat="1" applyFont="1" applyBorder="1" applyProtection="1">
      <alignment/>
      <protection/>
    </xf>
    <xf numFmtId="10" fontId="16" fillId="0" borderId="20" xfId="32" applyNumberFormat="1" applyFont="1" applyBorder="1" applyProtection="1">
      <alignment/>
      <protection/>
    </xf>
    <xf numFmtId="10" fontId="16" fillId="0" borderId="19" xfId="32" applyNumberFormat="1" applyFont="1" applyBorder="1" applyProtection="1">
      <alignment/>
      <protection/>
    </xf>
    <xf numFmtId="10" fontId="16" fillId="0" borderId="0" xfId="32" applyNumberFormat="1" applyFont="1" applyProtection="1">
      <alignment/>
      <protection/>
    </xf>
    <xf numFmtId="0" fontId="16" fillId="0" borderId="0" xfId="32" applyFont="1" applyAlignment="1" applyProtection="1">
      <alignment horizontal="left"/>
      <protection/>
    </xf>
    <xf numFmtId="0" fontId="0" fillId="0" borderId="0" xfId="0" applyFont="1" applyAlignment="1">
      <alignment/>
    </xf>
    <xf numFmtId="164" fontId="18" fillId="0" borderId="0" xfId="33" applyNumberFormat="1" applyFont="1" applyAlignment="1">
      <alignment horizontal="center"/>
    </xf>
    <xf numFmtId="164" fontId="18" fillId="0" borderId="0" xfId="33" applyNumberFormat="1" applyFont="1" applyFill="1" applyAlignment="1">
      <alignment horizontal="center"/>
    </xf>
    <xf numFmtId="164" fontId="0" fillId="0" borderId="0" xfId="33" applyNumberFormat="1" applyFont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3" xfId="0" applyBorder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6" fillId="0" borderId="18" xfId="32" applyFont="1" applyBorder="1" applyAlignment="1" applyProtection="1">
      <alignment horizontal="center"/>
      <protection/>
    </xf>
    <xf numFmtId="0" fontId="16" fillId="0" borderId="20" xfId="32" applyFont="1" applyBorder="1" applyAlignment="1" applyProtection="1">
      <alignment horizontal="center"/>
      <protection/>
    </xf>
    <xf numFmtId="0" fontId="16" fillId="0" borderId="19" xfId="32" applyFont="1" applyBorder="1" applyAlignment="1" applyProtection="1">
      <alignment horizontal="center"/>
      <protection/>
    </xf>
  </cellXfs>
  <cellStyles count="21">
    <cellStyle name="Normal" xfId="0"/>
    <cellStyle name="Comma" xfId="15"/>
    <cellStyle name="Comma [0]" xfId="16"/>
    <cellStyle name="Currency" xfId="17"/>
    <cellStyle name="Currency [0]" xfId="18"/>
    <cellStyle name="Date" xfId="19"/>
    <cellStyle name="F2" xfId="20"/>
    <cellStyle name="F3" xfId="21"/>
    <cellStyle name="F4" xfId="22"/>
    <cellStyle name="F5" xfId="23"/>
    <cellStyle name="F6" xfId="24"/>
    <cellStyle name="F7" xfId="25"/>
    <cellStyle name="F8" xfId="26"/>
    <cellStyle name="Fixed" xfId="27"/>
    <cellStyle name="Followed Hyperlink" xfId="28"/>
    <cellStyle name="HEADING1" xfId="29"/>
    <cellStyle name="HEADING2" xfId="30"/>
    <cellStyle name="Hyperlink" xfId="31"/>
    <cellStyle name="Normal_Exhibit SCH-4(DCF)" xfId="32"/>
    <cellStyle name="Percent" xfId="33"/>
    <cellStyle name="Total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5"/>
  <sheetViews>
    <sheetView tabSelected="1" workbookViewId="0" topLeftCell="A1">
      <selection activeCell="A1" sqref="A1:J1"/>
    </sheetView>
  </sheetViews>
  <sheetFormatPr defaultColWidth="8.88671875" defaultRowHeight="15"/>
  <cols>
    <col min="1" max="1" width="3.6640625" style="1" customWidth="1"/>
    <col min="2" max="2" width="16.77734375" style="0" customWidth="1"/>
    <col min="3" max="4" width="11.77734375" style="0" customWidth="1"/>
    <col min="5" max="5" width="8.99609375" style="0" bestFit="1" customWidth="1"/>
    <col min="6" max="6" width="3.77734375" style="0" customWidth="1"/>
    <col min="7" max="7" width="3.6640625" style="0" bestFit="1" customWidth="1"/>
    <col min="8" max="8" width="16.77734375" style="0" bestFit="1" customWidth="1"/>
  </cols>
  <sheetData>
    <row r="1" spans="1:10" ht="20.25">
      <c r="A1" s="61" t="s">
        <v>41</v>
      </c>
      <c r="B1" s="61"/>
      <c r="C1" s="61"/>
      <c r="D1" s="61"/>
      <c r="E1" s="61"/>
      <c r="F1" s="61"/>
      <c r="G1" s="61"/>
      <c r="H1" s="61"/>
      <c r="I1" s="61"/>
      <c r="J1" s="61"/>
    </row>
    <row r="2" spans="1:10" ht="18">
      <c r="A2" s="62" t="s">
        <v>19</v>
      </c>
      <c r="B2" s="62"/>
      <c r="C2" s="62"/>
      <c r="D2" s="62"/>
      <c r="E2" s="62"/>
      <c r="F2" s="62"/>
      <c r="G2" s="62"/>
      <c r="H2" s="62"/>
      <c r="I2" s="62"/>
      <c r="J2" s="62"/>
    </row>
    <row r="3" spans="1:10" ht="15">
      <c r="A3" s="63" t="s">
        <v>22</v>
      </c>
      <c r="B3" s="63"/>
      <c r="C3" s="63"/>
      <c r="D3" s="63"/>
      <c r="E3" s="63"/>
      <c r="F3" s="63"/>
      <c r="G3" s="63"/>
      <c r="H3" s="63"/>
      <c r="I3" s="63"/>
      <c r="J3" s="63"/>
    </row>
    <row r="5" spans="3:10" ht="15">
      <c r="C5" s="60" t="s">
        <v>21</v>
      </c>
      <c r="D5" s="60"/>
      <c r="I5" s="60" t="s">
        <v>36</v>
      </c>
      <c r="J5" s="60"/>
    </row>
    <row r="6" spans="1:11" ht="15">
      <c r="A6" s="14" t="s">
        <v>37</v>
      </c>
      <c r="B6" s="59" t="s">
        <v>27</v>
      </c>
      <c r="C6" s="11" t="s">
        <v>4</v>
      </c>
      <c r="D6" s="6" t="s">
        <v>5</v>
      </c>
      <c r="E6" s="1"/>
      <c r="F6" s="1"/>
      <c r="G6" s="14" t="s">
        <v>37</v>
      </c>
      <c r="H6" s="59" t="s">
        <v>27</v>
      </c>
      <c r="I6" s="6" t="s">
        <v>4</v>
      </c>
      <c r="J6" s="6" t="s">
        <v>5</v>
      </c>
      <c r="K6" s="1"/>
    </row>
    <row r="7" spans="1:11" ht="15">
      <c r="A7" s="1">
        <v>1</v>
      </c>
      <c r="B7" t="s">
        <v>6</v>
      </c>
      <c r="C7" s="56">
        <v>0.065</v>
      </c>
      <c r="D7" s="55">
        <v>0.065</v>
      </c>
      <c r="E7" s="1"/>
      <c r="F7" s="1"/>
      <c r="G7" s="1">
        <v>1</v>
      </c>
      <c r="H7" t="s">
        <v>6</v>
      </c>
      <c r="I7" s="7">
        <f>'Backup1-DO NOT PRINT'!H8</f>
        <v>0.030769230769230764</v>
      </c>
      <c r="J7" s="55">
        <v>0.039927404718693285</v>
      </c>
      <c r="K7" s="1"/>
    </row>
    <row r="8" spans="1:11" ht="15">
      <c r="A8" s="1">
        <v>2</v>
      </c>
      <c r="B8" t="s">
        <v>7</v>
      </c>
      <c r="C8" s="56">
        <v>0.04</v>
      </c>
      <c r="D8" s="55">
        <v>0.025</v>
      </c>
      <c r="E8" s="1"/>
      <c r="F8" s="1"/>
      <c r="G8" s="1">
        <v>2</v>
      </c>
      <c r="H8" t="s">
        <v>7</v>
      </c>
      <c r="I8" s="7">
        <f>'Backup1-DO NOT PRINT'!H9</f>
        <v>0.04000000000000001</v>
      </c>
      <c r="J8" s="55">
        <v>0.023011363636363642</v>
      </c>
      <c r="K8" s="1"/>
    </row>
    <row r="9" spans="1:11" ht="15">
      <c r="A9" s="1">
        <v>3</v>
      </c>
      <c r="B9" t="s">
        <v>8</v>
      </c>
      <c r="C9" s="56">
        <v>0.03</v>
      </c>
      <c r="D9" s="55">
        <v>0.045</v>
      </c>
      <c r="E9" s="1"/>
      <c r="F9" s="1"/>
      <c r="G9" s="1">
        <v>3</v>
      </c>
      <c r="H9" t="s">
        <v>8</v>
      </c>
      <c r="I9" s="7">
        <f>'Backup1-DO NOT PRINT'!H10</f>
        <v>0.03912408759124087</v>
      </c>
      <c r="J9" s="55">
        <v>0.03043478260869565</v>
      </c>
      <c r="K9" s="1"/>
    </row>
    <row r="10" spans="1:11" ht="15">
      <c r="A10" s="1">
        <v>4</v>
      </c>
      <c r="B10" t="s">
        <v>9</v>
      </c>
      <c r="C10" s="56">
        <v>0.025</v>
      </c>
      <c r="D10" s="55">
        <v>0.015</v>
      </c>
      <c r="E10" s="1"/>
      <c r="F10" s="1"/>
      <c r="G10" s="1">
        <v>4</v>
      </c>
      <c r="H10" t="s">
        <v>9</v>
      </c>
      <c r="I10" s="7">
        <f>'Backup1-DO NOT PRINT'!H11</f>
        <v>0.037320574162679435</v>
      </c>
      <c r="J10" s="55">
        <v>0.019631901840490802</v>
      </c>
      <c r="K10" s="1"/>
    </row>
    <row r="11" spans="1:11" ht="15">
      <c r="A11" s="1">
        <v>5</v>
      </c>
      <c r="B11" t="s">
        <v>10</v>
      </c>
      <c r="C11" s="56">
        <v>0.05</v>
      </c>
      <c r="D11" s="55">
        <v>0.05</v>
      </c>
      <c r="E11" s="1"/>
      <c r="F11" s="1"/>
      <c r="G11" s="1">
        <v>5</v>
      </c>
      <c r="H11" t="s">
        <v>10</v>
      </c>
      <c r="I11" s="7">
        <f>'Backup1-DO NOT PRINT'!H12</f>
        <v>0.036</v>
      </c>
      <c r="J11" s="55">
        <v>0.01375</v>
      </c>
      <c r="K11" s="1"/>
    </row>
    <row r="12" spans="1:11" ht="15">
      <c r="A12" s="1">
        <v>6</v>
      </c>
      <c r="B12" t="s">
        <v>11</v>
      </c>
      <c r="C12" s="56">
        <v>0.035</v>
      </c>
      <c r="D12" s="55">
        <v>0.045</v>
      </c>
      <c r="E12" s="1"/>
      <c r="F12" s="1"/>
      <c r="G12" s="1">
        <v>6</v>
      </c>
      <c r="H12" t="s">
        <v>11</v>
      </c>
      <c r="I12" s="7">
        <f>'Backup1-DO NOT PRINT'!H13</f>
        <v>0.06301369863013698</v>
      </c>
      <c r="J12" s="55">
        <v>0.030952380952380946</v>
      </c>
      <c r="K12" s="1"/>
    </row>
    <row r="13" spans="1:11" ht="15">
      <c r="A13" s="1">
        <v>7</v>
      </c>
      <c r="B13" t="s">
        <v>12</v>
      </c>
      <c r="C13" s="55" t="s">
        <v>20</v>
      </c>
      <c r="D13" s="55">
        <v>0.06</v>
      </c>
      <c r="E13" s="13"/>
      <c r="F13" s="13"/>
      <c r="G13" s="1">
        <v>7</v>
      </c>
      <c r="H13" t="s">
        <v>12</v>
      </c>
      <c r="I13" s="57" t="s">
        <v>34</v>
      </c>
      <c r="J13" s="55">
        <v>0.054010695187165794</v>
      </c>
      <c r="K13" s="13"/>
    </row>
    <row r="14" spans="1:11" ht="15">
      <c r="A14" s="1">
        <v>8</v>
      </c>
      <c r="B14" t="s">
        <v>13</v>
      </c>
      <c r="C14" s="56">
        <v>0.065</v>
      </c>
      <c r="D14" s="55">
        <v>0.025</v>
      </c>
      <c r="E14" s="13"/>
      <c r="F14" s="13"/>
      <c r="G14" s="1">
        <v>8</v>
      </c>
      <c r="H14" t="s">
        <v>13</v>
      </c>
      <c r="I14" s="7">
        <f>'Backup1-DO NOT PRINT'!H15</f>
        <v>0.06542372881355932</v>
      </c>
      <c r="J14" s="55">
        <v>0.038857142857142854</v>
      </c>
      <c r="K14" s="13"/>
    </row>
    <row r="15" spans="1:11" ht="15">
      <c r="A15" s="1">
        <v>9</v>
      </c>
      <c r="B15" t="s">
        <v>14</v>
      </c>
      <c r="C15" s="55" t="s">
        <v>20</v>
      </c>
      <c r="D15" s="55" t="s">
        <v>20</v>
      </c>
      <c r="E15" s="13"/>
      <c r="F15" s="13"/>
      <c r="G15" s="1">
        <v>9</v>
      </c>
      <c r="H15" t="s">
        <v>14</v>
      </c>
      <c r="I15" s="7">
        <f>'Backup1-DO NOT PRINT'!H16</f>
        <v>0.06549391069012178</v>
      </c>
      <c r="J15" s="55">
        <v>0.026086956521739122</v>
      </c>
      <c r="K15" s="13"/>
    </row>
    <row r="16" spans="1:11" ht="15">
      <c r="A16" s="1">
        <v>10</v>
      </c>
      <c r="B16" t="s">
        <v>15</v>
      </c>
      <c r="C16" s="56">
        <v>0.08</v>
      </c>
      <c r="D16" s="55">
        <v>0.045</v>
      </c>
      <c r="E16" s="13"/>
      <c r="F16" s="13"/>
      <c r="G16" s="1">
        <v>10</v>
      </c>
      <c r="H16" t="s">
        <v>15</v>
      </c>
      <c r="I16" s="7">
        <f>'Backup1-DO NOT PRINT'!H17</f>
        <v>0.057943925233644854</v>
      </c>
      <c r="J16" s="55">
        <v>0.04615384615384616</v>
      </c>
      <c r="K16" s="13"/>
    </row>
    <row r="17" spans="1:11" ht="15">
      <c r="A17" s="1">
        <v>11</v>
      </c>
      <c r="B17" t="s">
        <v>16</v>
      </c>
      <c r="C17" s="56">
        <v>0.065</v>
      </c>
      <c r="D17" s="55">
        <v>0.04</v>
      </c>
      <c r="E17" s="13"/>
      <c r="F17" s="13"/>
      <c r="G17" s="1">
        <v>11</v>
      </c>
      <c r="H17" t="s">
        <v>16</v>
      </c>
      <c r="I17" s="7">
        <f>'Backup1-DO NOT PRINT'!H18</f>
        <v>0.041134751773049656</v>
      </c>
      <c r="J17" s="55">
        <v>0.04352617079889808</v>
      </c>
      <c r="K17" s="13"/>
    </row>
    <row r="18" spans="1:11" ht="15">
      <c r="A18" s="1">
        <v>12</v>
      </c>
      <c r="B18" t="s">
        <v>17</v>
      </c>
      <c r="C18" s="56">
        <v>0.155</v>
      </c>
      <c r="D18" s="55">
        <v>0.04</v>
      </c>
      <c r="E18" s="13"/>
      <c r="F18" s="13"/>
      <c r="G18" s="1">
        <v>12</v>
      </c>
      <c r="H18" t="s">
        <v>17</v>
      </c>
      <c r="I18" s="7">
        <f>'Backup1-DO NOT PRINT'!H19</f>
        <v>0.06974063400576368</v>
      </c>
      <c r="J18" s="55">
        <v>0.03438395415472778</v>
      </c>
      <c r="K18" s="13"/>
    </row>
    <row r="19" spans="1:11" ht="15">
      <c r="A19" s="1">
        <v>13</v>
      </c>
      <c r="B19" t="s">
        <v>18</v>
      </c>
      <c r="C19" s="56">
        <v>0.15</v>
      </c>
      <c r="D19" s="55">
        <v>0.075</v>
      </c>
      <c r="E19" s="5" t="s">
        <v>3</v>
      </c>
      <c r="F19" s="13"/>
      <c r="G19" s="1">
        <v>13</v>
      </c>
      <c r="H19" t="s">
        <v>18</v>
      </c>
      <c r="I19" s="7">
        <f>'Backup1-DO NOT PRINT'!H20</f>
        <v>0.061855670103092786</v>
      </c>
      <c r="J19" s="55">
        <v>0.03</v>
      </c>
      <c r="K19" s="5" t="s">
        <v>3</v>
      </c>
    </row>
    <row r="20" spans="3:11" ht="15">
      <c r="C20" s="12"/>
      <c r="D20" s="1"/>
      <c r="E20" s="9" t="s">
        <v>2</v>
      </c>
      <c r="F20" s="13"/>
      <c r="I20" s="1"/>
      <c r="J20" s="1"/>
      <c r="K20" s="9" t="s">
        <v>2</v>
      </c>
    </row>
    <row r="21" spans="2:11" ht="15.75" thickBot="1">
      <c r="B21" t="s">
        <v>0</v>
      </c>
      <c r="C21" s="8">
        <f>AVERAGE(C7:C20)</f>
        <v>0.0690909090909091</v>
      </c>
      <c r="D21" s="8">
        <f>AVERAGE(D7:D20)</f>
        <v>0.04416666666666666</v>
      </c>
      <c r="E21" s="10">
        <f>C21-D21</f>
        <v>0.024924242424242446</v>
      </c>
      <c r="F21" s="58"/>
      <c r="H21" t="s">
        <v>0</v>
      </c>
      <c r="I21" s="8">
        <f>AVERAGE(I7:I20)</f>
        <v>0.05065168431437667</v>
      </c>
      <c r="J21" s="8">
        <f>AVERAGE(J7:J20)</f>
        <v>0.03313281534078032</v>
      </c>
      <c r="K21" s="10">
        <f>I21-J21</f>
        <v>0.017518868973596356</v>
      </c>
    </row>
    <row r="22" ht="15.75" thickTop="1"/>
    <row r="24" ht="15">
      <c r="A24" s="4" t="s">
        <v>1</v>
      </c>
    </row>
    <row r="25" ht="15">
      <c r="A25" s="4" t="s">
        <v>38</v>
      </c>
    </row>
    <row r="26" ht="15">
      <c r="A26" s="4" t="s">
        <v>40</v>
      </c>
    </row>
    <row r="55" spans="3:6" ht="15">
      <c r="C55" s="2"/>
      <c r="D55" s="2"/>
      <c r="E55" s="3"/>
      <c r="F55" s="3"/>
    </row>
  </sheetData>
  <mergeCells count="5">
    <mergeCell ref="I5:J5"/>
    <mergeCell ref="C5:D5"/>
    <mergeCell ref="A1:J1"/>
    <mergeCell ref="A2:J2"/>
    <mergeCell ref="A3:J3"/>
  </mergeCells>
  <printOptions/>
  <pageMargins left="1.68" right="0.75" top="1.68" bottom="0.5" header="1.03" footer="0.5"/>
  <pageSetup fitToHeight="1" fitToWidth="1" horizontalDpi="600" verticalDpi="600" orientation="landscape" scale="88" r:id="rId1"/>
  <headerFooter alignWithMargins="0">
    <oddHeader>&amp;RExhibit UPL__(SCH-3)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 transitionEvaluation="1"/>
  <dimension ref="A1:H27"/>
  <sheetViews>
    <sheetView showGridLines="0" defaultGridColor="0" zoomScale="75" zoomScaleNormal="75" colorId="22" workbookViewId="0" topLeftCell="A1">
      <selection activeCell="A8" sqref="A8:A20"/>
    </sheetView>
  </sheetViews>
  <sheetFormatPr defaultColWidth="9.77734375" defaultRowHeight="15"/>
  <cols>
    <col min="1" max="1" width="4.77734375" style="17" customWidth="1"/>
    <col min="2" max="2" width="20.6640625" style="17" customWidth="1"/>
    <col min="3" max="4" width="7.77734375" style="17" customWidth="1"/>
    <col min="5" max="5" width="8.88671875" style="17" bestFit="1" customWidth="1"/>
    <col min="6" max="8" width="7.77734375" style="17" customWidth="1"/>
    <col min="9" max="16384" width="9.77734375" style="17" customWidth="1"/>
  </cols>
  <sheetData>
    <row r="1" spans="1:8" ht="15">
      <c r="A1" s="15"/>
      <c r="B1" s="16"/>
      <c r="C1" s="16"/>
      <c r="D1" s="16"/>
      <c r="E1" s="16"/>
      <c r="F1" s="16"/>
      <c r="G1" s="16"/>
      <c r="H1" s="16"/>
    </row>
    <row r="2" spans="1:8" ht="15.75">
      <c r="A2" s="18"/>
      <c r="B2" s="19"/>
      <c r="C2" s="20"/>
      <c r="D2" s="21"/>
      <c r="E2" s="21"/>
      <c r="F2" s="21"/>
      <c r="G2" s="21"/>
      <c r="H2" s="22"/>
    </row>
    <row r="3" spans="1:8" ht="15.75">
      <c r="A3" s="23"/>
      <c r="B3" s="24"/>
      <c r="C3" s="25" t="s">
        <v>23</v>
      </c>
      <c r="D3" s="26"/>
      <c r="E3" s="26"/>
      <c r="F3" s="26"/>
      <c r="G3" s="26"/>
      <c r="H3" s="27"/>
    </row>
    <row r="4" spans="1:8" ht="15">
      <c r="A4" s="23"/>
      <c r="B4" s="24"/>
      <c r="C4" s="64" t="s">
        <v>24</v>
      </c>
      <c r="D4" s="65"/>
      <c r="E4" s="65"/>
      <c r="F4" s="65"/>
      <c r="G4" s="65"/>
      <c r="H4" s="66"/>
    </row>
    <row r="5" spans="1:8" ht="15">
      <c r="A5" s="23"/>
      <c r="B5" s="24"/>
      <c r="C5" s="23"/>
      <c r="D5" s="28"/>
      <c r="E5" s="29" t="s">
        <v>25</v>
      </c>
      <c r="F5" s="28"/>
      <c r="G5" s="29"/>
      <c r="H5" s="30" t="s">
        <v>26</v>
      </c>
    </row>
    <row r="6" spans="1:8" ht="15.75" thickBot="1">
      <c r="A6" s="31"/>
      <c r="B6" s="32" t="s">
        <v>27</v>
      </c>
      <c r="C6" s="31" t="s">
        <v>28</v>
      </c>
      <c r="D6" s="33" t="s">
        <v>29</v>
      </c>
      <c r="E6" s="34" t="s">
        <v>30</v>
      </c>
      <c r="F6" s="34" t="s">
        <v>31</v>
      </c>
      <c r="G6" s="33" t="s">
        <v>32</v>
      </c>
      <c r="H6" s="35" t="s">
        <v>33</v>
      </c>
    </row>
    <row r="7" spans="1:8" ht="15.75" thickTop="1">
      <c r="A7" s="23"/>
      <c r="B7" s="24"/>
      <c r="C7" s="23"/>
      <c r="D7" s="28"/>
      <c r="E7" s="28"/>
      <c r="F7" s="28"/>
      <c r="G7" s="28"/>
      <c r="H7" s="36"/>
    </row>
    <row r="8" spans="1:8" ht="15">
      <c r="A8" s="1">
        <v>1</v>
      </c>
      <c r="B8" t="s">
        <v>6</v>
      </c>
      <c r="C8" s="38">
        <v>2</v>
      </c>
      <c r="D8" s="39">
        <v>2.9</v>
      </c>
      <c r="E8" s="40">
        <f aca="true" t="shared" si="0" ref="E8:E13">1-C8/D8</f>
        <v>0.31034482758620685</v>
      </c>
      <c r="F8" s="39">
        <v>29.25</v>
      </c>
      <c r="G8" s="40">
        <f aca="true" t="shared" si="1" ref="G8:G13">D8/F8</f>
        <v>0.09914529914529914</v>
      </c>
      <c r="H8" s="41">
        <f aca="true" t="shared" si="2" ref="H8:H13">E8*G8</f>
        <v>0.030769230769230764</v>
      </c>
    </row>
    <row r="9" spans="1:8" ht="15">
      <c r="A9" s="1">
        <v>2</v>
      </c>
      <c r="B9" t="s">
        <v>7</v>
      </c>
      <c r="C9" s="38">
        <v>2.62</v>
      </c>
      <c r="D9" s="39">
        <v>3.75</v>
      </c>
      <c r="E9" s="40">
        <f t="shared" si="0"/>
        <v>0.30133333333333334</v>
      </c>
      <c r="F9" s="39">
        <v>28.25</v>
      </c>
      <c r="G9" s="40">
        <f t="shared" si="1"/>
        <v>0.13274336283185842</v>
      </c>
      <c r="H9" s="41">
        <f t="shared" si="2"/>
        <v>0.04000000000000001</v>
      </c>
    </row>
    <row r="10" spans="1:8" ht="15">
      <c r="A10" s="1">
        <v>3</v>
      </c>
      <c r="B10" t="s">
        <v>8</v>
      </c>
      <c r="C10" s="38">
        <v>2.16</v>
      </c>
      <c r="D10" s="39">
        <v>3.5</v>
      </c>
      <c r="E10" s="40">
        <f t="shared" si="0"/>
        <v>0.3828571428571428</v>
      </c>
      <c r="F10" s="39">
        <v>34.25</v>
      </c>
      <c r="G10" s="40">
        <f t="shared" si="1"/>
        <v>0.10218978102189781</v>
      </c>
      <c r="H10" s="41">
        <f t="shared" si="2"/>
        <v>0.03912408759124087</v>
      </c>
    </row>
    <row r="11" spans="1:8" ht="15">
      <c r="A11" s="1">
        <v>4</v>
      </c>
      <c r="B11" t="s">
        <v>9</v>
      </c>
      <c r="C11" s="38">
        <v>2.28</v>
      </c>
      <c r="D11" s="39">
        <v>3.45</v>
      </c>
      <c r="E11" s="40">
        <f t="shared" si="0"/>
        <v>0.33913043478260874</v>
      </c>
      <c r="F11" s="39">
        <v>31.35</v>
      </c>
      <c r="G11" s="40">
        <f t="shared" si="1"/>
        <v>0.11004784688995216</v>
      </c>
      <c r="H11" s="41">
        <f t="shared" si="2"/>
        <v>0.037320574162679435</v>
      </c>
    </row>
    <row r="12" spans="1:8" ht="15">
      <c r="A12" s="1">
        <v>5</v>
      </c>
      <c r="B12" t="s">
        <v>10</v>
      </c>
      <c r="C12" s="38">
        <v>1.32</v>
      </c>
      <c r="D12" s="39">
        <v>1.95</v>
      </c>
      <c r="E12" s="40">
        <f t="shared" si="0"/>
        <v>0.32307692307692304</v>
      </c>
      <c r="F12" s="39">
        <v>17.5</v>
      </c>
      <c r="G12" s="40">
        <f t="shared" si="1"/>
        <v>0.11142857142857143</v>
      </c>
      <c r="H12" s="41">
        <f t="shared" si="2"/>
        <v>0.036</v>
      </c>
    </row>
    <row r="13" spans="1:8" ht="15">
      <c r="A13" s="1">
        <v>6</v>
      </c>
      <c r="B13" t="s">
        <v>11</v>
      </c>
      <c r="C13" s="38">
        <v>1.1</v>
      </c>
      <c r="D13" s="39">
        <v>2.25</v>
      </c>
      <c r="E13" s="40">
        <f t="shared" si="0"/>
        <v>0.5111111111111111</v>
      </c>
      <c r="F13" s="39">
        <v>18.25</v>
      </c>
      <c r="G13" s="40">
        <f t="shared" si="1"/>
        <v>0.1232876712328767</v>
      </c>
      <c r="H13" s="41">
        <f t="shared" si="2"/>
        <v>0.06301369863013698</v>
      </c>
    </row>
    <row r="14" spans="1:8" ht="15">
      <c r="A14" s="1">
        <v>7</v>
      </c>
      <c r="B14" t="s">
        <v>12</v>
      </c>
      <c r="C14" s="42" t="s">
        <v>34</v>
      </c>
      <c r="D14" s="43" t="s">
        <v>34</v>
      </c>
      <c r="E14" s="40"/>
      <c r="F14" s="43" t="s">
        <v>34</v>
      </c>
      <c r="G14" s="40"/>
      <c r="H14" s="41"/>
    </row>
    <row r="15" spans="1:8" ht="15">
      <c r="A15" s="1">
        <v>8</v>
      </c>
      <c r="B15" t="s">
        <v>13</v>
      </c>
      <c r="C15" s="38">
        <v>2.32</v>
      </c>
      <c r="D15" s="39">
        <v>4.25</v>
      </c>
      <c r="E15" s="40">
        <f aca="true" t="shared" si="3" ref="E15:E20">1-C15/D15</f>
        <v>0.4541176470588235</v>
      </c>
      <c r="F15" s="39">
        <v>29.5</v>
      </c>
      <c r="G15" s="40">
        <f aca="true" t="shared" si="4" ref="G15:G20">D15/F15</f>
        <v>0.1440677966101695</v>
      </c>
      <c r="H15" s="41">
        <f aca="true" t="shared" si="5" ref="H15:H20">E15*G15</f>
        <v>0.06542372881355932</v>
      </c>
    </row>
    <row r="16" spans="1:8" ht="15">
      <c r="A16" s="1">
        <v>9</v>
      </c>
      <c r="B16" t="s">
        <v>14</v>
      </c>
      <c r="C16" s="38">
        <v>2.38</v>
      </c>
      <c r="D16" s="39">
        <v>4.8</v>
      </c>
      <c r="E16" s="40">
        <f t="shared" si="3"/>
        <v>0.5041666666666667</v>
      </c>
      <c r="F16" s="39">
        <v>36.95</v>
      </c>
      <c r="G16" s="40">
        <f t="shared" si="4"/>
        <v>0.12990527740189445</v>
      </c>
      <c r="H16" s="41">
        <f t="shared" si="5"/>
        <v>0.06549391069012178</v>
      </c>
    </row>
    <row r="17" spans="1:8" ht="15">
      <c r="A17" s="1">
        <v>10</v>
      </c>
      <c r="B17" t="s">
        <v>15</v>
      </c>
      <c r="C17" s="38">
        <v>1.45</v>
      </c>
      <c r="D17" s="39">
        <v>3</v>
      </c>
      <c r="E17" s="40">
        <f t="shared" si="3"/>
        <v>0.5166666666666666</v>
      </c>
      <c r="F17" s="39">
        <v>26.75</v>
      </c>
      <c r="G17" s="40">
        <f t="shared" si="4"/>
        <v>0.11214953271028037</v>
      </c>
      <c r="H17" s="41">
        <f t="shared" si="5"/>
        <v>0.057943925233644854</v>
      </c>
    </row>
    <row r="18" spans="1:8" ht="15">
      <c r="A18" s="1">
        <v>11</v>
      </c>
      <c r="B18" t="s">
        <v>16</v>
      </c>
      <c r="C18" s="38">
        <v>1.52</v>
      </c>
      <c r="D18" s="39">
        <v>2.1</v>
      </c>
      <c r="E18" s="40">
        <f t="shared" si="3"/>
        <v>0.2761904761904762</v>
      </c>
      <c r="F18" s="39">
        <v>14.1</v>
      </c>
      <c r="G18" s="40">
        <f t="shared" si="4"/>
        <v>0.14893617021276598</v>
      </c>
      <c r="H18" s="41">
        <f t="shared" si="5"/>
        <v>0.041134751773049656</v>
      </c>
    </row>
    <row r="19" spans="1:8" ht="15">
      <c r="A19" s="1">
        <v>12</v>
      </c>
      <c r="B19" t="s">
        <v>17</v>
      </c>
      <c r="C19" s="38">
        <v>1.19</v>
      </c>
      <c r="D19" s="39">
        <v>2.4</v>
      </c>
      <c r="E19" s="40">
        <f t="shared" si="3"/>
        <v>0.5041666666666667</v>
      </c>
      <c r="F19" s="39">
        <v>17.35</v>
      </c>
      <c r="G19" s="40">
        <f t="shared" si="4"/>
        <v>0.13832853025936598</v>
      </c>
      <c r="H19" s="41">
        <f t="shared" si="5"/>
        <v>0.06974063400576368</v>
      </c>
    </row>
    <row r="20" spans="1:8" ht="15">
      <c r="A20" s="1">
        <v>13</v>
      </c>
      <c r="B20" t="s">
        <v>18</v>
      </c>
      <c r="C20" s="38">
        <v>1.75</v>
      </c>
      <c r="D20" s="39">
        <v>3.25</v>
      </c>
      <c r="E20" s="40">
        <f t="shared" si="3"/>
        <v>0.46153846153846156</v>
      </c>
      <c r="F20" s="39">
        <v>24.25</v>
      </c>
      <c r="G20" s="40">
        <f t="shared" si="4"/>
        <v>0.13402061855670103</v>
      </c>
      <c r="H20" s="41">
        <f t="shared" si="5"/>
        <v>0.061855670103092786</v>
      </c>
    </row>
    <row r="21" spans="1:8" ht="15">
      <c r="A21" s="37"/>
      <c r="B21" s="44"/>
      <c r="C21" s="45"/>
      <c r="D21" s="40"/>
      <c r="E21" s="40"/>
      <c r="F21" s="40"/>
      <c r="G21" s="40"/>
      <c r="H21" s="41"/>
    </row>
    <row r="22" spans="1:8" ht="15">
      <c r="A22" s="46"/>
      <c r="B22" s="47" t="s">
        <v>35</v>
      </c>
      <c r="C22" s="48"/>
      <c r="D22" s="49"/>
      <c r="E22" s="50"/>
      <c r="F22" s="49"/>
      <c r="G22" s="50"/>
      <c r="H22" s="51">
        <f>AVERAGE(H8:H21)</f>
        <v>0.05065168431437667</v>
      </c>
    </row>
    <row r="23" spans="1:8" ht="15">
      <c r="A23" s="24"/>
      <c r="B23" s="24"/>
      <c r="C23" s="24"/>
      <c r="D23" s="24"/>
      <c r="E23" s="24"/>
      <c r="F23" s="24"/>
      <c r="G23" s="24"/>
      <c r="H23" s="52"/>
    </row>
    <row r="24" ht="15">
      <c r="A24" s="53"/>
    </row>
    <row r="25" ht="15">
      <c r="A25" s="54" t="s">
        <v>1</v>
      </c>
    </row>
    <row r="26" ht="15">
      <c r="A26" s="54" t="s">
        <v>39</v>
      </c>
    </row>
    <row r="27" ht="15">
      <c r="A27"/>
    </row>
  </sheetData>
  <mergeCells count="1">
    <mergeCell ref="C4:H4"/>
  </mergeCells>
  <printOptions horizontalCentered="1"/>
  <pageMargins left="0.5" right="0.75" top="1" bottom="0.5" header="0.5" footer="0.5"/>
  <pageSetup horizontalDpi="600" verticalDpi="600" orientation="landscape" scale="70" r:id="rId1"/>
  <headerFooter alignWithMargins="0">
    <oddHeader>&amp;C&amp;A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2006-02-16T14:40:33Z</cp:lastPrinted>
  <dcterms:created xsi:type="dcterms:W3CDTF">2005-08-04T15:44:33Z</dcterms:created>
  <dcterms:modified xsi:type="dcterms:W3CDTF">2006-02-16T14:40:37Z</dcterms:modified>
  <cp:category/>
  <cp:version/>
  <cp:contentType/>
  <cp:contentStatus/>
</cp:coreProperties>
</file>