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5480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'Sheet1'!$A$1:$P$28</definedName>
  </definedNames>
  <calcPr fullCalcOnLoad="1"/>
</workbook>
</file>

<file path=xl/sharedStrings.xml><?xml version="1.0" encoding="utf-8"?>
<sst xmlns="http://schemas.openxmlformats.org/spreadsheetml/2006/main" count="66" uniqueCount="43">
  <si>
    <t>ROCKY MOUNTAIN POWER</t>
  </si>
  <si>
    <t>COMPARISON OF DEPRECIATION PROPOSALS</t>
  </si>
  <si>
    <t>UTAH JURISDICTIONAL BASIS</t>
  </si>
  <si>
    <t>Description</t>
  </si>
  <si>
    <t>12/31/2006</t>
  </si>
  <si>
    <t>Balance</t>
  </si>
  <si>
    <t>$</t>
  </si>
  <si>
    <t>Steam - Cholla</t>
  </si>
  <si>
    <t>Steam - Other</t>
  </si>
  <si>
    <t>Subtotal Steam</t>
  </si>
  <si>
    <t>Hydro</t>
  </si>
  <si>
    <t>Other - Gadsby</t>
  </si>
  <si>
    <t>Other - Other</t>
  </si>
  <si>
    <t>Subtotal Other</t>
  </si>
  <si>
    <t>Transmission</t>
  </si>
  <si>
    <t>Distribution</t>
  </si>
  <si>
    <t>General</t>
  </si>
  <si>
    <t>Mining</t>
  </si>
  <si>
    <t>Totals</t>
  </si>
  <si>
    <t>Existing</t>
  </si>
  <si>
    <t>Rate</t>
  </si>
  <si>
    <t>%</t>
  </si>
  <si>
    <t>Annual</t>
  </si>
  <si>
    <t>Amount</t>
  </si>
  <si>
    <t>RMP</t>
  </si>
  <si>
    <t>Increase or</t>
  </si>
  <si>
    <t>(Decrease)</t>
  </si>
  <si>
    <t>CCS</t>
  </si>
  <si>
    <t>DPU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</si>
  <si>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</si>
  <si>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</si>
  <si>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</si>
  <si>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</si>
  <si>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</si>
  <si>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</si>
  <si>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</si>
  <si>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</si>
  <si>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</si>
  <si>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</si>
  <si>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</si>
  <si>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</si>
  <si>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</si>
  <si>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EXHIBIT RMP___(DSR-1R)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</si>
</sst>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43" fontId="0" fillId="0" borderId="0" xfId="15" applyFont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L2" sqref="L2"/>
    </sheetView>
  </sheetViews>
  <sheetFormatPr defaultColWidth="9.140625" defaultRowHeight="12.75"/>
  <cols>
    <col min="1" max="1" width="13.57421875" style="0" bestFit="1" customWidth="1"/>
    <col min="2" max="2" width="14.140625" style="7" bestFit="1" customWidth="1"/>
    <col min="3" max="3" width="8.8515625" style="4" customWidth="1"/>
    <col min="4" max="4" width="13.140625" style="7" bestFit="1" customWidth="1"/>
    <col min="5" max="5" width="8.8515625" style="4" customWidth="1"/>
    <col min="6" max="6" width="12.421875" style="0" bestFit="1" customWidth="1"/>
    <col min="7" max="7" width="0.2890625" style="0" customWidth="1"/>
    <col min="8" max="8" width="12.140625" style="0" bestFit="1" customWidth="1"/>
    <col min="9" max="9" width="8.8515625" style="4" customWidth="1"/>
    <col min="10" max="10" width="12.421875" style="7" bestFit="1" customWidth="1"/>
    <col min="11" max="11" width="0.2890625" style="7" customWidth="1"/>
    <col min="12" max="12" width="12.140625" style="7" bestFit="1" customWidth="1"/>
    <col min="13" max="13" width="8.8515625" style="4" customWidth="1"/>
    <col min="14" max="14" width="12.421875" style="7" bestFit="1" customWidth="1"/>
    <col min="15" max="15" width="0.2890625" style="7" customWidth="1"/>
    <col min="16" max="16" width="12.140625" style="7" bestFit="1" customWidth="1"/>
  </cols>
  <sheetData>
    <row r="1" spans="2:12" ht="12.75">
      <c r="B1" s="7" t="s">
        <v>0</v>
      </c>
      <c r="L1" s="15" t="s">
        <v>42</v>
      </c>
    </row>
    <row r="2" ht="12.75">
      <c r="B2" s="7" t="s">
        <v>1</v>
      </c>
    </row>
    <row r="3" ht="12.75">
      <c r="B3" s="7" t="s">
        <v>2</v>
      </c>
    </row>
    <row r="5" spans="1:18" ht="12.75">
      <c r="A5" s="1" t="s">
        <v>29</v>
      </c>
      <c r="B5" s="13" t="s">
        <v>30</v>
      </c>
      <c r="C5" s="14" t="s">
        <v>31</v>
      </c>
      <c r="D5" s="13" t="s">
        <v>32</v>
      </c>
      <c r="E5" s="14" t="s">
        <v>33</v>
      </c>
      <c r="F5" s="1" t="s">
        <v>34</v>
      </c>
      <c r="G5" s="1"/>
      <c r="H5" s="1" t="s">
        <v>35</v>
      </c>
      <c r="I5" s="14" t="s">
        <v>36</v>
      </c>
      <c r="J5" s="13" t="s">
        <v>37</v>
      </c>
      <c r="K5" s="8"/>
      <c r="L5" s="13" t="s">
        <v>38</v>
      </c>
      <c r="M5" s="14" t="s">
        <v>39</v>
      </c>
      <c r="N5" s="13" t="s">
        <v>40</v>
      </c>
      <c r="O5" s="8"/>
      <c r="P5" s="13" t="s">
        <v>41</v>
      </c>
      <c r="Q5" s="1"/>
      <c r="R5" s="1"/>
    </row>
    <row r="6" spans="1:18" ht="12.75">
      <c r="A6" s="1"/>
      <c r="B6" s="9" t="s">
        <v>4</v>
      </c>
      <c r="C6" s="5" t="s">
        <v>19</v>
      </c>
      <c r="D6" s="8" t="s">
        <v>22</v>
      </c>
      <c r="E6" s="5" t="s">
        <v>24</v>
      </c>
      <c r="F6" s="8" t="s">
        <v>22</v>
      </c>
      <c r="G6" s="1"/>
      <c r="H6" s="1" t="s">
        <v>25</v>
      </c>
      <c r="I6" s="5" t="s">
        <v>27</v>
      </c>
      <c r="J6" s="8" t="s">
        <v>22</v>
      </c>
      <c r="K6" s="8"/>
      <c r="L6" s="8" t="s">
        <v>25</v>
      </c>
      <c r="M6" s="5" t="s">
        <v>28</v>
      </c>
      <c r="N6" s="8" t="s">
        <v>22</v>
      </c>
      <c r="O6" s="8"/>
      <c r="P6" s="8" t="s">
        <v>25</v>
      </c>
      <c r="Q6" s="1"/>
      <c r="R6" s="1"/>
    </row>
    <row r="7" spans="1:19" ht="12.75">
      <c r="A7" s="2" t="s">
        <v>3</v>
      </c>
      <c r="B7" s="10" t="s">
        <v>5</v>
      </c>
      <c r="C7" s="6" t="s">
        <v>20</v>
      </c>
      <c r="D7" s="10" t="s">
        <v>23</v>
      </c>
      <c r="E7" s="6" t="s">
        <v>20</v>
      </c>
      <c r="F7" s="10" t="s">
        <v>23</v>
      </c>
      <c r="G7" s="2"/>
      <c r="H7" s="2" t="s">
        <v>26</v>
      </c>
      <c r="I7" s="6" t="s">
        <v>20</v>
      </c>
      <c r="J7" s="10" t="s">
        <v>23</v>
      </c>
      <c r="K7" s="10"/>
      <c r="L7" s="10" t="s">
        <v>26</v>
      </c>
      <c r="M7" s="6" t="s">
        <v>20</v>
      </c>
      <c r="N7" s="10" t="s">
        <v>23</v>
      </c>
      <c r="O7" s="10"/>
      <c r="P7" s="10" t="s">
        <v>26</v>
      </c>
      <c r="Q7" s="2"/>
      <c r="R7" s="2"/>
      <c r="S7" s="3"/>
    </row>
    <row r="8" spans="1:18" ht="12.75">
      <c r="A8" s="1"/>
      <c r="B8" s="8" t="s">
        <v>6</v>
      </c>
      <c r="C8" s="5" t="s">
        <v>21</v>
      </c>
      <c r="D8" s="8" t="s">
        <v>6</v>
      </c>
      <c r="E8" s="5" t="s">
        <v>21</v>
      </c>
      <c r="F8" s="8" t="s">
        <v>6</v>
      </c>
      <c r="G8" s="1"/>
      <c r="H8" s="1" t="s">
        <v>6</v>
      </c>
      <c r="I8" s="5" t="s">
        <v>21</v>
      </c>
      <c r="J8" s="8" t="s">
        <v>6</v>
      </c>
      <c r="K8" s="8"/>
      <c r="L8" s="8" t="s">
        <v>6</v>
      </c>
      <c r="M8" s="5" t="s">
        <v>21</v>
      </c>
      <c r="N8" s="8" t="s">
        <v>6</v>
      </c>
      <c r="O8" s="8"/>
      <c r="P8" s="8" t="s">
        <v>6</v>
      </c>
      <c r="Q8" s="1"/>
      <c r="R8" s="1"/>
    </row>
    <row r="10" spans="1:16" ht="12.75">
      <c r="A10" t="s">
        <v>7</v>
      </c>
      <c r="B10" s="7">
        <v>148229068</v>
      </c>
      <c r="C10" s="4">
        <v>2.4</v>
      </c>
      <c r="D10" s="7">
        <f>(C10/100)*$B10</f>
        <v>3557497.632</v>
      </c>
      <c r="E10" s="4">
        <v>1.42</v>
      </c>
      <c r="F10" s="7">
        <f>(E10/100)*$B10</f>
        <v>2104852.7656</v>
      </c>
      <c r="H10" s="12">
        <f>F10-D10</f>
        <v>-1452644.8664000002</v>
      </c>
      <c r="I10" s="4">
        <v>1.32</v>
      </c>
      <c r="J10" s="7">
        <f>(I10/100)*$B10</f>
        <v>1956623.6976</v>
      </c>
      <c r="L10" s="7">
        <f>J10-D10</f>
        <v>-1600873.9344000001</v>
      </c>
      <c r="M10" s="4">
        <v>1.34</v>
      </c>
      <c r="N10" s="7">
        <f>(M10/100)*$B10</f>
        <v>1986269.5112</v>
      </c>
      <c r="P10" s="7">
        <f>N10-D10</f>
        <v>-1571228.1208000001</v>
      </c>
    </row>
    <row r="11" spans="1:16" ht="12.75">
      <c r="A11" t="s">
        <v>8</v>
      </c>
      <c r="B11" s="7">
        <v>1728587895</v>
      </c>
      <c r="C11" s="4">
        <v>3.2</v>
      </c>
      <c r="D11" s="7">
        <f>(C11/100)*$B11</f>
        <v>55314812.64</v>
      </c>
      <c r="E11" s="4">
        <v>2.06</v>
      </c>
      <c r="F11" s="7">
        <f>(E11/100)*$B11</f>
        <v>35608910.637</v>
      </c>
      <c r="H11" s="12">
        <f>F11-D11</f>
        <v>-19705902.003</v>
      </c>
      <c r="I11" s="4">
        <v>1.91</v>
      </c>
      <c r="J11" s="7">
        <f>(I11/100)*$B11</f>
        <v>33016028.794499997</v>
      </c>
      <c r="L11" s="7">
        <f>J11-D11</f>
        <v>-22298783.845500004</v>
      </c>
      <c r="M11" s="4">
        <v>1.94</v>
      </c>
      <c r="N11" s="7">
        <f>(M11/100)*$B11</f>
        <v>33534605.163000003</v>
      </c>
      <c r="P11" s="7">
        <f>N11-D11</f>
        <v>-21780207.476999998</v>
      </c>
    </row>
    <row r="12" spans="1:16" ht="12.75">
      <c r="A12" t="s">
        <v>9</v>
      </c>
      <c r="B12" s="11">
        <f>SUM(B10:B11)</f>
        <v>1876816963</v>
      </c>
      <c r="C12" s="4">
        <f>(D12/B12)*100</f>
        <v>3.1368168251151936</v>
      </c>
      <c r="D12" s="11">
        <f>SUM(D10:D11)</f>
        <v>58872310.272</v>
      </c>
      <c r="E12" s="4">
        <f>(F12/B12)*100</f>
        <v>2.009453460092155</v>
      </c>
      <c r="F12" s="11">
        <f>SUM(F10:F11)</f>
        <v>37713763.402600005</v>
      </c>
      <c r="H12" s="11">
        <f>SUM(H10:H11)</f>
        <v>-21158546.8694</v>
      </c>
      <c r="I12" s="4">
        <f>(J12/B12)*100</f>
        <v>1.8634024085224556</v>
      </c>
      <c r="J12" s="11">
        <f>SUM(J10:J11)</f>
        <v>34972652.4921</v>
      </c>
      <c r="L12" s="11">
        <f>SUM(L10:L11)</f>
        <v>-23899657.779900003</v>
      </c>
      <c r="M12" s="4">
        <f>(N12/B12)*100</f>
        <v>1.8926126188363954</v>
      </c>
      <c r="N12" s="11">
        <f>SUM(N10:N11)</f>
        <v>35520874.674200006</v>
      </c>
      <c r="P12" s="11">
        <f>SUM(P10:P11)</f>
        <v>-23351435.597799998</v>
      </c>
    </row>
    <row r="13" ht="12.75">
      <c r="F13" s="7"/>
    </row>
    <row r="14" spans="1:16" ht="12.75">
      <c r="A14" t="s">
        <v>10</v>
      </c>
      <c r="B14" s="7">
        <v>203545587</v>
      </c>
      <c r="C14" s="4">
        <v>2.42</v>
      </c>
      <c r="D14" s="7">
        <f>(C14/100)*$B14</f>
        <v>4925803.205399999</v>
      </c>
      <c r="E14" s="4">
        <v>2.82</v>
      </c>
      <c r="F14" s="7">
        <f>(E14/100)*$B14</f>
        <v>5739985.5534</v>
      </c>
      <c r="H14" s="12">
        <f>F14-D14</f>
        <v>814182.3480000002</v>
      </c>
      <c r="I14" s="4">
        <v>2.82</v>
      </c>
      <c r="J14" s="7">
        <f>(I14/100)*$B14</f>
        <v>5739985.5534</v>
      </c>
      <c r="L14" s="7">
        <f>J14-D14</f>
        <v>814182.3480000002</v>
      </c>
      <c r="M14" s="4">
        <v>2.11</v>
      </c>
      <c r="N14" s="7">
        <f>(M14/100)*$B14</f>
        <v>4294811.8856999995</v>
      </c>
      <c r="P14" s="7">
        <f>N14-D14</f>
        <v>-630991.3196999999</v>
      </c>
    </row>
    <row r="15" ht="12.75">
      <c r="F15" s="7"/>
    </row>
    <row r="16" spans="1:16" ht="12.75">
      <c r="A16" t="s">
        <v>11</v>
      </c>
      <c r="B16" s="7">
        <v>30894902</v>
      </c>
      <c r="C16" s="4">
        <v>4.06</v>
      </c>
      <c r="D16" s="7">
        <f>(C16/100)*$B16</f>
        <v>1254333.0211999998</v>
      </c>
      <c r="E16" s="4">
        <v>4.1</v>
      </c>
      <c r="F16" s="7">
        <f>(E16/100)*$B16</f>
        <v>1266690.9819999998</v>
      </c>
      <c r="H16" s="12">
        <f>F16-D16</f>
        <v>12357.9608</v>
      </c>
      <c r="I16" s="4">
        <v>3.29</v>
      </c>
      <c r="J16" s="7">
        <f>(I16/100)*$B16</f>
        <v>1016442.2758</v>
      </c>
      <c r="L16" s="7">
        <f>J16-D16</f>
        <v>-237890.7453999999</v>
      </c>
      <c r="M16" s="4">
        <v>2.7</v>
      </c>
      <c r="N16" s="7">
        <f>(M16/100)*$B16</f>
        <v>834162.354</v>
      </c>
      <c r="P16" s="7">
        <f>N16-D16</f>
        <v>-420170.6671999998</v>
      </c>
    </row>
    <row r="17" spans="1:16" ht="12.75">
      <c r="A17" t="s">
        <v>12</v>
      </c>
      <c r="B17" s="7">
        <v>284301989</v>
      </c>
      <c r="C17" s="4">
        <v>3.35</v>
      </c>
      <c r="D17" s="7">
        <f>(C17/100)*$B17</f>
        <v>9524116.6315</v>
      </c>
      <c r="E17" s="4">
        <v>3.5</v>
      </c>
      <c r="F17" s="7">
        <f>(E17/100)*$B17</f>
        <v>9950569.615</v>
      </c>
      <c r="H17" s="12">
        <f>F17-D17</f>
        <v>426452.9835000001</v>
      </c>
      <c r="I17" s="4">
        <v>3.11</v>
      </c>
      <c r="J17" s="7">
        <f>(I17/100)*$B17</f>
        <v>8841791.8579</v>
      </c>
      <c r="L17" s="7">
        <f>J17-D17</f>
        <v>-682324.7736000009</v>
      </c>
      <c r="M17" s="4">
        <v>3.02</v>
      </c>
      <c r="N17" s="7">
        <f>(M17/100)*$B17</f>
        <v>8585920.0678</v>
      </c>
      <c r="P17" s="7">
        <f>N17-D17</f>
        <v>-938196.5636999998</v>
      </c>
    </row>
    <row r="18" spans="1:16" ht="12.75">
      <c r="A18" t="s">
        <v>13</v>
      </c>
      <c r="B18" s="11">
        <f>SUM(B16:B17)</f>
        <v>315196891</v>
      </c>
      <c r="C18" s="4">
        <f>(D18/B18)*100</f>
        <v>3.419592629389228</v>
      </c>
      <c r="D18" s="11">
        <f>SUM(D16:D17)</f>
        <v>10778449.6527</v>
      </c>
      <c r="E18" s="4">
        <f>(F18/B18)*100</f>
        <v>3.5588106727232915</v>
      </c>
      <c r="F18" s="11">
        <f>SUM(F16:F17)</f>
        <v>11217260.597</v>
      </c>
      <c r="H18" s="11">
        <f>SUM(H16:H17)</f>
        <v>438810.9443000001</v>
      </c>
      <c r="I18" s="4">
        <f>(J18/B18)*100</f>
        <v>3.1276432018169866</v>
      </c>
      <c r="J18" s="11">
        <f>SUM(J16:J17)</f>
        <v>9858234.133699998</v>
      </c>
      <c r="L18" s="11">
        <f>SUM(L16:L17)</f>
        <v>-920215.5190000008</v>
      </c>
      <c r="M18" s="4">
        <f>(N18/B18)*100</f>
        <v>2.9886343078809117</v>
      </c>
      <c r="N18" s="11">
        <f>SUM(N16:N17)</f>
        <v>9420082.4218</v>
      </c>
      <c r="P18" s="11">
        <f>SUM(P16:P17)</f>
        <v>-1358367.2308999996</v>
      </c>
    </row>
    <row r="19" ht="12.75">
      <c r="F19" s="7"/>
    </row>
    <row r="20" spans="1:16" ht="12.75">
      <c r="A20" t="s">
        <v>14</v>
      </c>
      <c r="B20" s="7">
        <v>1062730160</v>
      </c>
      <c r="C20" s="4">
        <v>2.12</v>
      </c>
      <c r="D20" s="7">
        <f>(C20/100)*$B20</f>
        <v>22529879.392</v>
      </c>
      <c r="E20" s="4">
        <v>2.15</v>
      </c>
      <c r="F20" s="7">
        <f>(E20/100)*$B20</f>
        <v>22848698.439999998</v>
      </c>
      <c r="H20" s="12">
        <f>F20-D20</f>
        <v>318819.0479999967</v>
      </c>
      <c r="I20" s="4">
        <v>1.65</v>
      </c>
      <c r="J20" s="7">
        <f>(I20/100)*$B20</f>
        <v>17535047.64</v>
      </c>
      <c r="L20" s="7">
        <f>J20-D20</f>
        <v>-4994831.752</v>
      </c>
      <c r="M20" s="4">
        <v>1.59</v>
      </c>
      <c r="N20" s="7">
        <f>(M20/100)*$B20</f>
        <v>16897409.544</v>
      </c>
      <c r="P20" s="7">
        <f>N20-D20</f>
        <v>-5632469.848000001</v>
      </c>
    </row>
    <row r="21" ht="12.75">
      <c r="F21" s="7"/>
    </row>
    <row r="22" spans="1:16" ht="12.75">
      <c r="A22" t="s">
        <v>15</v>
      </c>
      <c r="B22" s="7">
        <v>1904102727</v>
      </c>
      <c r="C22" s="4">
        <v>2.55</v>
      </c>
      <c r="D22" s="7">
        <f>(C22/100)*$B22</f>
        <v>48554619.538499996</v>
      </c>
      <c r="E22" s="4">
        <v>3.17</v>
      </c>
      <c r="F22" s="7">
        <f>(E22/100)*$B22</f>
        <v>60360056.4459</v>
      </c>
      <c r="H22" s="12">
        <f>F22-D22</f>
        <v>11805436.907400005</v>
      </c>
      <c r="I22" s="4">
        <v>2.25</v>
      </c>
      <c r="J22" s="7">
        <f>(I22/100)*$B22</f>
        <v>42842311.3575</v>
      </c>
      <c r="L22" s="7">
        <f>J22-D22</f>
        <v>-5712308.180999994</v>
      </c>
      <c r="M22" s="4">
        <v>2.16</v>
      </c>
      <c r="N22" s="7">
        <f>(M22/100)*$B22</f>
        <v>41128618.9032</v>
      </c>
      <c r="P22" s="7">
        <f>N22-D22</f>
        <v>-7426000.635299996</v>
      </c>
    </row>
    <row r="23" ht="12.75">
      <c r="F23" s="7"/>
    </row>
    <row r="24" spans="1:16" ht="12.75">
      <c r="A24" t="s">
        <v>16</v>
      </c>
      <c r="B24" s="7">
        <v>252988167</v>
      </c>
      <c r="C24" s="4">
        <v>4.38</v>
      </c>
      <c r="D24" s="7">
        <f>(C24/100)*$B24</f>
        <v>11080881.7146</v>
      </c>
      <c r="E24" s="4">
        <v>4.38</v>
      </c>
      <c r="F24" s="7">
        <f>(E24/100)*$B24</f>
        <v>11080881.7146</v>
      </c>
      <c r="H24" s="12">
        <f>F24-D24</f>
        <v>0</v>
      </c>
      <c r="I24" s="4">
        <v>4.21</v>
      </c>
      <c r="J24" s="7">
        <f>(I24/100)*$B24</f>
        <v>10650801.830699999</v>
      </c>
      <c r="L24" s="7">
        <f>J24-D24</f>
        <v>-430079.88390000165</v>
      </c>
      <c r="M24" s="4">
        <v>4.34</v>
      </c>
      <c r="N24" s="7">
        <f>(M24/100)*$B24</f>
        <v>10979686.447800001</v>
      </c>
      <c r="P24" s="7">
        <f>N24-D24</f>
        <v>-101195.2667999994</v>
      </c>
    </row>
    <row r="25" ht="12.75">
      <c r="F25" s="7"/>
    </row>
    <row r="26" spans="1:16" ht="12.75">
      <c r="A26" t="s">
        <v>17</v>
      </c>
      <c r="B26" s="7">
        <v>78655930</v>
      </c>
      <c r="C26" s="4">
        <v>5.87</v>
      </c>
      <c r="D26" s="7">
        <f>(C26/100)*$B26</f>
        <v>4617103.091</v>
      </c>
      <c r="E26" s="4">
        <v>3.52</v>
      </c>
      <c r="F26" s="7">
        <f>(E26/100)*$B26</f>
        <v>2768688.736</v>
      </c>
      <c r="H26" s="12">
        <f>F26-D26</f>
        <v>-1848414.355</v>
      </c>
      <c r="I26" s="4">
        <v>3.52</v>
      </c>
      <c r="J26" s="7">
        <f>(I26/100)*$B26</f>
        <v>2768688.736</v>
      </c>
      <c r="L26" s="7">
        <f>J26-D26</f>
        <v>-1848414.355</v>
      </c>
      <c r="M26" s="4">
        <v>3.51</v>
      </c>
      <c r="N26" s="7">
        <f>(M26/100)*$B26</f>
        <v>2760823.143</v>
      </c>
      <c r="P26" s="7">
        <f>N26-D26</f>
        <v>-1856279.9479999999</v>
      </c>
    </row>
    <row r="27" ht="12.75">
      <c r="F27" s="7"/>
    </row>
    <row r="28" spans="1:16" ht="12.75">
      <c r="A28" t="s">
        <v>18</v>
      </c>
      <c r="B28" s="11">
        <f>SUM(B12,B14,B18,B20,B22,B24,B26)</f>
        <v>5694036425</v>
      </c>
      <c r="C28" s="4">
        <f>(D28/B28)*100</f>
        <v>2.8338253362367625</v>
      </c>
      <c r="D28" s="11">
        <f>SUM(D12,D14,D18,D20,D22,D24,D26)</f>
        <v>161359046.86619997</v>
      </c>
      <c r="E28" s="4">
        <f>(F28/B28)*100</f>
        <v>2.6647060813191055</v>
      </c>
      <c r="F28" s="11">
        <f>SUM(F12,F14,F18,F20,F22,F24,F26)</f>
        <v>151729334.8895</v>
      </c>
      <c r="H28" s="11">
        <f>SUM(H12,H14,H18,H20,H22,H24,H26)</f>
        <v>-9629711.976699997</v>
      </c>
      <c r="I28" s="4">
        <f>(J28/B28)*100</f>
        <v>2.184175029112147</v>
      </c>
      <c r="J28" s="11">
        <f>SUM(J12,J14,J18,J20,J22,J24,J26)</f>
        <v>124367721.74340001</v>
      </c>
      <c r="L28" s="11">
        <f>SUM(L12,L14,L18,L20,L22,L24,L26)</f>
        <v>-36991325.1228</v>
      </c>
      <c r="M28" s="4">
        <f>(N28/B28)*100</f>
        <v>2.125070828286807</v>
      </c>
      <c r="N28" s="11">
        <f>SUM(N12,N14,N18,N20,N22,N24,N26)</f>
        <v>121002307.0197</v>
      </c>
      <c r="P28" s="11">
        <f>SUM(P12,P14,P18,P20,P22,P24,P26)</f>
        <v>-40356739.846499994</v>
      </c>
    </row>
  </sheetData>
  <printOptions/>
  <pageMargins left="0.75" right="0.75" top="1" bottom="1" header="0.5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Depreciation Specialty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S. Roff</dc:creator>
  <cp:keywords/>
  <dc:description/>
  <cp:lastModifiedBy>psc</cp:lastModifiedBy>
  <cp:lastPrinted>2007-11-06T18:35:01Z</cp:lastPrinted>
  <dcterms:created xsi:type="dcterms:W3CDTF">2007-10-19T14:12:24Z</dcterms:created>
  <dcterms:modified xsi:type="dcterms:W3CDTF">2007-11-30T20:49:52Z</dcterms:modified>
  <cp:category>::ODMA\GRPWISE\ASPOSUPT.PUPSC.PUPSCDocs:55269.1</cp:category>
  <cp:version/>
  <cp:contentType/>
  <cp:contentStatus/>
</cp:coreProperties>
</file>