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Pages 1-2" sheetId="1" r:id="rId1"/>
  </sheets>
  <definedNames>
    <definedName name="\A">'Pages 1-2'!#REF!</definedName>
    <definedName name="_xlnm.Print_Area" localSheetId="0">'Pages 1-2'!$A$1:$G$89</definedName>
  </definedNames>
  <calcPr fullCalcOnLoad="1"/>
</workbook>
</file>

<file path=xl/sharedStrings.xml><?xml version="1.0" encoding="utf-8"?>
<sst xmlns="http://schemas.openxmlformats.org/spreadsheetml/2006/main" count="52" uniqueCount="51">
  <si>
    <t>AUTHORIZED</t>
  </si>
  <si>
    <t>INDICATED</t>
  </si>
  <si>
    <t>RISK</t>
  </si>
  <si>
    <t>PREMIUM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</si>
  <si>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</si>
  <si>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</si>
  <si>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</si>
  <si>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</si>
  <si>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</si>
  <si>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</si>
  <si>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</si>
  <si>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</si>
  <si>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</si>
  <si>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</si>
  <si>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</si>
  <si>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</si>
  <si>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</si>
  <si>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</si>
  <si>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</si>
  <si>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</si>
  <si>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</si>
  <si>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</si>
  <si>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</si>
  <si>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</si>
  <si>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</si>
  <si>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</si>
  <si>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</si>
  <si>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</si>
  <si>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</si>
  <si>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</si>
  <si>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</si>
  <si>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</si>
  <si>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</si>
  <si>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</si>
  <si>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</si>
  <si>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</si>
  <si>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</si>
  <si>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</si>
  <si>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</si>
  <si>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(1) Moody's Investors Service</t>
  </si>
  <si>
    <t>MOODY'S AVG ANNUAL YIELD DURING STUDY</t>
  </si>
  <si>
    <t>MOODY'S AVERAGE</t>
  </si>
  <si>
    <t>PUBLIC UTILITY</t>
  </si>
  <si>
    <t>ELECTRIC</t>
  </si>
  <si>
    <t>AVERAGE</t>
  </si>
  <si>
    <t>INDICATED EQUITY RETURN</t>
  </si>
  <si>
    <t>Rocky Mountain Power</t>
  </si>
  <si>
    <t>Risk Premium Analysis</t>
  </si>
  <si>
    <t>PROJECTED SINGLE-A UTILITY BOND YIELD*</t>
  </si>
  <si>
    <t>*Projected single-A bond yield is 156 basis points over projected long-term Treasury bond rate of 5.0% from</t>
  </si>
  <si>
    <t>Exhibit RMP__(SCH-2), p. 3.  The average single-A spread for the 12 months ended June 2008 was 156 basis points.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</si>
</sst>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vertAlign val="superscript"/>
      <sz val="12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0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(1980-2007)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1"/>
          <c:w val="0.92575"/>
          <c:h val="0.7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'Pages 1-2'!$B$7:$B$34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'Pages 1-2'!$F$7:$F$34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28364141"/>
        <c:axId val="53950678"/>
      </c:scatterChart>
      <c:valAx>
        <c:axId val="28364141"/>
        <c:scaling>
          <c:orientation val="minMax"/>
          <c:max val="0.16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At val="-0.01"/>
        <c:crossBetween val="midCat"/>
        <c:dispUnits/>
      </c:val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171450</xdr:rowOff>
    </xdr:from>
    <xdr:to>
      <xdr:col>6</xdr:col>
      <xdr:colOff>762000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66675" y="11496675"/>
        <a:ext cx="64389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showOutlineSymbols="0" zoomScale="75" zoomScaleNormal="75" workbookViewId="0" topLeftCell="A1">
      <selection activeCell="A1" sqref="A1"/>
    </sheetView>
  </sheetViews>
  <sheetFormatPr defaultColWidth="9.6640625" defaultRowHeight="15"/>
  <cols>
    <col min="1" max="1" width="10.10546875" style="0" customWidth="1"/>
    <col min="2" max="2" width="18.21484375" style="0" customWidth="1"/>
  </cols>
  <sheetData>
    <row r="1" spans="1:7" ht="20.25">
      <c r="A1" s="11" t="s">
        <v>46</v>
      </c>
      <c r="B1" s="12"/>
      <c r="C1" s="12"/>
      <c r="D1" s="12"/>
      <c r="E1" s="12"/>
      <c r="F1" s="12"/>
      <c r="G1" s="6"/>
    </row>
    <row r="2" spans="1:6" ht="18">
      <c r="A2" s="21" t="s">
        <v>47</v>
      </c>
      <c r="B2" s="13"/>
      <c r="C2" s="13"/>
      <c r="D2" s="13"/>
      <c r="E2" s="13"/>
      <c r="F2" s="13"/>
    </row>
    <row r="3" spans="1:4" ht="15">
      <c r="A3" s="6"/>
      <c r="D3" s="5"/>
    </row>
    <row r="4" spans="1:6" ht="15">
      <c r="A4" s="6"/>
      <c r="B4" s="18" t="s">
        <v>41</v>
      </c>
      <c r="D4" s="18" t="s">
        <v>0</v>
      </c>
      <c r="F4" s="5" t="s">
        <v>1</v>
      </c>
    </row>
    <row r="5" spans="1:6" ht="15">
      <c r="A5" s="6"/>
      <c r="B5" s="18" t="s">
        <v>42</v>
      </c>
      <c r="D5" s="18" t="s">
        <v>43</v>
      </c>
      <c r="F5" s="5" t="s">
        <v>2</v>
      </c>
    </row>
    <row r="6" spans="1:6" ht="15">
      <c r="A6" s="27"/>
      <c r="B6" s="28" t="s">
        <v>20</v>
      </c>
      <c r="C6" s="27"/>
      <c r="D6" s="28" t="s">
        <v>21</v>
      </c>
      <c r="E6" s="29"/>
      <c r="F6" s="30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23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">
        <f aca="true" t="shared" si="1" ref="F24:F29">D24-B24</f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">
        <f t="shared" si="1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">
        <f t="shared" si="1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">
        <f t="shared" si="1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">
        <f t="shared" si="1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">
        <f t="shared" si="1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">
        <f>D30-B30</f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">
        <f>D31-B31</f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>D32-B32</f>
        <v>0.04869999999999999</v>
      </c>
      <c r="G32" s="10"/>
    </row>
    <row r="33" spans="1:7" ht="15">
      <c r="A33" s="36">
        <v>2006</v>
      </c>
      <c r="B33" s="20">
        <v>0.0608</v>
      </c>
      <c r="C33" s="31"/>
      <c r="D33" s="20">
        <v>0.1036</v>
      </c>
      <c r="E33" s="9"/>
      <c r="F33" s="19">
        <f>D33-B33</f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>D34-B34</f>
        <v>0.042499999999999996</v>
      </c>
      <c r="G34" s="10"/>
    </row>
    <row r="35" spans="1:7" ht="15">
      <c r="A35" s="26" t="s">
        <v>44</v>
      </c>
      <c r="B35" s="7">
        <f>AVERAGE(B7:B34)</f>
        <v>0.09234642857142858</v>
      </c>
      <c r="D35" s="7">
        <f>AVERAGE(D7:D34)</f>
        <v>0.12403928571428571</v>
      </c>
      <c r="F35" s="7">
        <f>AVERAGE(F7:F34)</f>
        <v>0.03169285714285714</v>
      </c>
      <c r="G35" s="9"/>
    </row>
    <row r="36" spans="1:7" ht="15">
      <c r="A36" s="8"/>
      <c r="F36" s="9"/>
      <c r="G36" s="9"/>
    </row>
    <row r="37" ht="15.75">
      <c r="A37" s="2" t="s">
        <v>10</v>
      </c>
    </row>
    <row r="38" spans="1:6" ht="15">
      <c r="A38" s="37" t="s">
        <v>48</v>
      </c>
      <c r="F38" s="31">
        <f>0.05+0.0156</f>
        <v>0.0656</v>
      </c>
    </row>
    <row r="39" spans="1:6" ht="15">
      <c r="A39" s="4" t="s">
        <v>40</v>
      </c>
      <c r="F39" s="1">
        <f>B35</f>
        <v>0.09234642857142858</v>
      </c>
    </row>
    <row r="40" spans="1:6" ht="15">
      <c r="A40" s="4" t="s">
        <v>4</v>
      </c>
      <c r="F40" s="7">
        <f>F38-F39</f>
        <v>-0.026746428571428574</v>
      </c>
    </row>
    <row r="41" spans="1:6" ht="15">
      <c r="A41" s="8"/>
      <c r="F41" s="9"/>
    </row>
    <row r="42" spans="1:6" ht="15">
      <c r="A42" s="4" t="s">
        <v>5</v>
      </c>
      <c r="F42" s="1">
        <f>C107</f>
        <v>-0.4183223409587586</v>
      </c>
    </row>
    <row r="43" spans="1:6" ht="15">
      <c r="A43" s="4" t="s">
        <v>6</v>
      </c>
      <c r="F43" s="7">
        <f>F42*F40</f>
        <v>0.011188628612286226</v>
      </c>
    </row>
    <row r="44" spans="1:6" ht="15">
      <c r="A44" s="8"/>
      <c r="F44" s="9"/>
    </row>
    <row r="45" spans="1:6" ht="15">
      <c r="A45" s="4" t="s">
        <v>7</v>
      </c>
      <c r="F45" s="9">
        <f>F35</f>
        <v>0.03169285714285714</v>
      </c>
    </row>
    <row r="46" spans="1:6" ht="15">
      <c r="A46" s="4" t="s">
        <v>8</v>
      </c>
      <c r="F46" s="14">
        <f>F43</f>
        <v>0.011188628612286226</v>
      </c>
    </row>
    <row r="47" spans="1:6" ht="15">
      <c r="A47" s="4" t="s">
        <v>9</v>
      </c>
      <c r="F47" s="15">
        <f>F45+F46</f>
        <v>0.04288148575514337</v>
      </c>
    </row>
    <row r="48" ht="15">
      <c r="A48" s="6"/>
    </row>
    <row r="49" spans="1:6" ht="15">
      <c r="A49" s="4" t="str">
        <f>A38</f>
        <v>PROJECTED SINGLE-A UTILITY BOND YIELD*</v>
      </c>
      <c r="F49" s="31">
        <f>F38</f>
        <v>0.0656</v>
      </c>
    </row>
    <row r="50" spans="1:6" ht="16.5" thickBot="1">
      <c r="A50" s="3" t="s">
        <v>45</v>
      </c>
      <c r="B50" s="3"/>
      <c r="C50" s="3"/>
      <c r="D50" s="3"/>
      <c r="E50" s="3"/>
      <c r="F50" s="33">
        <f>F49+F47</f>
        <v>0.10848148575514338</v>
      </c>
    </row>
    <row r="51" spans="1:6" ht="16.5" thickTop="1">
      <c r="A51" s="3"/>
      <c r="B51" s="3"/>
      <c r="C51" s="3"/>
      <c r="D51" s="3"/>
      <c r="E51" s="3"/>
      <c r="F51" s="17"/>
    </row>
    <row r="52" spans="1:6" ht="15.75">
      <c r="A52" s="35" t="s">
        <v>39</v>
      </c>
      <c r="B52" s="3"/>
      <c r="C52" s="3"/>
      <c r="D52" s="3"/>
      <c r="E52" s="3"/>
      <c r="F52" s="17"/>
    </row>
    <row r="53" spans="1:6" ht="15.75">
      <c r="A53" s="34" t="s">
        <v>22</v>
      </c>
      <c r="B53" s="3"/>
      <c r="C53" s="3"/>
      <c r="D53" s="3"/>
      <c r="E53" s="3"/>
      <c r="F53" s="17"/>
    </row>
    <row r="54" ht="15">
      <c r="A54" s="34" t="s">
        <v>49</v>
      </c>
    </row>
    <row r="55" ht="15">
      <c r="A55" s="34" t="s">
        <v>50</v>
      </c>
    </row>
    <row r="56" spans="1:7" ht="20.25">
      <c r="A56" s="38" t="str">
        <f>A1</f>
        <v>Rocky Mountain Power</v>
      </c>
      <c r="B56" s="38"/>
      <c r="C56" s="38"/>
      <c r="D56" s="38"/>
      <c r="E56" s="38"/>
      <c r="F56" s="38"/>
      <c r="G56" s="38"/>
    </row>
    <row r="57" spans="1:7" ht="18">
      <c r="A57" s="39" t="str">
        <f>A2</f>
        <v>Risk Premium Analysis</v>
      </c>
      <c r="B57" s="39"/>
      <c r="C57" s="39"/>
      <c r="D57" s="39"/>
      <c r="E57" s="39"/>
      <c r="F57" s="39"/>
      <c r="G57" s="39"/>
    </row>
    <row r="58" spans="1:7" ht="15">
      <c r="A58" s="40"/>
      <c r="B58" s="40"/>
      <c r="C58" s="40"/>
      <c r="D58" s="40"/>
      <c r="E58" s="40"/>
      <c r="F58" s="40"/>
      <c r="G58" s="40"/>
    </row>
    <row r="90" ht="15">
      <c r="B90" t="s">
        <v>11</v>
      </c>
    </row>
    <row r="91" ht="15.75" thickBot="1"/>
    <row r="92" spans="2:3" ht="15">
      <c r="B92" s="25" t="s">
        <v>12</v>
      </c>
      <c r="C92" s="25"/>
    </row>
    <row r="93" spans="2:3" ht="15">
      <c r="B93" s="22" t="s">
        <v>23</v>
      </c>
      <c r="C93" s="22">
        <v>0.9274544062750743</v>
      </c>
    </row>
    <row r="94" spans="2:3" ht="15">
      <c r="B94" s="22" t="s">
        <v>13</v>
      </c>
      <c r="C94" s="22">
        <v>0.8601716757190505</v>
      </c>
    </row>
    <row r="95" spans="2:3" ht="15">
      <c r="B95" s="22" t="s">
        <v>14</v>
      </c>
      <c r="C95" s="22">
        <v>0.8547936632467062</v>
      </c>
    </row>
    <row r="96" spans="2:3" ht="15">
      <c r="B96" s="22" t="s">
        <v>15</v>
      </c>
      <c r="C96" s="22">
        <v>0.004885691148125973</v>
      </c>
    </row>
    <row r="97" spans="2:3" ht="15.75" thickBot="1">
      <c r="B97" s="23" t="s">
        <v>16</v>
      </c>
      <c r="C97" s="23">
        <v>28</v>
      </c>
    </row>
    <row r="99" ht="15.75" thickBot="1">
      <c r="B99" t="s">
        <v>24</v>
      </c>
    </row>
    <row r="100" spans="2:7" ht="15">
      <c r="B100" s="24"/>
      <c r="C100" s="24" t="s">
        <v>28</v>
      </c>
      <c r="D100" s="24" t="s">
        <v>29</v>
      </c>
      <c r="E100" s="24" t="s">
        <v>30</v>
      </c>
      <c r="F100" s="24" t="s">
        <v>31</v>
      </c>
      <c r="G100" s="24" t="s">
        <v>32</v>
      </c>
    </row>
    <row r="101" spans="2:7" ht="15">
      <c r="B101" s="22" t="s">
        <v>25</v>
      </c>
      <c r="C101" s="22">
        <v>1</v>
      </c>
      <c r="D101" s="22">
        <v>0.0038178191435617828</v>
      </c>
      <c r="E101" s="22">
        <v>0.0038178191435617828</v>
      </c>
      <c r="F101" s="22">
        <v>159.94229841272787</v>
      </c>
      <c r="G101" s="22">
        <v>1.297879648887362E-12</v>
      </c>
    </row>
    <row r="102" spans="2:7" ht="15">
      <c r="B102" s="22" t="s">
        <v>26</v>
      </c>
      <c r="C102" s="22">
        <v>26</v>
      </c>
      <c r="D102" s="22">
        <v>0.0006206194278667886</v>
      </c>
      <c r="E102" s="22">
        <v>2.3869977994876487E-05</v>
      </c>
      <c r="F102" s="22"/>
      <c r="G102" s="22"/>
    </row>
    <row r="103" spans="2:7" ht="15.75" thickBot="1">
      <c r="B103" s="23" t="s">
        <v>27</v>
      </c>
      <c r="C103" s="23">
        <v>27</v>
      </c>
      <c r="D103" s="23">
        <v>0.004438438571428571</v>
      </c>
      <c r="E103" s="23"/>
      <c r="F103" s="23"/>
      <c r="G103" s="23"/>
    </row>
    <row r="104" ht="15.75" thickBot="1"/>
    <row r="105" spans="2:10" ht="15">
      <c r="B105" s="24"/>
      <c r="C105" s="24" t="s">
        <v>18</v>
      </c>
      <c r="D105" s="24" t="s">
        <v>15</v>
      </c>
      <c r="E105" s="24" t="s">
        <v>19</v>
      </c>
      <c r="F105" s="24" t="s">
        <v>33</v>
      </c>
      <c r="G105" s="24" t="s">
        <v>34</v>
      </c>
      <c r="H105" s="24" t="s">
        <v>35</v>
      </c>
      <c r="I105" s="24" t="s">
        <v>36</v>
      </c>
      <c r="J105" s="24" t="s">
        <v>37</v>
      </c>
    </row>
    <row r="106" spans="2:10" ht="15">
      <c r="B106" s="22" t="s">
        <v>17</v>
      </c>
      <c r="C106" s="22">
        <v>0.07032343132203793</v>
      </c>
      <c r="D106" s="22">
        <v>0.003191061258604538</v>
      </c>
      <c r="E106" s="22">
        <v>22.037631252742106</v>
      </c>
      <c r="F106" s="22">
        <v>2.391673237930479E-18</v>
      </c>
      <c r="G106" s="22">
        <v>0.06376411102880229</v>
      </c>
      <c r="H106" s="22">
        <v>0.07688275161527357</v>
      </c>
      <c r="I106" s="22">
        <v>0.06376411102880229</v>
      </c>
      <c r="J106" s="22">
        <v>0.07688275161527357</v>
      </c>
    </row>
    <row r="107" spans="2:10" ht="15.75" thickBot="1">
      <c r="B107" s="23" t="s">
        <v>38</v>
      </c>
      <c r="C107" s="23">
        <v>-0.4183223409587586</v>
      </c>
      <c r="D107" s="23">
        <v>0.03307724978259282</v>
      </c>
      <c r="E107" s="23">
        <v>-12.646829579492556</v>
      </c>
      <c r="F107" s="23">
        <v>1.297879648887362E-12</v>
      </c>
      <c r="G107" s="23">
        <v>-0.4863136009693121</v>
      </c>
      <c r="H107" s="23">
        <v>-0.3503310809482051</v>
      </c>
      <c r="I107" s="23">
        <v>-0.4863136009693121</v>
      </c>
      <c r="J107" s="23">
        <v>-0.3503310809482051</v>
      </c>
    </row>
  </sheetData>
  <sheetProtection/>
  <mergeCells count="3">
    <mergeCell ref="A56:G56"/>
    <mergeCell ref="A57:G57"/>
    <mergeCell ref="A58:G58"/>
  </mergeCells>
  <printOptions/>
  <pageMargins left="1.75" right="0.5" top="1.25" bottom="0.5" header="0.5" footer="0.5"/>
  <pageSetup fitToHeight="2" horizontalDpi="300" verticalDpi="300" orientation="portrait" scale="77" r:id="rId2"/>
  <headerFooter alignWithMargins="0">
    <oddHeader>&amp;RExhibit RMP__(SCH-5)
Page &amp;P of 2</oddHeader>
  </headerFooter>
  <rowBreaks count="1" manualBreakCount="1">
    <brk id="5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sbintz</cp:lastModifiedBy>
  <cp:lastPrinted>2008-07-03T18:18:01Z</cp:lastPrinted>
  <dcterms:created xsi:type="dcterms:W3CDTF">1997-09-16T21:43:49Z</dcterms:created>
  <dcterms:modified xsi:type="dcterms:W3CDTF">2008-07-18T16:02:08Z</dcterms:modified>
  <cp:category>::ODMA\GRPWISE\ASPOSUPT.PUPSC.PUPSCDocs:58152.1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