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8415" activeTab="0"/>
  </bookViews>
  <sheets>
    <sheet name="Exhibit RMP ARL 1R_" sheetId="1" r:id="rId1"/>
  </sheets>
  <definedNames>
    <definedName name="_xlnm.Print_Area" localSheetId="0">'Exhibit RMP ARL 1R_'!$B$1:$O$48</definedName>
  </definedNames>
  <calcPr fullCalcOnLoad="1"/>
</workbook>
</file>

<file path=xl/sharedStrings.xml><?xml version="1.0" encoding="utf-8"?>
<sst xmlns="http://schemas.openxmlformats.org/spreadsheetml/2006/main" count="46" uniqueCount="26">
  <si>
    <t>Description</t>
  </si>
  <si>
    <t>Days Burn Inventory</t>
  </si>
  <si>
    <t>Carbon</t>
  </si>
  <si>
    <t>Hunter</t>
  </si>
  <si>
    <t>Huntington</t>
  </si>
  <si>
    <t>Prep Plant</t>
  </si>
  <si>
    <t>-</t>
  </si>
  <si>
    <t xml:space="preserve">Total Utah Plants </t>
  </si>
  <si>
    <t>Adjustment Calculation</t>
  </si>
  <si>
    <t>Test Year Inventory Balance</t>
  </si>
  <si>
    <t xml:space="preserve"> </t>
  </si>
  <si>
    <t>DPU Adjustment</t>
  </si>
  <si>
    <t>Avg Inventory Balance - $</t>
  </si>
  <si>
    <t>Avg Inventory Balance - Tonnage</t>
  </si>
  <si>
    <t>2008 Coal Consumed Tonnage</t>
  </si>
  <si>
    <t>Average Tons Burned/Day</t>
  </si>
  <si>
    <t xml:space="preserve">Mid-point Inventory Strategy </t>
  </si>
  <si>
    <t>Excessive Inventory - days</t>
  </si>
  <si>
    <t xml:space="preserve">Excessive Inventory - percent </t>
  </si>
  <si>
    <t xml:space="preserve">Division Adjustment </t>
  </si>
  <si>
    <t>Utah Allocation</t>
  </si>
  <si>
    <t>Correction 1  Avg of Beg &amp; End Balances</t>
  </si>
  <si>
    <t xml:space="preserve"> Correction 2   2008 Actual Tonnage *</t>
  </si>
  <si>
    <t xml:space="preserve">Correction 3  Exclude High Ash coal </t>
  </si>
  <si>
    <t>Correction  4   Adjust to 90 day target</t>
  </si>
  <si>
    <t>Table 1: Corrections to DPU Fuel Stock Analysis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</si>
</sst>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000000_);_(&quot;$&quot;* \(#,##0.00000000\);_(&quot;$&quot;* &quot;-&quot;??_);_(@_)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2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44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164" fontId="5" fillId="0" borderId="13" xfId="44" applyNumberFormat="1" applyFont="1" applyBorder="1" applyAlignment="1">
      <alignment/>
    </xf>
    <xf numFmtId="0" fontId="4" fillId="0" borderId="0" xfId="0" applyFont="1" applyBorder="1" applyAlignment="1">
      <alignment/>
    </xf>
    <xf numFmtId="41" fontId="5" fillId="0" borderId="0" xfId="44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3" xfId="44" applyNumberFormat="1" applyFont="1" applyBorder="1" applyAlignment="1">
      <alignment/>
    </xf>
    <xf numFmtId="37" fontId="5" fillId="0" borderId="0" xfId="44" applyNumberFormat="1" applyFont="1" applyBorder="1" applyAlignment="1">
      <alignment/>
    </xf>
    <xf numFmtId="37" fontId="5" fillId="0" borderId="13" xfId="44" applyNumberFormat="1" applyFont="1" applyBorder="1" applyAlignment="1">
      <alignment/>
    </xf>
    <xf numFmtId="37" fontId="5" fillId="0" borderId="11" xfId="44" applyNumberFormat="1" applyFont="1" applyBorder="1" applyAlignment="1">
      <alignment/>
    </xf>
    <xf numFmtId="37" fontId="5" fillId="0" borderId="0" xfId="44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42" applyNumberFormat="1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42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164" fontId="5" fillId="0" borderId="0" xfId="4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44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13" xfId="44" applyNumberFormat="1" applyFont="1" applyFill="1" applyBorder="1" applyAlignment="1">
      <alignment/>
    </xf>
    <xf numFmtId="164" fontId="5" fillId="0" borderId="13" xfId="44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66" fontId="5" fillId="0" borderId="0" xfId="42" applyNumberFormat="1" applyFont="1" applyFill="1" applyBorder="1" applyAlignment="1">
      <alignment/>
    </xf>
    <xf numFmtId="37" fontId="5" fillId="0" borderId="0" xfId="44" applyNumberFormat="1" applyFont="1" applyFill="1" applyBorder="1" applyAlignment="1">
      <alignment/>
    </xf>
    <xf numFmtId="37" fontId="5" fillId="0" borderId="13" xfId="44" applyNumberFormat="1" applyFont="1" applyFill="1" applyBorder="1" applyAlignment="1">
      <alignment/>
    </xf>
    <xf numFmtId="37" fontId="5" fillId="0" borderId="11" xfId="44" applyNumberFormat="1" applyFont="1" applyFill="1" applyBorder="1" applyAlignment="1">
      <alignment/>
    </xf>
    <xf numFmtId="37" fontId="5" fillId="0" borderId="0" xfId="44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O60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9.140625" style="1" customWidth="1"/>
    <col min="2" max="2" width="3.7109375" style="1" customWidth="1"/>
    <col min="3" max="4" width="9.140625" style="1" customWidth="1"/>
    <col min="5" max="5" width="11.140625" style="1" bestFit="1" customWidth="1"/>
    <col min="6" max="6" width="14.7109375" style="1" customWidth="1"/>
    <col min="7" max="7" width="2.28125" style="1" customWidth="1"/>
    <col min="8" max="8" width="15.7109375" style="1" customWidth="1"/>
    <col min="9" max="9" width="2.28125" style="1" customWidth="1"/>
    <col min="10" max="10" width="15.7109375" style="1" customWidth="1"/>
    <col min="11" max="11" width="2.28125" style="1" customWidth="1"/>
    <col min="12" max="12" width="15.7109375" style="1" customWidth="1"/>
    <col min="13" max="13" width="2.28125" style="1" customWidth="1"/>
    <col min="14" max="14" width="15.7109375" style="1" customWidth="1"/>
    <col min="15" max="16384" width="9.140625" style="1" customWidth="1"/>
  </cols>
  <sheetData>
    <row r="2" spans="2:14" ht="15.75">
      <c r="B2" s="46"/>
      <c r="N2" s="49"/>
    </row>
    <row r="3" spans="2:14" ht="15">
      <c r="B3" s="46"/>
      <c r="N3" s="47"/>
    </row>
    <row r="4" spans="9:15" ht="15">
      <c r="I4" s="48" t="s">
        <v>25</v>
      </c>
      <c r="O4" s="1" t="s">
        <v>10</v>
      </c>
    </row>
    <row r="5" spans="2:14" ht="43.5">
      <c r="B5" s="2"/>
      <c r="C5" s="29" t="s">
        <v>0</v>
      </c>
      <c r="D5" s="3"/>
      <c r="E5" s="3"/>
      <c r="F5" s="27" t="s">
        <v>11</v>
      </c>
      <c r="G5" s="3"/>
      <c r="H5" s="27" t="s">
        <v>21</v>
      </c>
      <c r="I5" s="4"/>
      <c r="J5" s="27" t="s">
        <v>22</v>
      </c>
      <c r="K5" s="4"/>
      <c r="L5" s="27" t="s">
        <v>23</v>
      </c>
      <c r="M5" s="4"/>
      <c r="N5" s="28" t="s">
        <v>24</v>
      </c>
    </row>
    <row r="6" spans="2:14" ht="9.75" customHeight="1"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</row>
    <row r="7" spans="2:14" ht="15" customHeight="1">
      <c r="B7" s="20" t="s">
        <v>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5" customHeight="1">
      <c r="B8" s="7"/>
      <c r="C8" s="8" t="s">
        <v>2</v>
      </c>
      <c r="D8" s="8"/>
      <c r="E8" s="8"/>
      <c r="F8" s="9">
        <v>1496791.3786202706</v>
      </c>
      <c r="G8" s="8"/>
      <c r="H8" s="34">
        <v>1674593.4828277826</v>
      </c>
      <c r="I8" s="35"/>
      <c r="J8" s="34">
        <f>H8</f>
        <v>1674593.4828277826</v>
      </c>
      <c r="K8" s="35"/>
      <c r="L8" s="34">
        <f>J8</f>
        <v>1674593.4828277826</v>
      </c>
      <c r="M8" s="35"/>
      <c r="N8" s="34">
        <f>H8</f>
        <v>1674593.4828277826</v>
      </c>
    </row>
    <row r="9" spans="2:14" ht="15" customHeight="1">
      <c r="B9" s="7"/>
      <c r="C9" s="8" t="s">
        <v>3</v>
      </c>
      <c r="D9" s="8"/>
      <c r="E9" s="8"/>
      <c r="F9" s="13">
        <v>58043789.44188857</v>
      </c>
      <c r="G9" s="14"/>
      <c r="H9" s="36">
        <v>58289988.69263863</v>
      </c>
      <c r="I9" s="37"/>
      <c r="J9" s="36">
        <f>H9</f>
        <v>58289988.69263863</v>
      </c>
      <c r="K9" s="37"/>
      <c r="L9" s="36">
        <f>H9</f>
        <v>58289988.69263863</v>
      </c>
      <c r="M9" s="37"/>
      <c r="N9" s="36">
        <f>H9</f>
        <v>58289988.69263863</v>
      </c>
    </row>
    <row r="10" spans="2:14" ht="15" customHeight="1">
      <c r="B10" s="7"/>
      <c r="C10" s="8" t="s">
        <v>4</v>
      </c>
      <c r="D10" s="8"/>
      <c r="E10" s="8"/>
      <c r="F10" s="13">
        <v>21494074.667685527</v>
      </c>
      <c r="G10" s="14"/>
      <c r="H10" s="36">
        <v>22581147.63458673</v>
      </c>
      <c r="I10" s="37"/>
      <c r="J10" s="36">
        <f>H10</f>
        <v>22581147.63458673</v>
      </c>
      <c r="K10" s="37"/>
      <c r="L10" s="36">
        <f>H10</f>
        <v>22581147.63458673</v>
      </c>
      <c r="M10" s="37"/>
      <c r="N10" s="36">
        <f>H10</f>
        <v>22581147.63458673</v>
      </c>
    </row>
    <row r="11" spans="2:14" ht="15" customHeight="1">
      <c r="B11" s="7"/>
      <c r="C11" s="8" t="s">
        <v>5</v>
      </c>
      <c r="D11" s="8"/>
      <c r="E11" s="8"/>
      <c r="F11" s="15">
        <v>24859103.536360804</v>
      </c>
      <c r="G11" s="14"/>
      <c r="H11" s="38">
        <v>23222218.599231403</v>
      </c>
      <c r="I11" s="37"/>
      <c r="J11" s="38">
        <f>H11</f>
        <v>23222218.599231403</v>
      </c>
      <c r="K11" s="37"/>
      <c r="L11" s="38">
        <v>16393890.199231403</v>
      </c>
      <c r="M11" s="37"/>
      <c r="N11" s="38">
        <f>L11</f>
        <v>16393890.199231403</v>
      </c>
    </row>
    <row r="12" spans="2:14" ht="15" customHeight="1">
      <c r="B12" s="7"/>
      <c r="C12" s="8" t="s">
        <v>7</v>
      </c>
      <c r="D12" s="8"/>
      <c r="E12" s="8"/>
      <c r="F12" s="11">
        <f>SUM(F8:F11)</f>
        <v>105893759.02455516</v>
      </c>
      <c r="G12" s="8"/>
      <c r="H12" s="39">
        <f>SUM(H8:H11)</f>
        <v>105767948.40928455</v>
      </c>
      <c r="I12" s="35"/>
      <c r="J12" s="39">
        <f>SUM(J8:J11)</f>
        <v>105767948.40928455</v>
      </c>
      <c r="K12" s="35"/>
      <c r="L12" s="39">
        <f>SUM(L8:L11)</f>
        <v>98939620.00928454</v>
      </c>
      <c r="M12" s="35"/>
      <c r="N12" s="39">
        <f>SUM(N8:N11)</f>
        <v>98939620.00928454</v>
      </c>
    </row>
    <row r="13" spans="2:14" ht="9.75" customHeight="1">
      <c r="B13" s="7"/>
      <c r="C13" s="8"/>
      <c r="D13" s="8"/>
      <c r="E13" s="8"/>
      <c r="F13" s="9"/>
      <c r="G13" s="8"/>
      <c r="H13" s="40"/>
      <c r="I13" s="35"/>
      <c r="J13" s="41"/>
      <c r="K13" s="35"/>
      <c r="L13" s="41"/>
      <c r="M13" s="35"/>
      <c r="N13" s="23"/>
    </row>
    <row r="14" spans="2:14" ht="15" customHeight="1">
      <c r="B14" s="20" t="s">
        <v>13</v>
      </c>
      <c r="C14" s="8"/>
      <c r="D14" s="8"/>
      <c r="E14" s="8"/>
      <c r="F14" s="8"/>
      <c r="G14" s="8"/>
      <c r="H14" s="40"/>
      <c r="I14" s="35"/>
      <c r="J14" s="41"/>
      <c r="K14" s="35"/>
      <c r="L14" s="41"/>
      <c r="M14" s="35"/>
      <c r="N14" s="23"/>
    </row>
    <row r="15" spans="2:14" ht="15" customHeight="1">
      <c r="B15" s="7"/>
      <c r="C15" s="8" t="s">
        <v>2</v>
      </c>
      <c r="D15" s="8"/>
      <c r="E15" s="8"/>
      <c r="F15" s="16">
        <v>44061.04973919141</v>
      </c>
      <c r="G15" s="8"/>
      <c r="H15" s="42">
        <v>49199.89455634459</v>
      </c>
      <c r="I15" s="35"/>
      <c r="J15" s="42">
        <f>H15</f>
        <v>49199.89455634459</v>
      </c>
      <c r="K15" s="35"/>
      <c r="L15" s="42">
        <f>H15</f>
        <v>49199.89455634459</v>
      </c>
      <c r="M15" s="35"/>
      <c r="N15" s="42">
        <f>H15</f>
        <v>49199.89455634459</v>
      </c>
    </row>
    <row r="16" spans="2:14" ht="15" customHeight="1">
      <c r="B16" s="7"/>
      <c r="C16" s="8" t="s">
        <v>3</v>
      </c>
      <c r="D16" s="8"/>
      <c r="E16" s="8"/>
      <c r="F16" s="16">
        <v>2033538.1241469714</v>
      </c>
      <c r="G16" s="8"/>
      <c r="H16" s="42">
        <v>2031311.5046409986</v>
      </c>
      <c r="I16" s="35"/>
      <c r="J16" s="42">
        <f>H16</f>
        <v>2031311.5046409986</v>
      </c>
      <c r="K16" s="35"/>
      <c r="L16" s="42">
        <f>H16</f>
        <v>2031311.5046409986</v>
      </c>
      <c r="M16" s="35"/>
      <c r="N16" s="42">
        <f>H16</f>
        <v>2031311.5046409986</v>
      </c>
    </row>
    <row r="17" spans="2:14" ht="15" customHeight="1">
      <c r="B17" s="7"/>
      <c r="C17" s="8" t="s">
        <v>4</v>
      </c>
      <c r="D17" s="8"/>
      <c r="E17" s="8"/>
      <c r="F17" s="16">
        <v>811214.0936978486</v>
      </c>
      <c r="G17" s="8"/>
      <c r="H17" s="42">
        <v>862149.4229281868</v>
      </c>
      <c r="I17" s="35"/>
      <c r="J17" s="42">
        <f>H17</f>
        <v>862149.4229281868</v>
      </c>
      <c r="K17" s="35"/>
      <c r="L17" s="42">
        <f>H17</f>
        <v>862149.4229281868</v>
      </c>
      <c r="M17" s="35"/>
      <c r="N17" s="42">
        <f>H17</f>
        <v>862149.4229281868</v>
      </c>
    </row>
    <row r="18" spans="2:14" ht="15" customHeight="1">
      <c r="B18" s="7"/>
      <c r="C18" s="8" t="s">
        <v>5</v>
      </c>
      <c r="D18" s="8"/>
      <c r="E18" s="8"/>
      <c r="F18" s="17">
        <v>973067.5216153847</v>
      </c>
      <c r="G18" s="8"/>
      <c r="H18" s="43">
        <v>905256.0230000003</v>
      </c>
      <c r="I18" s="35"/>
      <c r="J18" s="43">
        <f>H18</f>
        <v>905256.0230000003</v>
      </c>
      <c r="K18" s="35"/>
      <c r="L18" s="42">
        <v>570947.3130000003</v>
      </c>
      <c r="M18" s="35"/>
      <c r="N18" s="42">
        <f>L18</f>
        <v>570947.3130000003</v>
      </c>
    </row>
    <row r="19" spans="2:14" ht="15" customHeight="1">
      <c r="B19" s="7"/>
      <c r="C19" s="8" t="s">
        <v>7</v>
      </c>
      <c r="D19" s="8"/>
      <c r="E19" s="8"/>
      <c r="F19" s="17">
        <f>SUM(F15:F18)</f>
        <v>3861880.789199396</v>
      </c>
      <c r="G19" s="8"/>
      <c r="H19" s="43">
        <f>SUM(H15:H18)</f>
        <v>3847916.84512553</v>
      </c>
      <c r="I19" s="35"/>
      <c r="J19" s="43">
        <f>SUM(J15:J18)</f>
        <v>3847916.84512553</v>
      </c>
      <c r="K19" s="35"/>
      <c r="L19" s="44">
        <f>SUM(L15:L18)</f>
        <v>3513608.13512553</v>
      </c>
      <c r="M19" s="35"/>
      <c r="N19" s="44">
        <f>SUM(N15:N18)</f>
        <v>3513608.13512553</v>
      </c>
    </row>
    <row r="20" spans="2:14" ht="9.75" customHeight="1">
      <c r="B20" s="7"/>
      <c r="C20" s="8"/>
      <c r="D20" s="8"/>
      <c r="E20" s="8"/>
      <c r="F20" s="8"/>
      <c r="G20" s="8"/>
      <c r="H20" s="40"/>
      <c r="I20" s="35"/>
      <c r="J20" s="41"/>
      <c r="K20" s="35"/>
      <c r="L20" s="41"/>
      <c r="M20" s="35"/>
      <c r="N20" s="23"/>
    </row>
    <row r="21" spans="2:14" ht="15" customHeight="1">
      <c r="B21" s="20" t="s">
        <v>14</v>
      </c>
      <c r="C21" s="8"/>
      <c r="D21" s="8"/>
      <c r="E21" s="8"/>
      <c r="F21" s="8"/>
      <c r="G21" s="8"/>
      <c r="H21" s="40"/>
      <c r="I21" s="35"/>
      <c r="J21" s="41"/>
      <c r="K21" s="35"/>
      <c r="L21" s="41"/>
      <c r="M21" s="35"/>
      <c r="N21" s="23"/>
    </row>
    <row r="22" spans="2:14" ht="15" customHeight="1">
      <c r="B22" s="7"/>
      <c r="C22" s="8" t="s">
        <v>2</v>
      </c>
      <c r="D22" s="8"/>
      <c r="E22" s="8"/>
      <c r="F22" s="16">
        <v>640585</v>
      </c>
      <c r="G22" s="8"/>
      <c r="H22" s="42">
        <f>F22</f>
        <v>640585</v>
      </c>
      <c r="I22" s="35"/>
      <c r="J22" s="42">
        <v>576653.859</v>
      </c>
      <c r="K22" s="35"/>
      <c r="L22" s="42">
        <f>J22</f>
        <v>576653.859</v>
      </c>
      <c r="M22" s="35"/>
      <c r="N22" s="42">
        <f>J22</f>
        <v>576653.859</v>
      </c>
    </row>
    <row r="23" spans="2:14" ht="15" customHeight="1">
      <c r="B23" s="7"/>
      <c r="C23" s="8" t="s">
        <v>3</v>
      </c>
      <c r="D23" s="8"/>
      <c r="E23" s="8"/>
      <c r="F23" s="16">
        <v>3779332</v>
      </c>
      <c r="G23" s="8"/>
      <c r="H23" s="42">
        <f>F23</f>
        <v>3779332</v>
      </c>
      <c r="I23" s="35"/>
      <c r="J23" s="42">
        <v>4732779.655</v>
      </c>
      <c r="K23" s="35"/>
      <c r="L23" s="42">
        <f>J23</f>
        <v>4732779.655</v>
      </c>
      <c r="M23" s="35"/>
      <c r="N23" s="42">
        <f>J23</f>
        <v>4732779.655</v>
      </c>
    </row>
    <row r="24" spans="2:14" ht="15" customHeight="1">
      <c r="B24" s="7"/>
      <c r="C24" s="8" t="s">
        <v>4</v>
      </c>
      <c r="D24" s="8"/>
      <c r="E24" s="8"/>
      <c r="F24" s="16">
        <v>3221777</v>
      </c>
      <c r="G24" s="8"/>
      <c r="H24" s="42">
        <f>F24</f>
        <v>3221777</v>
      </c>
      <c r="I24" s="35"/>
      <c r="J24" s="42">
        <v>3004100.674</v>
      </c>
      <c r="K24" s="35"/>
      <c r="L24" s="42">
        <f>J24</f>
        <v>3004100.674</v>
      </c>
      <c r="M24" s="35"/>
      <c r="N24" s="42">
        <f>J24</f>
        <v>3004100.674</v>
      </c>
    </row>
    <row r="25" spans="2:14" ht="15" customHeight="1">
      <c r="B25" s="7"/>
      <c r="C25" s="8" t="s">
        <v>5</v>
      </c>
      <c r="D25" s="8"/>
      <c r="E25" s="8"/>
      <c r="F25" s="19" t="s">
        <v>6</v>
      </c>
      <c r="G25" s="8"/>
      <c r="H25" s="45" t="str">
        <f>F25</f>
        <v>-</v>
      </c>
      <c r="I25" s="35"/>
      <c r="J25" s="45" t="str">
        <f>F25</f>
        <v>-</v>
      </c>
      <c r="K25" s="35"/>
      <c r="L25" s="45" t="str">
        <f>F25</f>
        <v>-</v>
      </c>
      <c r="M25" s="35"/>
      <c r="N25" s="45" t="str">
        <f>F25</f>
        <v>-</v>
      </c>
    </row>
    <row r="26" spans="2:14" ht="15" customHeight="1">
      <c r="B26" s="7"/>
      <c r="C26" s="8" t="s">
        <v>7</v>
      </c>
      <c r="D26" s="8"/>
      <c r="E26" s="8"/>
      <c r="F26" s="18">
        <f>SUM(F22:F25)</f>
        <v>7641694</v>
      </c>
      <c r="G26" s="8"/>
      <c r="H26" s="44">
        <f>SUM(H22:H25)</f>
        <v>7641694</v>
      </c>
      <c r="I26" s="35"/>
      <c r="J26" s="44">
        <f>SUM(J22:J25)</f>
        <v>8313534.188000001</v>
      </c>
      <c r="K26" s="35"/>
      <c r="L26" s="44">
        <f>SUM(L22:L25)</f>
        <v>8313534.188000001</v>
      </c>
      <c r="M26" s="35"/>
      <c r="N26" s="44">
        <f>SUM(N22:N25)</f>
        <v>8313534.188000001</v>
      </c>
    </row>
    <row r="27" spans="2:14" ht="9.75" customHeight="1">
      <c r="B27" s="7"/>
      <c r="C27" s="8"/>
      <c r="D27" s="8"/>
      <c r="E27" s="8"/>
      <c r="F27" s="9"/>
      <c r="G27" s="8"/>
      <c r="H27" s="40"/>
      <c r="I27" s="35"/>
      <c r="J27" s="41"/>
      <c r="K27" s="35"/>
      <c r="L27" s="41"/>
      <c r="M27" s="35"/>
      <c r="N27" s="23"/>
    </row>
    <row r="28" spans="2:15" ht="15" customHeight="1">
      <c r="B28" s="20" t="s">
        <v>15</v>
      </c>
      <c r="C28" s="8"/>
      <c r="D28" s="8"/>
      <c r="E28" s="8"/>
      <c r="F28" s="8"/>
      <c r="G28" s="8"/>
      <c r="H28" s="40"/>
      <c r="I28" s="35"/>
      <c r="J28" s="41"/>
      <c r="K28" s="35"/>
      <c r="L28" s="41"/>
      <c r="M28" s="35"/>
      <c r="N28" s="23"/>
      <c r="O28" s="33"/>
    </row>
    <row r="29" spans="2:15" ht="15" customHeight="1">
      <c r="B29" s="7"/>
      <c r="C29" s="8" t="s">
        <v>2</v>
      </c>
      <c r="D29" s="8"/>
      <c r="E29" s="8"/>
      <c r="F29" s="16">
        <f>F22/365</f>
        <v>1755.027397260274</v>
      </c>
      <c r="G29" s="8"/>
      <c r="H29" s="42">
        <f>H22/365</f>
        <v>1755.027397260274</v>
      </c>
      <c r="I29" s="35"/>
      <c r="J29" s="42">
        <f>J22/365</f>
        <v>1579.87358630137</v>
      </c>
      <c r="K29" s="35"/>
      <c r="L29" s="42">
        <f>L22/365</f>
        <v>1579.87358630137</v>
      </c>
      <c r="M29" s="35"/>
      <c r="N29" s="42">
        <f>N22/365</f>
        <v>1579.87358630137</v>
      </c>
      <c r="O29" s="33"/>
    </row>
    <row r="30" spans="2:15" ht="15" customHeight="1">
      <c r="B30" s="7"/>
      <c r="C30" s="8" t="s">
        <v>3</v>
      </c>
      <c r="D30" s="8"/>
      <c r="E30" s="8"/>
      <c r="F30" s="16">
        <f>F23/365</f>
        <v>10354.334246575343</v>
      </c>
      <c r="G30" s="8"/>
      <c r="H30" s="42">
        <f>H23/365</f>
        <v>10354.334246575343</v>
      </c>
      <c r="I30" s="35"/>
      <c r="J30" s="42">
        <f>J23/365</f>
        <v>12966.519602739727</v>
      </c>
      <c r="K30" s="35"/>
      <c r="L30" s="42">
        <f>L23/365</f>
        <v>12966.519602739727</v>
      </c>
      <c r="M30" s="35"/>
      <c r="N30" s="42">
        <f>N23/365</f>
        <v>12966.519602739727</v>
      </c>
      <c r="O30" s="33"/>
    </row>
    <row r="31" spans="2:15" ht="15" customHeight="1">
      <c r="B31" s="7"/>
      <c r="C31" s="8" t="s">
        <v>4</v>
      </c>
      <c r="D31" s="8"/>
      <c r="E31" s="8"/>
      <c r="F31" s="16">
        <f>F24/365</f>
        <v>8826.786301369862</v>
      </c>
      <c r="G31" s="8"/>
      <c r="H31" s="42">
        <f>H24/365</f>
        <v>8826.786301369862</v>
      </c>
      <c r="I31" s="35"/>
      <c r="J31" s="42">
        <f>J24/365</f>
        <v>8230.412805479453</v>
      </c>
      <c r="K31" s="35"/>
      <c r="L31" s="42">
        <f>L24/365</f>
        <v>8230.412805479453</v>
      </c>
      <c r="M31" s="35"/>
      <c r="N31" s="42">
        <f>N24/365</f>
        <v>8230.412805479453</v>
      </c>
      <c r="O31" s="33"/>
    </row>
    <row r="32" spans="2:15" ht="15" customHeight="1">
      <c r="B32" s="7"/>
      <c r="C32" s="8" t="s">
        <v>5</v>
      </c>
      <c r="D32" s="8"/>
      <c r="E32" s="8"/>
      <c r="F32" s="19">
        <v>0</v>
      </c>
      <c r="G32" s="8"/>
      <c r="H32" s="45">
        <v>0</v>
      </c>
      <c r="I32" s="35"/>
      <c r="J32" s="45">
        <v>0</v>
      </c>
      <c r="K32" s="35"/>
      <c r="L32" s="45">
        <v>0</v>
      </c>
      <c r="M32" s="35"/>
      <c r="N32" s="45">
        <v>0</v>
      </c>
      <c r="O32" s="33"/>
    </row>
    <row r="33" spans="2:15" ht="15" customHeight="1">
      <c r="B33" s="7"/>
      <c r="C33" s="8" t="s">
        <v>7</v>
      </c>
      <c r="D33" s="8"/>
      <c r="E33" s="8"/>
      <c r="F33" s="18">
        <f>F26/365</f>
        <v>20936.14794520548</v>
      </c>
      <c r="G33" s="8"/>
      <c r="H33" s="44">
        <f>H26/365</f>
        <v>20936.14794520548</v>
      </c>
      <c r="I33" s="35"/>
      <c r="J33" s="44">
        <f>J26/365</f>
        <v>22776.80599452055</v>
      </c>
      <c r="K33" s="35"/>
      <c r="L33" s="44">
        <f>L26/365</f>
        <v>22776.80599452055</v>
      </c>
      <c r="M33" s="35"/>
      <c r="N33" s="44">
        <f>N26/365</f>
        <v>22776.80599452055</v>
      </c>
      <c r="O33" s="33"/>
    </row>
    <row r="34" spans="2:15" ht="9.75" customHeight="1">
      <c r="B34" s="7"/>
      <c r="C34" s="8"/>
      <c r="D34" s="8"/>
      <c r="E34" s="8"/>
      <c r="F34" s="9"/>
      <c r="G34" s="8"/>
      <c r="H34" s="40"/>
      <c r="I34" s="35"/>
      <c r="J34" s="41"/>
      <c r="K34" s="35"/>
      <c r="L34" s="41"/>
      <c r="M34" s="35"/>
      <c r="N34" s="23"/>
      <c r="O34" s="33"/>
    </row>
    <row r="35" spans="2:15" ht="15" customHeight="1">
      <c r="B35" s="20" t="s">
        <v>1</v>
      </c>
      <c r="C35" s="8"/>
      <c r="D35" s="8"/>
      <c r="E35" s="8"/>
      <c r="F35" s="8"/>
      <c r="G35" s="8"/>
      <c r="H35" s="40"/>
      <c r="I35" s="35"/>
      <c r="J35" s="41"/>
      <c r="K35" s="35"/>
      <c r="L35" s="41"/>
      <c r="M35" s="35"/>
      <c r="N35" s="23"/>
      <c r="O35" s="33"/>
    </row>
    <row r="36" spans="2:15" ht="15" customHeight="1">
      <c r="B36" s="7"/>
      <c r="C36" s="8" t="s">
        <v>2</v>
      </c>
      <c r="D36" s="8"/>
      <c r="E36" s="8"/>
      <c r="F36" s="16">
        <f>F15/F29</f>
        <v>25.105619324219056</v>
      </c>
      <c r="G36" s="8"/>
      <c r="H36" s="42">
        <f>H15/H29</f>
        <v>28.03369031910796</v>
      </c>
      <c r="I36" s="35"/>
      <c r="J36" s="42">
        <f>J15/J29</f>
        <v>31.14166537306702</v>
      </c>
      <c r="K36" s="35"/>
      <c r="L36" s="42">
        <f>L15/L29</f>
        <v>31.14166537306702</v>
      </c>
      <c r="M36" s="35"/>
      <c r="N36" s="42">
        <f>N15/N29</f>
        <v>31.14166537306702</v>
      </c>
      <c r="O36" s="33"/>
    </row>
    <row r="37" spans="2:15" ht="15" customHeight="1">
      <c r="B37" s="7"/>
      <c r="C37" s="8" t="s">
        <v>3</v>
      </c>
      <c r="D37" s="8"/>
      <c r="E37" s="8"/>
      <c r="F37" s="16">
        <f>F16/F30</f>
        <v>196.39486959961297</v>
      </c>
      <c r="G37" s="8"/>
      <c r="H37" s="42">
        <f>H16/H30</f>
        <v>196.179827332969</v>
      </c>
      <c r="I37" s="35"/>
      <c r="J37" s="42">
        <f>J16/J30</f>
        <v>156.65819100846443</v>
      </c>
      <c r="K37" s="35"/>
      <c r="L37" s="42">
        <f>L16/L30</f>
        <v>156.65819100846443</v>
      </c>
      <c r="M37" s="35"/>
      <c r="N37" s="42">
        <f>N16/N30</f>
        <v>156.65819100846443</v>
      </c>
      <c r="O37" s="33"/>
    </row>
    <row r="38" spans="2:14" ht="15" customHeight="1">
      <c r="B38" s="7"/>
      <c r="C38" s="8" t="s">
        <v>4</v>
      </c>
      <c r="D38" s="8"/>
      <c r="E38" s="8"/>
      <c r="F38" s="16">
        <f>F17/F31</f>
        <v>91.9036743386382</v>
      </c>
      <c r="G38" s="8"/>
      <c r="H38" s="42">
        <f>H17/H31</f>
        <v>97.67421499650293</v>
      </c>
      <c r="I38" s="35"/>
      <c r="J38" s="42">
        <f>J17/J31</f>
        <v>104.75166231688951</v>
      </c>
      <c r="K38" s="35"/>
      <c r="L38" s="42">
        <f>L17/L31</f>
        <v>104.75166231688951</v>
      </c>
      <c r="M38" s="35"/>
      <c r="N38" s="42">
        <f>N17/N31</f>
        <v>104.75166231688951</v>
      </c>
    </row>
    <row r="39" spans="2:14" ht="15" customHeight="1">
      <c r="B39" s="7"/>
      <c r="C39" s="8" t="s">
        <v>5</v>
      </c>
      <c r="D39" s="8"/>
      <c r="E39" s="8"/>
      <c r="F39" s="19">
        <v>0</v>
      </c>
      <c r="G39" s="8"/>
      <c r="H39" s="45">
        <v>0</v>
      </c>
      <c r="I39" s="35"/>
      <c r="J39" s="45">
        <v>0</v>
      </c>
      <c r="K39" s="35"/>
      <c r="L39" s="45">
        <v>0</v>
      </c>
      <c r="M39" s="35"/>
      <c r="N39" s="45">
        <v>0</v>
      </c>
    </row>
    <row r="40" spans="2:14" ht="15" customHeight="1">
      <c r="B40" s="7"/>
      <c r="C40" s="8" t="s">
        <v>7</v>
      </c>
      <c r="D40" s="8"/>
      <c r="E40" s="8"/>
      <c r="F40" s="18">
        <f>F19/F33</f>
        <v>184.45994933293318</v>
      </c>
      <c r="G40" s="8"/>
      <c r="H40" s="44">
        <f>H19/H33</f>
        <v>183.7929716200123</v>
      </c>
      <c r="I40" s="35"/>
      <c r="J40" s="44">
        <f>J19/J33</f>
        <v>168.94014226802605</v>
      </c>
      <c r="K40" s="35"/>
      <c r="L40" s="44">
        <f>L19/L33</f>
        <v>154.26254831212086</v>
      </c>
      <c r="M40" s="35"/>
      <c r="N40" s="44">
        <f>N19/N33</f>
        <v>154.26254831212086</v>
      </c>
    </row>
    <row r="41" spans="2:14" ht="9.75" customHeight="1">
      <c r="B41" s="7"/>
      <c r="C41" s="8"/>
      <c r="D41" s="8"/>
      <c r="E41" s="8"/>
      <c r="F41" s="16"/>
      <c r="G41" s="8"/>
      <c r="H41" s="42"/>
      <c r="I41" s="35"/>
      <c r="J41" s="42"/>
      <c r="K41" s="35"/>
      <c r="L41" s="42"/>
      <c r="M41" s="35"/>
      <c r="N41" s="42"/>
    </row>
    <row r="42" spans="2:14" ht="15" customHeight="1">
      <c r="B42" s="20" t="s">
        <v>8</v>
      </c>
      <c r="C42" s="12"/>
      <c r="D42" s="12"/>
      <c r="E42" s="12"/>
      <c r="F42" s="9"/>
      <c r="G42" s="8"/>
      <c r="H42" s="40"/>
      <c r="I42" s="35"/>
      <c r="J42" s="41"/>
      <c r="K42" s="35"/>
      <c r="L42" s="41"/>
      <c r="M42" s="35"/>
      <c r="N42" s="23"/>
    </row>
    <row r="43" spans="2:14" ht="15" customHeight="1">
      <c r="B43" s="7"/>
      <c r="C43" s="8" t="s">
        <v>16</v>
      </c>
      <c r="D43" s="8"/>
      <c r="E43" s="8"/>
      <c r="F43" s="10">
        <v>85</v>
      </c>
      <c r="G43" s="8"/>
      <c r="H43" s="40">
        <v>85</v>
      </c>
      <c r="I43" s="35"/>
      <c r="J43" s="40">
        <v>85</v>
      </c>
      <c r="K43" s="35"/>
      <c r="L43" s="40">
        <v>85</v>
      </c>
      <c r="M43" s="35"/>
      <c r="N43" s="40">
        <v>90</v>
      </c>
    </row>
    <row r="44" spans="2:14" ht="15" customHeight="1">
      <c r="B44" s="7"/>
      <c r="C44" s="8" t="s">
        <v>17</v>
      </c>
      <c r="D44" s="8"/>
      <c r="E44" s="8"/>
      <c r="F44" s="10">
        <f>F43-F40</f>
        <v>-99.45994933293318</v>
      </c>
      <c r="G44" s="8"/>
      <c r="H44" s="10">
        <f>H43-H40</f>
        <v>-98.79297162001231</v>
      </c>
      <c r="I44" s="8"/>
      <c r="J44" s="10">
        <f>J43-J40</f>
        <v>-83.94014226802605</v>
      </c>
      <c r="K44" s="8"/>
      <c r="L44" s="10">
        <f>L43-L40</f>
        <v>-69.26254831212086</v>
      </c>
      <c r="M44" s="8"/>
      <c r="N44" s="10">
        <f>N43-N40</f>
        <v>-64.26254831212086</v>
      </c>
    </row>
    <row r="45" spans="2:14" ht="15" customHeight="1">
      <c r="B45" s="7"/>
      <c r="C45" s="8" t="s">
        <v>18</v>
      </c>
      <c r="D45" s="8"/>
      <c r="E45" s="8"/>
      <c r="F45" s="24">
        <f>F44/F40</f>
        <v>-0.5391953629642234</v>
      </c>
      <c r="G45" s="8"/>
      <c r="H45" s="24">
        <f>H44/H40</f>
        <v>-0.537523120439363</v>
      </c>
      <c r="I45" s="8"/>
      <c r="J45" s="24">
        <f>J44/J40</f>
        <v>-0.4968632152259808</v>
      </c>
      <c r="K45" s="8"/>
      <c r="L45" s="24">
        <f>L44/L40</f>
        <v>-0.448991340218115</v>
      </c>
      <c r="M45" s="8"/>
      <c r="N45" s="24">
        <f>N44/N40</f>
        <v>-0.4165790661132982</v>
      </c>
    </row>
    <row r="46" spans="2:14" ht="15" customHeight="1">
      <c r="B46" s="7"/>
      <c r="C46" s="8" t="s">
        <v>9</v>
      </c>
      <c r="D46" s="8"/>
      <c r="E46" s="8"/>
      <c r="F46" s="22">
        <f>F12</f>
        <v>105893759.02455516</v>
      </c>
      <c r="G46" s="8"/>
      <c r="H46" s="22">
        <f>H12</f>
        <v>105767948.40928455</v>
      </c>
      <c r="I46" s="8"/>
      <c r="J46" s="22">
        <f>J12</f>
        <v>105767948.40928455</v>
      </c>
      <c r="K46" s="8"/>
      <c r="L46" s="22">
        <f>L12</f>
        <v>98939620.00928454</v>
      </c>
      <c r="M46" s="8"/>
      <c r="N46" s="22">
        <f>N12</f>
        <v>98939620.00928454</v>
      </c>
    </row>
    <row r="47" spans="2:14" ht="15" customHeight="1">
      <c r="B47" s="7"/>
      <c r="C47" s="8" t="s">
        <v>19</v>
      </c>
      <c r="D47" s="8"/>
      <c r="E47" s="8"/>
      <c r="F47" s="26">
        <f>F45*F46</f>
        <v>-57097423.83289103</v>
      </c>
      <c r="G47" s="8"/>
      <c r="H47" s="26">
        <f>H45*H46</f>
        <v>-56852717.67142819</v>
      </c>
      <c r="I47" s="8"/>
      <c r="J47" s="26">
        <f>J45*J46</f>
        <v>-52552202.914492786</v>
      </c>
      <c r="K47" s="8"/>
      <c r="L47" s="26">
        <f>L45*L46</f>
        <v>-44423032.58863969</v>
      </c>
      <c r="M47" s="8"/>
      <c r="N47" s="26">
        <f>N45*N46</f>
        <v>-41216174.50507235</v>
      </c>
    </row>
    <row r="48" spans="2:14" ht="15" customHeight="1">
      <c r="B48" s="7"/>
      <c r="C48" s="20" t="s">
        <v>20</v>
      </c>
      <c r="D48" s="20"/>
      <c r="E48" s="31">
        <v>0.410007</v>
      </c>
      <c r="F48" s="30">
        <f>F47*$E48</f>
        <v>-23410343.453452155</v>
      </c>
      <c r="G48" s="20"/>
      <c r="H48" s="30">
        <f>H47*$E48</f>
        <v>-23310012.214309257</v>
      </c>
      <c r="I48" s="20"/>
      <c r="J48" s="30">
        <f>J47*$E48</f>
        <v>-21546771.060362443</v>
      </c>
      <c r="K48" s="20"/>
      <c r="L48" s="30">
        <f>L47*$E48</f>
        <v>-18213754.322570395</v>
      </c>
      <c r="M48" s="20"/>
      <c r="N48" s="30">
        <f>N47*$E48</f>
        <v>-16898920.0603012</v>
      </c>
    </row>
    <row r="49" spans="2:14" ht="15" customHeight="1">
      <c r="B49" s="7"/>
      <c r="C49" s="8"/>
      <c r="D49" s="8"/>
      <c r="E49" s="8"/>
      <c r="F49" s="25"/>
      <c r="G49" s="8"/>
      <c r="H49" s="8"/>
      <c r="I49" s="8"/>
      <c r="J49" s="8"/>
      <c r="K49" s="8"/>
      <c r="L49" s="8"/>
      <c r="M49" s="8"/>
      <c r="N49" s="8"/>
    </row>
    <row r="50" spans="2:14" ht="15" customHeight="1">
      <c r="B50" s="21"/>
      <c r="C50" s="21"/>
      <c r="D50" s="21"/>
      <c r="E50" s="21"/>
      <c r="F50" s="32"/>
      <c r="G50" s="21"/>
      <c r="H50" s="21"/>
      <c r="I50" s="21"/>
      <c r="J50" s="21"/>
      <c r="K50" s="21"/>
      <c r="L50" s="21"/>
      <c r="M50" s="21"/>
      <c r="N50" s="21"/>
    </row>
    <row r="51" ht="15" customHeight="1">
      <c r="B51" s="21"/>
    </row>
    <row r="52" ht="15" customHeight="1">
      <c r="B52" s="21"/>
    </row>
    <row r="53" ht="15" customHeight="1">
      <c r="B53" s="21"/>
    </row>
    <row r="54" ht="15">
      <c r="B54" s="21"/>
    </row>
    <row r="55" ht="15">
      <c r="B55" s="21"/>
    </row>
    <row r="56" ht="15">
      <c r="B56" s="21"/>
    </row>
    <row r="57" ht="15">
      <c r="B57" s="21"/>
    </row>
    <row r="58" ht="15">
      <c r="B58" s="21"/>
    </row>
    <row r="59" ht="15">
      <c r="B59" s="21"/>
    </row>
    <row r="60" ht="15">
      <c r="B60" s="21"/>
    </row>
  </sheetData>
  <sheetProtection/>
  <printOptions/>
  <pageMargins left="0.75" right="0.45" top="0.5" bottom="0.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Mullinax</dc:creator>
  <cp:keywords/>
  <dc:description/>
  <cp:lastModifiedBy>PSC</cp:lastModifiedBy>
  <cp:lastPrinted>2009-11-05T22:43:17Z</cp:lastPrinted>
  <dcterms:created xsi:type="dcterms:W3CDTF">2009-09-21T19:08:38Z</dcterms:created>
  <dcterms:modified xsi:type="dcterms:W3CDTF">2009-11-16T14:52:58Z</dcterms:modified>
  <cp:category/>
  <cp:version/>
  <cp:contentType/>
  <cp:contentStatus/>
</cp:coreProperties>
</file>