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Catherine Hardy</author>
  </authors>
  <commentList>
    <comment ref="G12" authorId="0">
      <text>
        <r>
          <rPr>
            <sz val="8"/>
            <rFont val="Tahoma"/>
            <family val="2"/>
          </rPr>
          <t>Weighted average between houses w/ basements (90% * 90 kWh)  and w/o basements (10% * 40 kWh)</t>
        </r>
      </text>
    </comment>
  </commentList>
</comments>
</file>

<file path=xl/sharedStrings.xml><?xml version="1.0" encoding="utf-8"?>
<sst xmlns="http://schemas.openxmlformats.org/spreadsheetml/2006/main" count="60" uniqueCount="42">
  <si>
    <t>Package/Measure</t>
  </si>
  <si>
    <t>Description</t>
  </si>
  <si>
    <t>Savings (kWh)</t>
  </si>
  <si>
    <t>Source/Notes</t>
  </si>
  <si>
    <t>Increm Cost ($)</t>
  </si>
  <si>
    <t>Based on Ecos/Ecotope experience</t>
  </si>
  <si>
    <t>Based on ICF/Ecotope experience. Few of these measures - hard to convince builders to do.</t>
  </si>
  <si>
    <t>Not a measure preferred by builders</t>
  </si>
  <si>
    <t>Based on ICF/Ecotope experience</t>
  </si>
  <si>
    <t>Tier 1</t>
  </si>
  <si>
    <t>Tier 2</t>
  </si>
  <si>
    <t>GSHP Option</t>
  </si>
  <si>
    <t>Installation of a single vent evaporative cooling system</t>
  </si>
  <si>
    <t>Installation of a ducted high efficiency evaporative cooling system</t>
  </si>
  <si>
    <t>Installation of whole house fan system</t>
  </si>
  <si>
    <t>ENERGY STAR ceiling fan with "Gossamer" blade design</t>
  </si>
  <si>
    <t>Plus Measure*</t>
  </si>
  <si>
    <t>Lighting upgrade to 90% ENERGY STAR CFLs (Tier 1 only - from base of 50% cfls)</t>
  </si>
  <si>
    <t>Installation of an ENERGY STAR dishwasher</t>
  </si>
  <si>
    <t xml:space="preserve">Lighting upgrade of an ENERGY STAR Fixture(s) </t>
  </si>
  <si>
    <t>Meet ENERGY STAR specification including well-based ground source heat pump where natural gas in not available at property line</t>
  </si>
  <si>
    <t>Participation
Numbers</t>
  </si>
  <si>
    <t>Lighting upgrade to 90 % ENERGY STAR CFLs (from base of 50% cfls)</t>
  </si>
  <si>
    <t xml:space="preserve">14 SEER**  HVAC equipment with correct sizing and best practices installation </t>
  </si>
  <si>
    <t>Total Savings</t>
  </si>
  <si>
    <t>Total Incentive</t>
  </si>
  <si>
    <t>Total Savings and Incentives</t>
  </si>
  <si>
    <t>MF Plus Measure*</t>
  </si>
  <si>
    <t xml:space="preserve">Incentive </t>
  </si>
  <si>
    <t>Total Incremental Cost</t>
  </si>
  <si>
    <t xml:space="preserve">14 SEER  HVAC equipment commissioned with correct sizing and best practices installation </t>
  </si>
  <si>
    <t>Total Units =</t>
  </si>
  <si>
    <t>Tier 3</t>
  </si>
  <si>
    <t xml:space="preserve">Meet 2009 ENERGY STAR specifications including performance-based duct sealing, air conditioner equipment minimum standard of SEER 13, A/C commissioning, performance testing, correct sizing, best practices installation and the thermal bypass checklist; plus installation of   CFLs in 50% of available light sockets** </t>
  </si>
  <si>
    <t>Meet 2009 ENERGY STAR specifications including performance-based duct sealing, air conditioner equipment minimum standard of SEER 13, A/C commissioning, performance testing, correct sizing, best practices installation and the thermal bypass checklist; plus installation of  CFLs in 75% of available light sockets**</t>
  </si>
  <si>
    <t>Meet Federal Tax Credit Home requirements including  ENERGY STAR envelope, performance-based duct sealing, A/C commissioning, performance testing, correct sizing, best practices installation air conditioner equipment upgrade to a SEER 15; the thermal bypass checklist; plus installation of CFLs in 90% of available light sockets** and .30 U-value windows</t>
  </si>
  <si>
    <t>For 5-12 contiguous units: Meet 2009 ENERGY STAR specifications including performance-based duct sealing, air conditioner equipment minimum standard of SEER 13**, A/C equipment commissioning, performance testing, correct sizing; best practices installation and the thermal bypass checklist; plus installation of CFLs in 50% of available light sockets; ENERGY STAR appliance package (dishwasher, washer, refrigerator where permanently installed)</t>
  </si>
  <si>
    <t>Multi-Family Tier 1</t>
  </si>
  <si>
    <t>For 13 or more contiguous units: Meet 2009 ENERGY STAR specifications including performance-based duct sealing, air conditioner equipment minimum standard of SEER 13**, A/C equipment commissioning, performance testing, correct sizing; best practices installation and the thermal bypass checklist; plus installation of CFLs in 50% of available light sockets ENERGY STAR appliance package (dishwasher, washer, refrigerator where permanently installed)</t>
  </si>
  <si>
    <t>Multi-Family Tier 2</t>
  </si>
  <si>
    <t>Duct placement inside conditioned space</t>
  </si>
  <si>
    <t>Continue participation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</si>
</sst>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_);_(&quot;$&quot;* \(#,##0\);_(&quot;$&quot;* &quot;-&quot;??_);_(@_)"/>
    <numFmt numFmtId="166" formatCode="_(* #,##0_);_(* \(#,##0\);_(* &quot;-&quot;??_);_(@_)"/>
  </numFmts>
  <fonts count="5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 wrapText="1"/>
    </xf>
    <xf numFmtId="5" fontId="3" fillId="0" borderId="1" xfId="17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3" fontId="3" fillId="0" borderId="3" xfId="15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center" wrapText="1"/>
    </xf>
    <xf numFmtId="165" fontId="3" fillId="0" borderId="2" xfId="17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5" fontId="3" fillId="0" borderId="2" xfId="17" applyNumberFormat="1" applyFont="1" applyFill="1" applyBorder="1" applyAlignment="1">
      <alignment vertical="center" wrapText="1"/>
    </xf>
    <xf numFmtId="3" fontId="3" fillId="0" borderId="4" xfId="15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5" fontId="3" fillId="0" borderId="5" xfId="17" applyNumberFormat="1" applyFont="1" applyFill="1" applyBorder="1" applyAlignment="1">
      <alignment vertical="center" wrapText="1"/>
    </xf>
    <xf numFmtId="3" fontId="3" fillId="0" borderId="6" xfId="15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5" fontId="3" fillId="0" borderId="2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/>
    </xf>
    <xf numFmtId="1" fontId="0" fillId="0" borderId="0" xfId="0" applyNumberFormat="1" applyFont="1" applyAlignment="1">
      <alignment/>
    </xf>
    <xf numFmtId="5" fontId="3" fillId="0" borderId="2" xfId="0" applyNumberFormat="1" applyFont="1" applyFill="1" applyBorder="1" applyAlignment="1">
      <alignment/>
    </xf>
    <xf numFmtId="37" fontId="3" fillId="0" borderId="2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5" fontId="3" fillId="0" borderId="0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5" fontId="3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75" zoomScaleNormal="75" workbookViewId="0" topLeftCell="A1">
      <pane ySplit="1" topLeftCell="BM2" activePane="bottomLeft" state="frozen"/>
      <selection pane="topLeft" activeCell="B1" sqref="B1"/>
      <selection pane="bottomLeft" activeCell="K1" sqref="K1"/>
    </sheetView>
  </sheetViews>
  <sheetFormatPr defaultColWidth="9.140625" defaultRowHeight="12.75"/>
  <cols>
    <col min="1" max="1" width="33.421875" style="7" customWidth="1"/>
    <col min="2" max="2" width="52.00390625" style="16" customWidth="1"/>
    <col min="3" max="3" width="17.8515625" style="16" customWidth="1"/>
    <col min="4" max="4" width="15.00390625" style="16" customWidth="1"/>
    <col min="5" max="5" width="14.7109375" style="16" customWidth="1"/>
    <col min="6" max="6" width="23.28125" style="16" customWidth="1"/>
    <col min="7" max="7" width="10.140625" style="16" customWidth="1"/>
    <col min="8" max="8" width="15.00390625" style="19" customWidth="1"/>
    <col min="9" max="9" width="16.421875" style="16" customWidth="1"/>
    <col min="10" max="10" width="18.28125" style="16" customWidth="1"/>
    <col min="11" max="16384" width="9.140625" style="7" customWidth="1"/>
  </cols>
  <sheetData>
    <row r="1" spans="1:11" ht="38.25">
      <c r="A1" s="1" t="s">
        <v>0</v>
      </c>
      <c r="B1" s="1" t="s">
        <v>1</v>
      </c>
      <c r="C1" s="2" t="s">
        <v>4</v>
      </c>
      <c r="D1" s="3" t="s">
        <v>21</v>
      </c>
      <c r="E1" s="2" t="s">
        <v>28</v>
      </c>
      <c r="F1" s="1" t="s">
        <v>3</v>
      </c>
      <c r="G1" s="4" t="s">
        <v>2</v>
      </c>
      <c r="H1" s="5" t="s">
        <v>24</v>
      </c>
      <c r="I1" s="6" t="s">
        <v>25</v>
      </c>
      <c r="J1" s="6" t="s">
        <v>29</v>
      </c>
      <c r="K1" s="16"/>
    </row>
    <row r="2" spans="1:11" ht="89.25">
      <c r="A2" s="25" t="s">
        <v>9</v>
      </c>
      <c r="B2" s="8" t="s">
        <v>33</v>
      </c>
      <c r="C2" s="9">
        <v>262</v>
      </c>
      <c r="D2" s="10">
        <v>1372</v>
      </c>
      <c r="E2" s="11">
        <v>250</v>
      </c>
      <c r="F2" s="6" t="s">
        <v>5</v>
      </c>
      <c r="G2" s="12">
        <v>1753</v>
      </c>
      <c r="H2" s="23">
        <f aca="true" t="shared" si="0" ref="H2:H14">D2*G2</f>
        <v>2405116</v>
      </c>
      <c r="I2" s="20">
        <f>D2*E2</f>
        <v>343000</v>
      </c>
      <c r="J2" s="20">
        <f aca="true" t="shared" si="1" ref="J2:J14">C2*D2</f>
        <v>359464</v>
      </c>
      <c r="K2" s="16"/>
    </row>
    <row r="3" spans="1:11" ht="89.25">
      <c r="A3" s="25" t="s">
        <v>10</v>
      </c>
      <c r="B3" s="8" t="s">
        <v>34</v>
      </c>
      <c r="C3" s="9">
        <v>312</v>
      </c>
      <c r="D3" s="10">
        <v>328</v>
      </c>
      <c r="E3" s="11">
        <v>300</v>
      </c>
      <c r="F3" s="6" t="s">
        <v>5</v>
      </c>
      <c r="G3" s="12">
        <v>2309</v>
      </c>
      <c r="H3" s="23">
        <f t="shared" si="0"/>
        <v>757352</v>
      </c>
      <c r="I3" s="20">
        <f>D3*E3</f>
        <v>98400</v>
      </c>
      <c r="J3" s="20">
        <f t="shared" si="1"/>
        <v>102336</v>
      </c>
      <c r="K3" s="16"/>
    </row>
    <row r="4" spans="1:11" ht="102">
      <c r="A4" s="25" t="s">
        <v>32</v>
      </c>
      <c r="B4" s="8" t="s">
        <v>35</v>
      </c>
      <c r="C4" s="9">
        <v>672</v>
      </c>
      <c r="D4" s="10">
        <v>20</v>
      </c>
      <c r="E4" s="11">
        <v>800</v>
      </c>
      <c r="F4" s="6" t="s">
        <v>5</v>
      </c>
      <c r="G4" s="12">
        <v>3233.237935</v>
      </c>
      <c r="H4" s="23">
        <f t="shared" si="0"/>
        <v>64664.758700000006</v>
      </c>
      <c r="I4" s="20">
        <f>D4*E4</f>
        <v>16000</v>
      </c>
      <c r="J4" s="20">
        <f t="shared" si="1"/>
        <v>13440</v>
      </c>
      <c r="K4" s="16"/>
    </row>
    <row r="5" spans="1:11" ht="76.5">
      <c r="A5" s="25" t="s">
        <v>11</v>
      </c>
      <c r="B5" s="8" t="s">
        <v>20</v>
      </c>
      <c r="C5" s="11">
        <v>13025</v>
      </c>
      <c r="D5" s="10">
        <v>9</v>
      </c>
      <c r="E5" s="11">
        <v>2000</v>
      </c>
      <c r="F5" s="6" t="s">
        <v>6</v>
      </c>
      <c r="G5" s="12">
        <v>15568</v>
      </c>
      <c r="H5" s="23">
        <f t="shared" si="0"/>
        <v>140112</v>
      </c>
      <c r="I5" s="20">
        <f aca="true" t="shared" si="2" ref="I5:I19">D5*E5</f>
        <v>18000</v>
      </c>
      <c r="J5" s="20">
        <f t="shared" si="1"/>
        <v>117225</v>
      </c>
      <c r="K5" s="16"/>
    </row>
    <row r="6" spans="1:11" ht="38.25">
      <c r="A6" s="25" t="s">
        <v>16</v>
      </c>
      <c r="B6" s="8" t="s">
        <v>30</v>
      </c>
      <c r="C6" s="11">
        <v>350</v>
      </c>
      <c r="D6" s="10">
        <v>43</v>
      </c>
      <c r="E6" s="11">
        <v>100</v>
      </c>
      <c r="F6" s="6" t="s">
        <v>7</v>
      </c>
      <c r="G6" s="12">
        <v>120</v>
      </c>
      <c r="H6" s="23">
        <f t="shared" si="0"/>
        <v>5160</v>
      </c>
      <c r="I6" s="20">
        <f t="shared" si="2"/>
        <v>4300</v>
      </c>
      <c r="J6" s="20">
        <f t="shared" si="1"/>
        <v>15050</v>
      </c>
      <c r="K6" s="16"/>
    </row>
    <row r="7" spans="1:10" ht="25.5">
      <c r="A7" s="30" t="s">
        <v>16</v>
      </c>
      <c r="B7" s="8" t="s">
        <v>40</v>
      </c>
      <c r="C7" s="11">
        <v>300</v>
      </c>
      <c r="D7" s="10">
        <v>549</v>
      </c>
      <c r="E7" s="11">
        <v>100</v>
      </c>
      <c r="F7" s="13" t="s">
        <v>41</v>
      </c>
      <c r="G7" s="12">
        <v>76</v>
      </c>
      <c r="H7" s="31">
        <f>D7*G7</f>
        <v>41724</v>
      </c>
      <c r="I7" s="20">
        <f t="shared" si="2"/>
        <v>54900</v>
      </c>
      <c r="J7" s="20">
        <f t="shared" si="1"/>
        <v>164700</v>
      </c>
    </row>
    <row r="8" spans="1:11" ht="25.5">
      <c r="A8" s="25" t="s">
        <v>16</v>
      </c>
      <c r="B8" s="8" t="s">
        <v>17</v>
      </c>
      <c r="C8" s="11">
        <v>99</v>
      </c>
      <c r="D8" s="10">
        <v>147</v>
      </c>
      <c r="E8" s="11">
        <v>75</v>
      </c>
      <c r="F8" s="6"/>
      <c r="G8" s="12">
        <v>983.5628609999998</v>
      </c>
      <c r="H8" s="23">
        <f t="shared" si="0"/>
        <v>144583.74056699997</v>
      </c>
      <c r="I8" s="20">
        <f t="shared" si="2"/>
        <v>11025</v>
      </c>
      <c r="J8" s="20">
        <f t="shared" si="1"/>
        <v>14553</v>
      </c>
      <c r="K8" s="16"/>
    </row>
    <row r="9" spans="1:11" ht="38.25">
      <c r="A9" s="25" t="s">
        <v>16</v>
      </c>
      <c r="B9" s="8" t="s">
        <v>12</v>
      </c>
      <c r="C9" s="11">
        <v>700</v>
      </c>
      <c r="D9" s="10">
        <v>12</v>
      </c>
      <c r="E9" s="11">
        <v>400</v>
      </c>
      <c r="F9" s="6" t="s">
        <v>7</v>
      </c>
      <c r="G9" s="12">
        <v>520</v>
      </c>
      <c r="H9" s="23">
        <f t="shared" si="0"/>
        <v>6240</v>
      </c>
      <c r="I9" s="20">
        <f t="shared" si="2"/>
        <v>4800</v>
      </c>
      <c r="J9" s="20">
        <f t="shared" si="1"/>
        <v>8400</v>
      </c>
      <c r="K9" s="16"/>
    </row>
    <row r="10" spans="1:11" ht="38.25">
      <c r="A10" s="25" t="s">
        <v>16</v>
      </c>
      <c r="B10" s="8" t="s">
        <v>13</v>
      </c>
      <c r="C10" s="11">
        <v>1200</v>
      </c>
      <c r="D10" s="10">
        <v>2</v>
      </c>
      <c r="E10" s="11">
        <v>750</v>
      </c>
      <c r="F10" s="6" t="s">
        <v>7</v>
      </c>
      <c r="G10" s="12">
        <v>920</v>
      </c>
      <c r="H10" s="23">
        <f t="shared" si="0"/>
        <v>1840</v>
      </c>
      <c r="I10" s="20">
        <f t="shared" si="2"/>
        <v>1500</v>
      </c>
      <c r="J10" s="20">
        <f t="shared" si="1"/>
        <v>2400</v>
      </c>
      <c r="K10" s="16"/>
    </row>
    <row r="11" spans="1:11" ht="38.25">
      <c r="A11" s="25" t="s">
        <v>16</v>
      </c>
      <c r="B11" s="8" t="s">
        <v>18</v>
      </c>
      <c r="C11" s="11">
        <v>25</v>
      </c>
      <c r="D11" s="10">
        <v>879</v>
      </c>
      <c r="E11" s="11">
        <v>10</v>
      </c>
      <c r="F11" s="6" t="s">
        <v>8</v>
      </c>
      <c r="G11" s="12">
        <v>30</v>
      </c>
      <c r="H11" s="23">
        <f t="shared" si="0"/>
        <v>26370</v>
      </c>
      <c r="I11" s="20">
        <f t="shared" si="2"/>
        <v>8790</v>
      </c>
      <c r="J11" s="20">
        <f t="shared" si="1"/>
        <v>21975</v>
      </c>
      <c r="K11" s="16"/>
    </row>
    <row r="12" spans="1:11" ht="25.5" customHeight="1">
      <c r="A12" s="25" t="s">
        <v>16</v>
      </c>
      <c r="B12" s="8" t="s">
        <v>15</v>
      </c>
      <c r="C12" s="14">
        <v>25</v>
      </c>
      <c r="D12" s="10">
        <v>12</v>
      </c>
      <c r="E12" s="14">
        <v>75</v>
      </c>
      <c r="F12" s="13" t="s">
        <v>8</v>
      </c>
      <c r="G12" s="15">
        <f>0.9*90+0.1*40</f>
        <v>85</v>
      </c>
      <c r="H12" s="23">
        <f t="shared" si="0"/>
        <v>1020</v>
      </c>
      <c r="I12" s="20">
        <f t="shared" si="2"/>
        <v>900</v>
      </c>
      <c r="J12" s="20">
        <f t="shared" si="1"/>
        <v>300</v>
      </c>
      <c r="K12" s="16"/>
    </row>
    <row r="13" spans="1:11" ht="25.5" customHeight="1">
      <c r="A13" s="25" t="s">
        <v>16</v>
      </c>
      <c r="B13" s="8" t="s">
        <v>14</v>
      </c>
      <c r="C13" s="11">
        <v>492</v>
      </c>
      <c r="D13" s="10">
        <v>12</v>
      </c>
      <c r="E13" s="11">
        <v>200</v>
      </c>
      <c r="F13" s="6"/>
      <c r="G13" s="12">
        <v>360</v>
      </c>
      <c r="H13" s="23">
        <f t="shared" si="0"/>
        <v>4320</v>
      </c>
      <c r="I13" s="20">
        <f t="shared" si="2"/>
        <v>2400</v>
      </c>
      <c r="J13" s="20">
        <f t="shared" si="1"/>
        <v>5904</v>
      </c>
      <c r="K13" s="16"/>
    </row>
    <row r="14" spans="1:11" ht="12.75">
      <c r="A14" s="25" t="s">
        <v>16</v>
      </c>
      <c r="B14" s="8" t="s">
        <v>19</v>
      </c>
      <c r="C14" s="11">
        <v>50</v>
      </c>
      <c r="D14" s="10">
        <v>18</v>
      </c>
      <c r="E14" s="11">
        <v>50</v>
      </c>
      <c r="F14" s="8"/>
      <c r="G14" s="12">
        <v>102</v>
      </c>
      <c r="H14" s="23">
        <f t="shared" si="0"/>
        <v>1836</v>
      </c>
      <c r="I14" s="20">
        <f t="shared" si="2"/>
        <v>900</v>
      </c>
      <c r="J14" s="20">
        <f t="shared" si="1"/>
        <v>900</v>
      </c>
      <c r="K14" s="16"/>
    </row>
    <row r="15" spans="1:11" ht="12.75">
      <c r="A15" s="16"/>
      <c r="H15" s="23"/>
      <c r="I15" s="26"/>
      <c r="J15" s="24"/>
      <c r="K15" s="16"/>
    </row>
    <row r="16" spans="1:11" ht="114.75">
      <c r="A16" s="25" t="s">
        <v>37</v>
      </c>
      <c r="B16" s="8" t="s">
        <v>36</v>
      </c>
      <c r="C16" s="11">
        <v>207</v>
      </c>
      <c r="D16" s="10">
        <v>439</v>
      </c>
      <c r="E16" s="17">
        <v>300</v>
      </c>
      <c r="F16" s="6" t="s">
        <v>5</v>
      </c>
      <c r="G16" s="18">
        <v>1002</v>
      </c>
      <c r="H16" s="23">
        <f>D16*G16</f>
        <v>439878</v>
      </c>
      <c r="I16" s="20">
        <f t="shared" si="2"/>
        <v>131700</v>
      </c>
      <c r="J16" s="20">
        <f>C16*D16</f>
        <v>90873</v>
      </c>
      <c r="K16" s="16"/>
    </row>
    <row r="17" spans="1:11" ht="127.5">
      <c r="A17" s="25" t="s">
        <v>39</v>
      </c>
      <c r="B17" s="8" t="s">
        <v>38</v>
      </c>
      <c r="C17" s="11">
        <v>73</v>
      </c>
      <c r="D17" s="10">
        <v>150</v>
      </c>
      <c r="E17" s="17">
        <v>200</v>
      </c>
      <c r="F17" s="6" t="s">
        <v>5</v>
      </c>
      <c r="G17" s="18">
        <v>645</v>
      </c>
      <c r="H17" s="23">
        <f>D17*G17</f>
        <v>96750</v>
      </c>
      <c r="I17" s="20">
        <f t="shared" si="2"/>
        <v>30000</v>
      </c>
      <c r="J17" s="20">
        <f>C17*D17</f>
        <v>10950</v>
      </c>
      <c r="K17" s="16"/>
    </row>
    <row r="18" spans="1:11" ht="38.25">
      <c r="A18" s="25" t="s">
        <v>27</v>
      </c>
      <c r="B18" s="8" t="s">
        <v>22</v>
      </c>
      <c r="C18" s="11">
        <v>48</v>
      </c>
      <c r="D18" s="10">
        <v>25</v>
      </c>
      <c r="E18" s="17">
        <v>35</v>
      </c>
      <c r="F18" s="13" t="s">
        <v>8</v>
      </c>
      <c r="G18" s="18">
        <v>490</v>
      </c>
      <c r="H18" s="23">
        <f>D18*G18</f>
        <v>12250</v>
      </c>
      <c r="I18" s="20">
        <f t="shared" si="2"/>
        <v>875</v>
      </c>
      <c r="J18" s="20">
        <f>C18*D18</f>
        <v>1200</v>
      </c>
      <c r="K18" s="16"/>
    </row>
    <row r="19" spans="1:11" ht="38.25">
      <c r="A19" s="25" t="s">
        <v>27</v>
      </c>
      <c r="B19" s="8" t="s">
        <v>23</v>
      </c>
      <c r="C19" s="11">
        <v>350</v>
      </c>
      <c r="D19" s="10">
        <v>6</v>
      </c>
      <c r="E19" s="17">
        <v>100</v>
      </c>
      <c r="F19" s="6" t="s">
        <v>7</v>
      </c>
      <c r="G19" s="18">
        <v>120</v>
      </c>
      <c r="H19" s="23">
        <f>D19*G19</f>
        <v>720</v>
      </c>
      <c r="I19" s="20">
        <f t="shared" si="2"/>
        <v>600</v>
      </c>
      <c r="J19" s="20">
        <f>C19*D19</f>
        <v>2100</v>
      </c>
      <c r="K19" s="16"/>
    </row>
    <row r="20" spans="1:11" ht="12.75">
      <c r="A20" s="16"/>
      <c r="C20" s="29" t="s">
        <v>31</v>
      </c>
      <c r="D20" s="21">
        <f>SUM(D2:D5,D16,D17)</f>
        <v>2318</v>
      </c>
      <c r="F20" s="32" t="s">
        <v>26</v>
      </c>
      <c r="G20" s="33"/>
      <c r="H20" s="23">
        <f>SUM(H2:H19)</f>
        <v>4149936.4992670002</v>
      </c>
      <c r="I20" s="20">
        <f>SUM(I2:I19)</f>
        <v>728090</v>
      </c>
      <c r="J20" s="20">
        <f>SUM(J2:J19)</f>
        <v>931770</v>
      </c>
      <c r="K20" s="16"/>
    </row>
    <row r="21" spans="1:11" ht="12.75">
      <c r="A21" s="16"/>
      <c r="B21" s="28"/>
      <c r="H21" s="27"/>
      <c r="K21" s="16"/>
    </row>
    <row r="22" spans="1:11" ht="12.75">
      <c r="A22" s="16"/>
      <c r="J22" s="22"/>
      <c r="K22" s="16"/>
    </row>
    <row r="23" spans="1:11" ht="12.75">
      <c r="A23" s="16"/>
      <c r="H23" s="27"/>
      <c r="K23" s="16"/>
    </row>
    <row r="38" ht="12.75"/>
    <row r="39" ht="12.75"/>
  </sheetData>
  <mergeCells count="1">
    <mergeCell ref="F20:G20"/>
  </mergeCells>
  <printOptions/>
  <pageMargins left="0.75" right="0.75" top="1" bottom="1" header="0.5" footer="0.5"/>
  <pageSetup fitToHeight="5" fitToWidth="1" horizontalDpi="300" verticalDpi="300" orientation="landscape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Blake Howell</dc:creator>
  <cp:keywords/>
  <dc:description/>
  <cp:lastModifiedBy>sbintz</cp:lastModifiedBy>
  <cp:lastPrinted>2009-06-10T21:26:21Z</cp:lastPrinted>
  <dcterms:created xsi:type="dcterms:W3CDTF">2009-02-12T03:01:43Z</dcterms:created>
  <dcterms:modified xsi:type="dcterms:W3CDTF">2009-07-01T15:12:34Z</dcterms:modified>
  <cp:category>::ODMA\GRPWISE\ASPOSUPT.PUPSC.PUPSCDocs:62746.1</cp:category>
  <cp:version/>
  <cp:contentType/>
  <cp:contentStatus/>
</cp:coreProperties>
</file>