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6815" windowHeight="8850"/>
  </bookViews>
  <sheets>
    <sheet name="8.4" sheetId="1" r:id="rId1"/>
    <sheet name="8.4.1" sheetId="2" r:id="rId2"/>
    <sheet name="8.4.2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1" i="2"/>
  <c r="A1" i="3"/>
  <c r="K15"/>
  <c r="J13"/>
  <c r="I13"/>
  <c r="H13"/>
  <c r="G13"/>
  <c r="F13"/>
  <c r="E13"/>
  <c r="D13"/>
  <c r="C13"/>
  <c r="B13"/>
  <c r="K9"/>
  <c r="K13" s="1"/>
  <c r="B1" i="1" l="1"/>
  <c r="F23" i="2"/>
  <c r="F11" s="1"/>
  <c r="F12" s="1"/>
  <c r="F10" i="1" s="1"/>
  <c r="I10" s="1"/>
  <c r="B1" i="2"/>
</calcChain>
</file>

<file path=xl/comments1.xml><?xml version="1.0" encoding="utf-8"?>
<comments xmlns="http://schemas.openxmlformats.org/spreadsheetml/2006/main">
  <authors>
    <author>Author</author>
  </authors>
  <commentList>
    <comment ref="K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DPU DR 18.4 Retail Sales/ Retail Bad Debt</t>
        </r>
      </text>
    </comment>
  </commentList>
</comments>
</file>

<file path=xl/sharedStrings.xml><?xml version="1.0" encoding="utf-8"?>
<sst xmlns="http://schemas.openxmlformats.org/spreadsheetml/2006/main" count="42" uniqueCount="31">
  <si>
    <t>Brenda Salter</t>
  </si>
  <si>
    <t>Uncollectible Accounts Expense</t>
  </si>
  <si>
    <t>TOTAL</t>
  </si>
  <si>
    <t>COMPANY</t>
  </si>
  <si>
    <t xml:space="preserve">Adjustment to Expense </t>
  </si>
  <si>
    <t xml:space="preserve">Uncollectible Accounts Expense - RMP </t>
  </si>
  <si>
    <t>Uncollectible Accounts Expense - Division</t>
  </si>
  <si>
    <t xml:space="preserve">      Adjustment</t>
  </si>
  <si>
    <t>Docket No. 10-035-124</t>
  </si>
  <si>
    <t xml:space="preserve">     June 2012 Uncollectible Expense</t>
  </si>
  <si>
    <t>UTAH</t>
  </si>
  <si>
    <t>ACCOUNT</t>
  </si>
  <si>
    <t>Type</t>
  </si>
  <si>
    <t>FACTOR</t>
  </si>
  <si>
    <t>FACTOR %</t>
  </si>
  <si>
    <t>ALLOCATED</t>
  </si>
  <si>
    <t xml:space="preserve">Uncollectible Accounts Expense </t>
  </si>
  <si>
    <t>Situs</t>
  </si>
  <si>
    <t>Discription of Adjustment:</t>
  </si>
  <si>
    <t>Utah General Rate Case - June 2012</t>
  </si>
  <si>
    <t>DPU Exhibit 8.4</t>
  </si>
  <si>
    <t>DPU Exhibit 8.4.1</t>
  </si>
  <si>
    <t>June 2012 Utah General Business Revenue - Division adjustment</t>
  </si>
  <si>
    <t xml:space="preserve">The Division is proposing a normalizing adjustment to the Uncollectible Expense by taking a rolling average of </t>
  </si>
  <si>
    <t>and applying the percentage to the Division's adjustment to general business revenue.</t>
  </si>
  <si>
    <t>actual uncollectables in the periods Dec 2006 through the most current date availible to the Division of March 2011</t>
  </si>
  <si>
    <t>Rolling average for the periods Dec 2006 through March 2011</t>
  </si>
  <si>
    <t>Jul 2010 - Mar 2011</t>
  </si>
  <si>
    <t>Utah General Business Revenue</t>
  </si>
  <si>
    <t>Utah FERC 904 expense</t>
  </si>
  <si>
    <t>DPU Exhibit 8.4.2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</si>
</sst>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%"/>
    <numFmt numFmtId="167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Border="1"/>
    <xf numFmtId="165" fontId="2" fillId="0" borderId="0" xfId="0" applyNumberFormat="1" applyFont="1" applyFill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6" fillId="0" borderId="0" xfId="1" applyNumberFormat="1" applyFont="1" applyFill="1" applyBorder="1"/>
    <xf numFmtId="164" fontId="2" fillId="0" borderId="1" xfId="1" applyNumberFormat="1" applyFont="1" applyFill="1" applyBorder="1"/>
    <xf numFmtId="0" fontId="2" fillId="0" borderId="0" xfId="0" applyFont="1"/>
    <xf numFmtId="0" fontId="7" fillId="0" borderId="0" xfId="0" applyFont="1"/>
    <xf numFmtId="164" fontId="7" fillId="0" borderId="0" xfId="1" applyNumberFormat="1" applyFont="1" applyBorder="1"/>
    <xf numFmtId="166" fontId="7" fillId="0" borderId="0" xfId="2" applyNumberFormat="1" applyFont="1" applyBorder="1"/>
    <xf numFmtId="166" fontId="7" fillId="0" borderId="0" xfId="2" applyNumberFormat="1" applyFont="1"/>
    <xf numFmtId="164" fontId="7" fillId="0" borderId="2" xfId="1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2" fillId="0" borderId="0" xfId="1" applyNumberFormat="1" applyFont="1" applyFill="1" applyBorder="1" applyProtection="1">
      <protection locked="0"/>
    </xf>
    <xf numFmtId="9" fontId="2" fillId="0" borderId="0" xfId="2" applyNumberFormat="1" applyFont="1" applyFill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Fill="1" applyAlignment="1">
      <alignment horizontal="left"/>
    </xf>
    <xf numFmtId="167" fontId="7" fillId="0" borderId="0" xfId="4" applyNumberFormat="1" applyFont="1"/>
    <xf numFmtId="17" fontId="7" fillId="0" borderId="0" xfId="0" applyNumberFormat="1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0" fillId="0" borderId="0" xfId="0" applyNumberFormat="1"/>
    <xf numFmtId="17" fontId="10" fillId="0" borderId="3" xfId="0" applyNumberFormat="1" applyFont="1" applyBorder="1" applyAlignment="1">
      <alignment horizontal="center"/>
    </xf>
    <xf numFmtId="17" fontId="10" fillId="0" borderId="4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167" fontId="11" fillId="0" borderId="0" xfId="4" applyNumberFormat="1" applyFont="1"/>
    <xf numFmtId="164" fontId="7" fillId="0" borderId="0" xfId="1" applyNumberFormat="1" applyFont="1" applyFill="1"/>
    <xf numFmtId="164" fontId="2" fillId="0" borderId="0" xfId="1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4" builtinId="4"/>
    <cellStyle name="Normal" xfId="0" builtinId="0"/>
    <cellStyle name="Normal_Adjustment Template" xfId="3"/>
    <cellStyle name="Percent" xfId="2" builtinId="5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DPU\DPUDocs\2009\09-035-RMP\09-035-23%20RMP-GRC\Testimony\RMP\McDougal\09-035-23%20McDougal%20Prefiled%20Direct%20Revenue%20Requirement%20Testimony%20for%20RMP%20-%20Workpapers%20-%20Test%20Period%20Adjustment%20Lead%20Sheet%20-%20UT%20GRC%20Jun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O &amp; M"/>
      <sheetName val="NPC"/>
      <sheetName val="Dep &amp; Amort"/>
      <sheetName val="Tax"/>
      <sheetName val="Rate Base"/>
      <sheetName val="Alloc. Factors"/>
      <sheetName val="Variables"/>
      <sheetName val="W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Rocky Mountain Power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workbookViewId="0">
      <selection activeCell="F10" sqref="F10"/>
    </sheetView>
  </sheetViews>
  <sheetFormatPr defaultRowHeight="15"/>
  <cols>
    <col min="1" max="1" width="3.42578125" customWidth="1"/>
    <col min="3" max="3" width="21.7109375" customWidth="1"/>
    <col min="4" max="4" width="9.85546875" bestFit="1" customWidth="1"/>
    <col min="5" max="5" width="6.7109375" customWidth="1"/>
    <col min="6" max="6" width="14" customWidth="1"/>
    <col min="8" max="8" width="12.42578125" customWidth="1"/>
    <col min="9" max="9" width="13.140625" bestFit="1" customWidth="1"/>
  </cols>
  <sheetData>
    <row r="1" spans="1:9">
      <c r="A1" s="1"/>
      <c r="B1" s="2" t="str">
        <f>[1]Variables!$D$2</f>
        <v>Rocky Mountain Power</v>
      </c>
      <c r="C1" s="1"/>
      <c r="D1" s="3"/>
      <c r="E1" s="3"/>
      <c r="F1" s="8"/>
      <c r="G1" s="4"/>
      <c r="H1" s="4" t="s">
        <v>8</v>
      </c>
      <c r="I1" s="27"/>
    </row>
    <row r="2" spans="1:9">
      <c r="A2" s="1"/>
      <c r="B2" s="43" t="s">
        <v>19</v>
      </c>
      <c r="C2" s="1"/>
      <c r="D2" s="3"/>
      <c r="E2" s="3"/>
      <c r="F2" s="8"/>
      <c r="G2" s="4"/>
      <c r="H2" s="4" t="s">
        <v>0</v>
      </c>
      <c r="I2" s="28"/>
    </row>
    <row r="3" spans="1:9">
      <c r="A3" s="1"/>
      <c r="B3" s="5" t="s">
        <v>1</v>
      </c>
      <c r="C3" s="1"/>
      <c r="D3" s="3"/>
      <c r="E3" s="3"/>
      <c r="F3" s="8"/>
      <c r="G3" s="4"/>
      <c r="H3" s="4" t="s">
        <v>20</v>
      </c>
      <c r="I3" s="28"/>
    </row>
    <row r="4" spans="1:9">
      <c r="A4" s="6"/>
      <c r="B4" s="1"/>
      <c r="C4" s="1"/>
      <c r="D4" s="3"/>
      <c r="E4" s="3"/>
      <c r="F4" s="8"/>
      <c r="G4" s="7"/>
      <c r="H4" s="7">
        <v>40324</v>
      </c>
      <c r="I4" s="29"/>
    </row>
    <row r="5" spans="1:9">
      <c r="A5" s="6"/>
      <c r="B5" s="1"/>
      <c r="C5" s="1"/>
      <c r="D5" s="3"/>
      <c r="E5" s="3"/>
      <c r="F5" s="8"/>
      <c r="G5" s="7"/>
      <c r="H5" s="7"/>
      <c r="I5" s="29"/>
    </row>
    <row r="6" spans="1:9">
      <c r="A6" s="6"/>
      <c r="B6" s="1"/>
      <c r="C6" s="1"/>
      <c r="D6" s="3"/>
      <c r="E6" s="3"/>
      <c r="F6" s="8"/>
      <c r="G6" s="7"/>
      <c r="H6" s="7"/>
      <c r="I6" s="29"/>
    </row>
    <row r="7" spans="1:9">
      <c r="A7" s="6"/>
      <c r="B7" s="1"/>
      <c r="C7" s="1"/>
      <c r="D7" s="3"/>
      <c r="E7" s="3"/>
      <c r="F7" s="9" t="s">
        <v>2</v>
      </c>
      <c r="G7" s="3"/>
      <c r="H7" s="3"/>
      <c r="I7" s="30" t="s">
        <v>10</v>
      </c>
    </row>
    <row r="8" spans="1:9">
      <c r="A8" s="6"/>
      <c r="B8" s="1"/>
      <c r="C8" s="1"/>
      <c r="D8" s="10" t="s">
        <v>11</v>
      </c>
      <c r="E8" s="10" t="s">
        <v>12</v>
      </c>
      <c r="F8" s="11" t="s">
        <v>3</v>
      </c>
      <c r="G8" s="10" t="s">
        <v>13</v>
      </c>
      <c r="H8" s="10" t="s">
        <v>14</v>
      </c>
      <c r="I8" s="31" t="s">
        <v>15</v>
      </c>
    </row>
    <row r="9" spans="1:9">
      <c r="A9" s="12"/>
      <c r="B9" s="2" t="s">
        <v>4</v>
      </c>
      <c r="C9" s="1"/>
      <c r="D9" s="3"/>
      <c r="E9" s="3"/>
      <c r="F9" s="8"/>
      <c r="G9" s="1"/>
      <c r="H9" s="12"/>
      <c r="I9" s="32"/>
    </row>
    <row r="10" spans="1:9">
      <c r="A10" s="12"/>
      <c r="B10" s="6" t="s">
        <v>16</v>
      </c>
      <c r="C10" s="13"/>
      <c r="D10" s="14">
        <v>904</v>
      </c>
      <c r="E10" s="14">
        <v>1</v>
      </c>
      <c r="F10" s="15">
        <f>'8.4.1'!F12</f>
        <v>-367286.34243297763</v>
      </c>
      <c r="G10" s="24" t="s">
        <v>17</v>
      </c>
      <c r="H10" s="33">
        <v>1</v>
      </c>
      <c r="I10" s="59">
        <f>H10*F10</f>
        <v>-367286.34243297763</v>
      </c>
    </row>
    <row r="22" spans="1:9">
      <c r="B22" s="34" t="s">
        <v>18</v>
      </c>
    </row>
    <row r="23" spans="1:9">
      <c r="A23" s="35"/>
      <c r="B23" s="36"/>
      <c r="C23" s="36"/>
      <c r="D23" s="36"/>
      <c r="E23" s="36"/>
      <c r="F23" s="36"/>
      <c r="G23" s="36"/>
      <c r="H23" s="36"/>
      <c r="I23" s="37"/>
    </row>
    <row r="24" spans="1:9">
      <c r="A24" s="38"/>
      <c r="B24" s="26" t="s">
        <v>23</v>
      </c>
      <c r="C24" s="25"/>
      <c r="D24" s="25"/>
      <c r="E24" s="25"/>
      <c r="F24" s="25"/>
      <c r="G24" s="25"/>
      <c r="H24" s="25"/>
      <c r="I24" s="39"/>
    </row>
    <row r="25" spans="1:9">
      <c r="A25" s="38"/>
      <c r="B25" s="26" t="s">
        <v>25</v>
      </c>
      <c r="C25" s="25"/>
      <c r="D25" s="25"/>
      <c r="E25" s="25"/>
      <c r="F25" s="25"/>
      <c r="G25" s="25"/>
      <c r="H25" s="25"/>
      <c r="I25" s="39"/>
    </row>
    <row r="26" spans="1:9">
      <c r="A26" s="38"/>
      <c r="B26" s="26" t="s">
        <v>24</v>
      </c>
      <c r="C26" s="25"/>
      <c r="D26" s="25"/>
      <c r="E26" s="25"/>
      <c r="F26" s="25"/>
      <c r="G26" s="25"/>
      <c r="H26" s="25"/>
      <c r="I26" s="39"/>
    </row>
    <row r="27" spans="1:9">
      <c r="A27" s="40"/>
      <c r="B27" s="41"/>
      <c r="C27" s="41"/>
      <c r="D27" s="41"/>
      <c r="E27" s="41"/>
      <c r="F27" s="41"/>
      <c r="G27" s="41"/>
      <c r="H27" s="41"/>
      <c r="I27" s="42"/>
    </row>
  </sheetData>
  <conditionalFormatting sqref="B10">
    <cfRule type="cellIs" dxfId="5" priority="4" stopIfTrue="1" operator="equal">
      <formula>"Title"</formula>
    </cfRule>
  </conditionalFormatting>
  <conditionalFormatting sqref="B9">
    <cfRule type="cellIs" dxfId="4" priority="3" stopIfTrue="1" operator="equal">
      <formula>"Adjustment to Income/Expense/Rate Base:"</formula>
    </cfRule>
  </conditionalFormatting>
  <conditionalFormatting sqref="B10">
    <cfRule type="cellIs" dxfId="3" priority="2" stopIfTrue="1" operator="equal">
      <formula>"Title"</formula>
    </cfRule>
  </conditionalFormatting>
  <conditionalFormatting sqref="B9">
    <cfRule type="cellIs" dxfId="2" priority="1" stopIfTrue="1" operator="equal">
      <formula>"Adjustment to Income/Expense/Rate Base:"</formula>
    </cfRule>
  </conditionalFormatting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22" sqref="F22"/>
    </sheetView>
  </sheetViews>
  <sheetFormatPr defaultRowHeight="15"/>
  <cols>
    <col min="1" max="1" width="3.7109375" customWidth="1"/>
    <col min="5" max="5" width="31.7109375" customWidth="1"/>
    <col min="6" max="6" width="15.28515625" customWidth="1"/>
  </cols>
  <sheetData>
    <row r="1" spans="1:6">
      <c r="A1" s="1"/>
      <c r="B1" s="2" t="str">
        <f>[1]Variables!$D$2</f>
        <v>Rocky Mountain Power</v>
      </c>
      <c r="C1" s="1"/>
      <c r="D1" s="3"/>
      <c r="E1" s="3"/>
      <c r="F1" s="4" t="s">
        <v>8</v>
      </c>
    </row>
    <row r="2" spans="1:6">
      <c r="A2" s="1"/>
      <c r="B2" s="43" t="s">
        <v>19</v>
      </c>
      <c r="C2" s="1"/>
      <c r="D2" s="3"/>
      <c r="E2" s="3"/>
      <c r="F2" s="4" t="s">
        <v>0</v>
      </c>
    </row>
    <row r="3" spans="1:6">
      <c r="A3" s="1"/>
      <c r="B3" s="5" t="s">
        <v>1</v>
      </c>
      <c r="C3" s="1"/>
      <c r="D3" s="3"/>
      <c r="E3" s="3"/>
      <c r="F3" s="4" t="s">
        <v>21</v>
      </c>
    </row>
    <row r="4" spans="1:6">
      <c r="A4" s="6"/>
      <c r="B4" s="1"/>
      <c r="C4" s="1"/>
      <c r="D4" s="3"/>
      <c r="E4" s="3"/>
      <c r="F4" s="7">
        <v>40689</v>
      </c>
    </row>
    <row r="5" spans="1:6">
      <c r="A5" s="6"/>
      <c r="B5" s="1"/>
      <c r="C5" s="1"/>
      <c r="D5" s="3"/>
      <c r="E5" s="3"/>
      <c r="F5" s="8"/>
    </row>
    <row r="6" spans="1:6">
      <c r="A6" s="6"/>
      <c r="B6" s="1"/>
      <c r="C6" s="1"/>
      <c r="D6" s="3"/>
      <c r="E6" s="3"/>
      <c r="F6" s="8"/>
    </row>
    <row r="7" spans="1:6">
      <c r="A7" s="6"/>
      <c r="B7" s="1"/>
      <c r="C7" s="1"/>
      <c r="D7" s="3"/>
      <c r="E7" s="3"/>
      <c r="F7" s="9" t="s">
        <v>2</v>
      </c>
    </row>
    <row r="8" spans="1:6">
      <c r="A8" s="6"/>
      <c r="B8" s="1"/>
      <c r="C8" s="1"/>
      <c r="D8" s="10"/>
      <c r="E8" s="10"/>
      <c r="F8" s="11" t="s">
        <v>3</v>
      </c>
    </row>
    <row r="9" spans="1:6">
      <c r="A9" s="12"/>
      <c r="B9" s="2" t="s">
        <v>4</v>
      </c>
      <c r="C9" s="1"/>
      <c r="D9" s="3"/>
      <c r="E9" s="3"/>
      <c r="F9" s="8"/>
    </row>
    <row r="10" spans="1:6">
      <c r="A10" s="12"/>
      <c r="B10" s="6" t="s">
        <v>5</v>
      </c>
      <c r="C10" s="13"/>
      <c r="D10" s="14"/>
      <c r="E10" s="14"/>
      <c r="F10" s="15">
        <v>-5356171</v>
      </c>
    </row>
    <row r="11" spans="1:6">
      <c r="A11" s="12"/>
      <c r="B11" s="6" t="s">
        <v>6</v>
      </c>
      <c r="C11" s="13"/>
      <c r="D11" s="14"/>
      <c r="E11" s="14"/>
      <c r="F11" s="16">
        <f>-F23</f>
        <v>-4988884.6575670224</v>
      </c>
    </row>
    <row r="12" spans="1:6">
      <c r="A12" s="12"/>
      <c r="B12" s="6" t="s">
        <v>7</v>
      </c>
      <c r="C12" s="13"/>
      <c r="D12" s="14"/>
      <c r="E12" s="14"/>
      <c r="F12" s="17">
        <f>F10-F11</f>
        <v>-367286.34243297763</v>
      </c>
    </row>
    <row r="21" spans="1:6">
      <c r="A21" s="18"/>
      <c r="B21" s="18" t="s">
        <v>22</v>
      </c>
      <c r="C21" s="19"/>
      <c r="D21" s="19"/>
      <c r="E21" s="20"/>
      <c r="F21" s="58">
        <f>1702237831+17984770</f>
        <v>1720222601</v>
      </c>
    </row>
    <row r="22" spans="1:6">
      <c r="B22" s="19" t="s">
        <v>26</v>
      </c>
      <c r="C22" s="19"/>
      <c r="D22" s="19"/>
      <c r="E22" s="21"/>
      <c r="F22" s="22">
        <v>2.9001390021656985E-3</v>
      </c>
    </row>
    <row r="23" spans="1:6" ht="15.75" thickBot="1">
      <c r="A23" s="18"/>
      <c r="B23" s="18" t="s">
        <v>9</v>
      </c>
      <c r="C23" s="19"/>
      <c r="D23" s="19"/>
      <c r="E23" s="20"/>
      <c r="F23" s="23">
        <f>F21*F22</f>
        <v>4988884.6575670224</v>
      </c>
    </row>
    <row r="24" spans="1:6" ht="15.75" thickTop="1"/>
  </sheetData>
  <conditionalFormatting sqref="B10">
    <cfRule type="cellIs" dxfId="1" priority="2" stopIfTrue="1" operator="equal">
      <formula>"Title"</formula>
    </cfRule>
  </conditionalFormatting>
  <conditionalFormatting sqref="B9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opLeftCell="B1" zoomScale="85" zoomScaleNormal="85" workbookViewId="0">
      <selection activeCell="M12" sqref="M12"/>
    </sheetView>
  </sheetViews>
  <sheetFormatPr defaultRowHeight="15"/>
  <cols>
    <col min="1" max="1" width="31.42578125" customWidth="1"/>
    <col min="2" max="11" width="15.140625" bestFit="1" customWidth="1"/>
  </cols>
  <sheetData>
    <row r="1" spans="1:11">
      <c r="A1" s="2" t="str">
        <f>[1]Variables!$D$2</f>
        <v>Rocky Mountain Power</v>
      </c>
      <c r="B1" s="2"/>
      <c r="C1" s="1"/>
      <c r="D1" s="3"/>
      <c r="E1" s="3"/>
      <c r="F1" s="4"/>
      <c r="J1" s="4" t="s">
        <v>8</v>
      </c>
    </row>
    <row r="2" spans="1:11">
      <c r="A2" s="43" t="s">
        <v>19</v>
      </c>
      <c r="B2" s="43"/>
      <c r="C2" s="1"/>
      <c r="D2" s="3"/>
      <c r="E2" s="3"/>
      <c r="F2" s="4"/>
      <c r="J2" s="4" t="s">
        <v>0</v>
      </c>
    </row>
    <row r="3" spans="1:11">
      <c r="A3" s="5" t="s">
        <v>1</v>
      </c>
      <c r="B3" s="5"/>
      <c r="C3" s="1"/>
      <c r="D3" s="3"/>
      <c r="E3" s="3"/>
      <c r="F3" s="4"/>
      <c r="J3" s="4" t="s">
        <v>30</v>
      </c>
    </row>
    <row r="4" spans="1:11">
      <c r="A4" s="6"/>
      <c r="B4" s="1"/>
      <c r="C4" s="1"/>
      <c r="D4" s="3"/>
      <c r="E4" s="3"/>
      <c r="F4" s="7"/>
      <c r="J4" s="7">
        <v>40689</v>
      </c>
    </row>
    <row r="7" spans="1:11" ht="26.25">
      <c r="A7" s="19"/>
      <c r="B7" s="49">
        <v>39052</v>
      </c>
      <c r="C7" s="50">
        <v>39234</v>
      </c>
      <c r="D7" s="50">
        <v>39417</v>
      </c>
      <c r="E7" s="50">
        <v>39600</v>
      </c>
      <c r="F7" s="50">
        <v>39783</v>
      </c>
      <c r="G7" s="50">
        <v>39965</v>
      </c>
      <c r="H7" s="51">
        <v>40148</v>
      </c>
      <c r="I7" s="50">
        <v>40330</v>
      </c>
      <c r="J7" s="51">
        <v>40513</v>
      </c>
      <c r="K7" s="52" t="s">
        <v>27</v>
      </c>
    </row>
    <row r="8" spans="1:11">
      <c r="A8" s="19"/>
      <c r="B8" s="53"/>
      <c r="C8" s="54"/>
      <c r="D8" s="54"/>
      <c r="E8" s="54"/>
      <c r="F8" s="54"/>
      <c r="G8" s="54"/>
      <c r="H8" s="54"/>
      <c r="I8" s="54"/>
      <c r="J8" s="54"/>
      <c r="K8" s="55"/>
    </row>
    <row r="9" spans="1:11">
      <c r="A9" s="56" t="s">
        <v>28</v>
      </c>
      <c r="B9" s="44">
        <v>1208074346</v>
      </c>
      <c r="C9" s="44">
        <v>1283926371</v>
      </c>
      <c r="D9" s="44">
        <v>1387524552.749999</v>
      </c>
      <c r="E9" s="44">
        <v>1412248643</v>
      </c>
      <c r="F9" s="44">
        <v>1421492765</v>
      </c>
      <c r="G9" s="44">
        <v>1420886724.589999</v>
      </c>
      <c r="H9" s="44">
        <v>1452430658</v>
      </c>
      <c r="I9" s="44">
        <v>1496868201</v>
      </c>
      <c r="J9" s="44">
        <v>1542874059</v>
      </c>
      <c r="K9" s="44">
        <f>843438714.29+371208127.59</f>
        <v>1214646841.8799999</v>
      </c>
    </row>
    <row r="10" spans="1:11">
      <c r="A10" s="56"/>
      <c r="B10" s="44"/>
      <c r="C10" s="44"/>
      <c r="D10" s="44"/>
      <c r="E10" s="44"/>
      <c r="F10" s="44"/>
      <c r="G10" s="44"/>
      <c r="H10" s="19"/>
      <c r="I10" s="44"/>
      <c r="J10" s="19"/>
      <c r="K10" s="19"/>
    </row>
    <row r="11" spans="1:11" ht="16.5">
      <c r="A11" s="56" t="s">
        <v>29</v>
      </c>
      <c r="B11" s="57">
        <v>3246950</v>
      </c>
      <c r="C11" s="57">
        <v>3009813</v>
      </c>
      <c r="D11" s="57">
        <v>3423982.3000000198</v>
      </c>
      <c r="E11" s="57">
        <v>4396680</v>
      </c>
      <c r="F11" s="57">
        <v>5164020</v>
      </c>
      <c r="G11" s="57">
        <v>5208239.9999999898</v>
      </c>
      <c r="H11" s="57">
        <v>4711943</v>
      </c>
      <c r="I11" s="57">
        <v>4709966</v>
      </c>
      <c r="J11" s="57">
        <v>4011727</v>
      </c>
      <c r="K11" s="57">
        <v>2549942.4500000002</v>
      </c>
    </row>
    <row r="12" spans="1:11">
      <c r="A12" s="19"/>
      <c r="B12" s="45"/>
      <c r="C12" s="45"/>
      <c r="D12" s="45"/>
      <c r="E12" s="45"/>
      <c r="F12" s="45"/>
      <c r="G12" s="45"/>
      <c r="H12" s="46"/>
      <c r="I12" s="45"/>
      <c r="J12" s="46"/>
      <c r="K12" s="47"/>
    </row>
    <row r="13" spans="1:11">
      <c r="A13" s="19"/>
      <c r="B13" s="22">
        <f t="shared" ref="B13:G13" si="0">B11/B9</f>
        <v>2.6877071024236452E-3</v>
      </c>
      <c r="C13" s="22">
        <f t="shared" si="0"/>
        <v>2.344225547494421E-3</v>
      </c>
      <c r="D13" s="22">
        <f t="shared" si="0"/>
        <v>2.4676913235256782E-3</v>
      </c>
      <c r="E13" s="22">
        <f t="shared" si="0"/>
        <v>3.1132478135438364E-3</v>
      </c>
      <c r="F13" s="22">
        <f t="shared" si="0"/>
        <v>3.632814831808166E-3</v>
      </c>
      <c r="G13" s="22">
        <f t="shared" si="0"/>
        <v>3.6654857208992804E-3</v>
      </c>
      <c r="H13" s="22">
        <f>H11/H9</f>
        <v>3.2441775957059147E-3</v>
      </c>
      <c r="I13" s="22">
        <f>I11/I9</f>
        <v>3.1465469016266449E-3</v>
      </c>
      <c r="J13" s="22">
        <f>J11/J9</f>
        <v>2.6001649172844119E-3</v>
      </c>
      <c r="K13" s="22">
        <f>K11/K9</f>
        <v>2.0993282673449866E-3</v>
      </c>
    </row>
    <row r="15" spans="1:11">
      <c r="K15" s="48">
        <f>AVERAGE(B13:K13)</f>
        <v>2.9001390021656985E-3</v>
      </c>
    </row>
  </sheetData>
  <pageMargins left="0.7" right="0.7" top="0.75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8.4</vt:lpstr>
      <vt:lpstr>8.4.1</vt:lpstr>
      <vt:lpstr>8.4.2</vt:lpstr>
    </vt:vector>
  </TitlesOfParts>
  <Company>DPU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salter</dc:creator>
  <cp:lastModifiedBy>Melissa Robyn Paschal</cp:lastModifiedBy>
  <cp:lastPrinted>2011-05-26T14:39:45Z</cp:lastPrinted>
  <dcterms:created xsi:type="dcterms:W3CDTF">2011-05-04T18:02:10Z</dcterms:created>
  <dcterms:modified xsi:type="dcterms:W3CDTF">2011-06-08T19:42:04Z</dcterms:modified>
</cp:coreProperties>
</file>