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5516" yWindow="65516" windowWidth="35520" windowHeight="16880" activeTab="0"/>
  </bookViews>
  <sheets>
    <sheet name="UAE Surr. Exhibit RR 1.1SR, p.1" sheetId="4" r:id="rId1"/>
    <sheet name="UAE Surr. Exhibit RR 1.2SR, p.1" sheetId="9" r:id="rId2"/>
    <sheet name="UAE Surr. Exhibit RR 1.3SR, p.1" sheetId="48" r:id="rId3"/>
    <sheet name="UAE Surr. Exhibit RR 1.4SR, p.1" sheetId="11" r:id="rId4"/>
    <sheet name="UAE Surr. Exhibit RR 1.4SR, p.2" sheetId="20" r:id="rId5"/>
    <sheet name="UAE Surr. Exhibit RR 1.4SR, p.3" sheetId="24" r:id="rId6"/>
    <sheet name="UAE Surr. Exhibit RR 1.4SR, p.4" sheetId="28" r:id="rId7"/>
    <sheet name="UAE Surr. Exhibit RR 1.5SR, p.1" sheetId="32" r:id="rId8"/>
    <sheet name="UAE Surr. Exhibit RR 1.6SR, p.1" sheetId="33" r:id="rId9"/>
    <sheet name="UAE Surr. Exhibit RR 1.7SR, p.1" sheetId="34" r:id="rId10"/>
    <sheet name="UAE Surr. Exhibit RR 1.7SR, p.2" sheetId="46" r:id="rId11"/>
    <sheet name="UAE Surr. Exhibit RR 1.7SR, p.3" sheetId="47" r:id="rId12"/>
    <sheet name="UAE Surr. Exhibit RR 1.8SR, p.1" sheetId="35" r:id="rId13"/>
    <sheet name="UAE Surr. Exhibit RR 1.8SR, p.2" sheetId="43" r:id="rId14"/>
    <sheet name="UAE Surr. Exhibit RR 1.8SR, p.3" sheetId="44" r:id="rId15"/>
    <sheet name="UAE Surr. Exhibit RR 1.8SR, p.4" sheetId="45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2" hidden="1">#REF!</definedName>
    <definedName name="__123Graph_A" localSheetId="13" hidden="1">#REF!</definedName>
    <definedName name="__123Graph_A" localSheetId="15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localSheetId="12" hidden="1">#REF!</definedName>
    <definedName name="__123Graph_B" localSheetId="13" hidden="1">#REF!</definedName>
    <definedName name="__123Graph_B" localSheetId="15" hidden="1">#REF!</definedName>
    <definedName name="__123Graph_B" hidden="1">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2" hidden="1">#REF!</definedName>
    <definedName name="__123Graph_D" localSheetId="13" hidden="1">#REF!</definedName>
    <definedName name="__123Graph_D" localSheetId="15" hidden="1">#REF!</definedName>
    <definedName name="__123Graph_D" hidden="1">#REF!</definedName>
    <definedName name="__123Graph_E" hidden="1">'[6]Input'!$E$22:$E$37</definedName>
    <definedName name="__123Graph_F" hidden="1">'[6]Input'!$D$22:$D$37</definedName>
    <definedName name="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j1" localSheetId="1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j2" localSheetId="1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j3" localSheetId="1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j4" localSheetId="1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j5" localSheetId="1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0Price_Ta">#REF!</definedName>
    <definedName name="_100_SUM">#REF!</definedName>
    <definedName name="_2Price_Ta">#REF!</definedName>
    <definedName name="_att3">#REF!</definedName>
    <definedName name="_att7">#REF!</definedName>
    <definedName name="_B">#REF!</definedName>
    <definedName name="_DAT1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localSheetId="15" hidden="1">#REF!</definedName>
    <definedName name="_Fill" hidden="1">#REF!</definedName>
    <definedName name="_idahoshr">#REF!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2" hidden="1">#REF!</definedName>
    <definedName name="_Key2" localSheetId="13" hidden="1">#REF!</definedName>
    <definedName name="_Key2" localSheetId="15" hidden="1">#REF!</definedName>
    <definedName name="_Key2" hidden="1">#REF!</definedName>
    <definedName name="_MEN2">#REF!</definedName>
    <definedName name="_MEN3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localSheetId="10" hidden="1">0</definedName>
    <definedName name="_Order2" localSheetId="13" hidden="1">0</definedName>
    <definedName name="_Order2" hidden="1">0</definedName>
    <definedName name="_P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2" hidden="1">#REF!</definedName>
    <definedName name="_Sort" localSheetId="13" hidden="1">#REF!</definedName>
    <definedName name="_Sort" localSheetId="15" hidden="1">#REF!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#REF!</definedName>
    <definedName name="_WO800">#REF!</definedName>
    <definedName name="_WO800802">#REF!</definedName>
    <definedName name="\0">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2" hidden="1">#REF!</definedName>
    <definedName name="a" localSheetId="15" hidden="1">#REF!</definedName>
    <definedName name="a" hidden="1">#REF!</definedName>
    <definedName name="A_36">#REF!</definedName>
    <definedName name="Access_Button1" hidden="1">"Headcount_Workbook_Schedules_List"</definedName>
    <definedName name="AccessDatabase" hidden="1">"P:\HR\SharonPlummer\Headcount Workbook.mdb"</definedName>
    <definedName name="Acct228.42TROJD">#REF!</definedName>
    <definedName name="Acct22842TROJD">#REF!</definedName>
    <definedName name="Acct447DGU">#REF!</definedName>
    <definedName name="AcctTable">'[9]Variables'!$AK$42:$AK$396</definedName>
    <definedName name="actualror">'[10]WorkArea'!$F$86</definedName>
    <definedName name="Additions_by_Function_Project_State_Month">#REF!</definedName>
    <definedName name="Adjs2avg">'[12]Inputs'!$L$255:'[12]Inputs'!$T$505</definedName>
    <definedName name="aftertax_ror">#REF!</definedName>
    <definedName name="ALL">#REF!</definedName>
    <definedName name="all_months">#REF!</definedName>
    <definedName name="AllocationMethod">'[14]Variables'!$AP$33</definedName>
    <definedName name="annual.hours">#REF!</definedName>
    <definedName name="APR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>#REF!</definedName>
    <definedName name="Ask_Mid_Bid2">#REF!</definedName>
    <definedName name="AT_48">#REF!</definedName>
    <definedName name="AUG">#REF!</definedName>
    <definedName name="AUGT">#REF!</definedName>
    <definedName name="average.price">#REF!</definedName>
    <definedName name="AverageFactors">'[12]UTCR'!$AC$22:$AQ$108</definedName>
    <definedName name="AverageFuelCost">#REF!</definedName>
    <definedName name="AverageInput">'[12]Inputs'!$F$3:$I$1722</definedName>
    <definedName name="AvgFactorCopy">#REF!</definedName>
    <definedName name="AvgFactors">'[15]Factors'!$B$3:$P$99</definedName>
    <definedName name="b">'[16]Variables'!$AL$29</definedName>
    <definedName name="B1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budsum2">#REF!</definedName>
    <definedName name="bump">#REF!</definedName>
    <definedName name="Burn">#REF!</definedName>
    <definedName name="burn.rate">#REF!</definedName>
    <definedName name="calcoutput">'[18]Calcoutput (futures)'!$B$7:$J$128</definedName>
    <definedName name="Canadian__for_USexchangerate">'[18]OTC Gas Quotes'!$M$2</definedName>
    <definedName name="cap">'[19]Readings'!$B$2</definedName>
    <definedName name="cgf" localSheetId="10" hidden="1">{"PRINT",#N/A,TRUE,"APPA";"PRINT",#N/A,TRUE,"APS";"PRINT",#N/A,TRUE,"BHPL";"PRINT",#N/A,TRUE,"BHPL2";"PRINT",#N/A,TRUE,"CDWR";"PRINT",#N/A,TRUE,"EWEB";"PRINT",#N/A,TRUE,"LADWP";"PRINT",#N/A,TRUE,"NEVBASE"}</definedName>
    <definedName name="cgf" localSheetId="1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COMADJ">#REF!</definedName>
    <definedName name="combined1" localSheetId="10" hidden="1">{"YTD-Total",#N/A,TRUE,"Provision";"YTD-Utility",#N/A,TRUE,"Prov Utility";"YTD-NonUtility",#N/A,TRUE,"Prov NonUtility"}</definedName>
    <definedName name="combined1" localSheetId="1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#REF!</definedName>
    <definedName name="comm_cost">#REF!</definedName>
    <definedName name="COMP">#REF!</definedName>
    <definedName name="COMPACTUAL">#REF!</definedName>
    <definedName name="COMPT">#REF!</definedName>
    <definedName name="COMPWEATHER">#REF!</definedName>
    <definedName name="CONTRACTDATA">#REF!</definedName>
    <definedName name="contractsymbol">'[18]Futures'!$B$2:$B$500</definedName>
    <definedName name="ContractTypeDol">'[20]Check Dollars'!$R$245:$S$515</definedName>
    <definedName name="ContractTypeMWh">'[20]Check MWh'!$R$246:$S$522</definedName>
    <definedName name="Conversion">'[21]Conversion'!$A$2:$E$1253</definedName>
    <definedName name="Cost">#REF!</definedName>
    <definedName name="Cost.Load">#REF!</definedName>
    <definedName name="D_TWKSHT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'[24]on off peak hours'!$C$15:$Z$15</definedName>
    <definedName name="daysMonth">'[24]on off peak hours'!$C$3:$Z$3</definedName>
    <definedName name="debt">#REF!</definedName>
    <definedName name="debt_cost">#REF!</definedName>
    <definedName name="DebtCost">#REF!</definedName>
    <definedName name="DEC">#REF!</definedName>
    <definedName name="DECT">#REF!</definedName>
    <definedName name="Demand">'[8]Inputs'!$D$8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rectory">'[24]ImportData'!$D$7</definedName>
    <definedName name="DispatchSum">"GRID Thermal Generation!R2C1:R4C2"</definedName>
    <definedName name="Dist_factor">#REF!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localSheetId="6" hidden="1">#REF!</definedName>
    <definedName name="DUDE" localSheetId="7" hidden="1">#REF!</definedName>
    <definedName name="DUDE" localSheetId="8" hidden="1">#REF!</definedName>
    <definedName name="DUDE" localSheetId="9" hidden="1">#REF!</definedName>
    <definedName name="DUDE" localSheetId="10" hidden="1">#REF!</definedName>
    <definedName name="DUDE" localSheetId="12" hidden="1">#REF!</definedName>
    <definedName name="DUDE" localSheetId="13" hidden="1">#REF!</definedName>
    <definedName name="DUDE" localSheetId="15" hidden="1">#REF!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_month">#REF!</definedName>
    <definedName name="energy">'[19]Readings'!$B$3</definedName>
    <definedName name="Engy">'[8]Inputs'!$D$9</definedName>
    <definedName name="en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'[18]MarketData'!$J$1</definedName>
    <definedName name="ExchangeMWh">#REF!</definedName>
    <definedName name="ExtractDates">'[24]ImportData'!$H$14:$I$32</definedName>
    <definedName name="ExtractTable">'[25]ImportData'!$B$14:$I$33</definedName>
    <definedName name="f101top">#REF!</definedName>
    <definedName name="f104top">#REF!</definedName>
    <definedName name="f138top">#REF!</definedName>
    <definedName name="f140top">#REF!</definedName>
    <definedName name="Factor">#REF!</definedName>
    <definedName name="FactorMethod">'[12]Variables'!$AB$2</definedName>
    <definedName name="FactorType">'[15]Variables'!$AK$2:$AL$12</definedName>
    <definedName name="FACTP">#REF!</definedName>
    <definedName name="FEB">#REF!</definedName>
    <definedName name="FEBT">#REF!</definedName>
    <definedName name="Fed_Funds___Bloomberg">'[18]MarketData'!$A$14</definedName>
    <definedName name="FedTax">#REF!</definedName>
    <definedName name="FIT">#REF!</definedName>
    <definedName name="Flat.Ask">#REF!</definedName>
    <definedName name="Flat.Bid">#REF!</definedName>
    <definedName name="FlatMonth">#REF!</definedName>
    <definedName name="foo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localSheetId="1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>#REF!</definedName>
    <definedName name="fuel.bucks.name">#REF!</definedName>
    <definedName name="fuel.energy">#REF!</definedName>
    <definedName name="fuel.energy.name">#REF!</definedName>
    <definedName name="fuel.mill">#REF!</definedName>
    <definedName name="fuel.mill.name">#REF!</definedName>
    <definedName name="fuel.tons">#REF!</definedName>
    <definedName name="fuel.tons.name">#REF!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as_Forward_Price_Curve_copy_Instructions_List">#REF!</definedName>
    <definedName name="gassummarytable">#REF!</definedName>
    <definedName name="GREATER10MW">#REF!</definedName>
    <definedName name="Green_Res">#REF!</definedName>
    <definedName name="GResIDX">#REF!</definedName>
    <definedName name="GTD_Percents">#REF!</definedName>
    <definedName name="GWI_Annualized">#REF!</definedName>
    <definedName name="GWI_Proforma">#REF!</definedName>
    <definedName name="HEIGHT">#REF!</definedName>
    <definedName name="HenryHub___Nymex">#REF!</definedName>
    <definedName name="Hide_Rows">#REF!</definedName>
    <definedName name="Hide_Rows_Recon">#REF!</definedName>
    <definedName name="High_Plan">#REF!</definedName>
    <definedName name="HLHMonth">#REF!</definedName>
    <definedName name="HolidayObserved">'[24]on off peak hours'!$C$21:$Z$21</definedName>
    <definedName name="Holidays">'[24]on off peak hours'!$C$7:$Z$7</definedName>
    <definedName name="Hours5by16">'[24]on off peak hours'!$C$26:$Z$29</definedName>
    <definedName name="HoursHoliday">'[24]on off peak hours'!$C$16:$Z$20</definedName>
    <definedName name="HoursNoHoliday">'[24]on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ydro.energy">#REF!</definedName>
    <definedName name="hydro.energy.name">#REF!</definedName>
    <definedName name="ID_0303_RVN_data">#REF!</definedName>
    <definedName name="IDAHOSHR">#REF!</definedName>
    <definedName name="IDAllocMethod">#REF!</definedName>
    <definedName name="IDcontractsRVN">#REF!</definedName>
    <definedName name="IDRateBase">#REF!</definedName>
    <definedName name="INDADJ">#REF!</definedName>
    <definedName name="INPUT">#REF!</definedName>
    <definedName name="Instructions">#REF!</definedName>
    <definedName name="Interest_Rates___Bloomberg">'[18]MarketData'!$A$1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k" localSheetId="10" hidden="1">{"PRINT",#N/A,TRUE,"APPA";"PRINT",#N/A,TRUE,"APS";"PRINT",#N/A,TRUE,"BHPL";"PRINT",#N/A,TRUE,"BHPL2";"PRINT",#N/A,TRUE,"CDWR";"PRINT",#N/A,TRUE,"EWEB";"PRINT",#N/A,TRUE,"LADWP";"PRINT",#N/A,TRUE,"NEVBASE"}</definedName>
    <definedName name="junk" localSheetId="1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0" hidden="1">{"PRINT",#N/A,TRUE,"APPA";"PRINT",#N/A,TRUE,"APS";"PRINT",#N/A,TRUE,"BHPL";"PRINT",#N/A,TRUE,"BHPL2";"PRINT",#N/A,TRUE,"CDWR";"PRINT",#N/A,TRUE,"EWEB";"PRINT",#N/A,TRUE,"LADWP";"PRINT",#N/A,TRUE,"NEVBASE"}</definedName>
    <definedName name="junk2" localSheetId="1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0" hidden="1">{"PRINT",#N/A,TRUE,"APPA";"PRINT",#N/A,TRUE,"APS";"PRINT",#N/A,TRUE,"BHPL";"PRINT",#N/A,TRUE,"BHPL2";"PRINT",#N/A,TRUE,"CDWR";"PRINT",#N/A,TRUE,"EWEB";"PRINT",#N/A,TRUE,"LADWP";"PRINT",#N/A,TRUE,"NEVBASE"}</definedName>
    <definedName name="junk3" localSheetId="1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0" hidden="1">{"PRINT",#N/A,TRUE,"APPA";"PRINT",#N/A,TRUE,"APS";"PRINT",#N/A,TRUE,"BHPL";"PRINT",#N/A,TRUE,"BHPL2";"PRINT",#N/A,TRUE,"CDWR";"PRINT",#N/A,TRUE,"EWEB";"PRINT",#N/A,TRUE,"LADWP";"PRINT",#N/A,TRUE,"NEVBASE"}</definedName>
    <definedName name="junk4" localSheetId="1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'[15]Variables'!$AK$15</definedName>
    <definedName name="JurisNumber">'[15]Variables'!$AL$15</definedName>
    <definedName name="JurisTitle">#REF!</definedName>
    <definedName name="JVENTRY">#REF!</definedName>
    <definedName name="Keep" localSheetId="10" hidden="1">{"PRINT",#N/A,TRUE,"APPA";"PRINT",#N/A,TRUE,"APS";"PRINT",#N/A,TRUE,"BHPL";"PRINT",#N/A,TRUE,"BHPL2";"PRINT",#N/A,TRUE,"CDWR";"PRINT",#N/A,TRUE,"EWEB";"PRINT",#N/A,TRUE,"LADWP";"PRINT",#N/A,TRUE,"NEVBASE"}</definedName>
    <definedName name="Keep" localSheetId="1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0" hidden="1">{"PRINT",#N/A,TRUE,"APPA";"PRINT",#N/A,TRUE,"APS";"PRINT",#N/A,TRUE,"BHPL";"PRINT",#N/A,TRUE,"BHPL2";"PRINT",#N/A,TRUE,"CDWR";"PRINT",#N/A,TRUE,"EWEB";"PRINT",#N/A,TRUE,"LADWP";"PRINT",#N/A,TRUE,"NEVBASE"}</definedName>
    <definedName name="keep2" localSheetId="1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ast_Actual_Year">'[27]Variables'!$B$7</definedName>
    <definedName name="last.row">#REF!</definedName>
    <definedName name="LastCell">#REF!</definedName>
    <definedName name="limcount" hidden="1">1</definedName>
    <definedName name="Line_Ext_Credit">#REF!</definedName>
    <definedName name="ListOffset" hidden="1">1</definedName>
    <definedName name="LOG">#REF!</definedName>
    <definedName name="LOSS">#REF!</definedName>
    <definedName name="Low_Plan">#REF!</definedName>
    <definedName name="MACTIT">#REF!</definedName>
    <definedName name="MAR">#REF!</definedName>
    <definedName name="Market1">#REF!</definedName>
    <definedName name="Market2">#REF!</definedName>
    <definedName name="market3">'[18]OTC Gas Quotes'!$G$5</definedName>
    <definedName name="market4">'[18]OTC Gas Quotes'!$H$5</definedName>
    <definedName name="market5">'[18]OTC Gas Quotes'!$I$5</definedName>
    <definedName name="market6">'[18]OTC Gas Quotes'!$J$5</definedName>
    <definedName name="market7">'[18]OTC Gas Quotes'!$K$5</definedName>
    <definedName name="MART">#REF!</definedName>
    <definedName name="Master" localSheetId="10" hidden="1">{#N/A,#N/A,FALSE,"Actual";#N/A,#N/A,FALSE,"Normalized";#N/A,#N/A,FALSE,"Electric Actual";#N/A,#N/A,FALSE,"Electric Normalized"}</definedName>
    <definedName name="Master" localSheetId="1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CtoREV">#REF!</definedName>
    <definedName name="MD_High1">'[28]Master Data'!$A$2</definedName>
    <definedName name="MD_Low1">'[28]Master Data'!$D$28</definedName>
    <definedName name="MEN">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'[8]Inputs'!$C$6</definedName>
    <definedName name="MidC">'[31]lookup'!$C$108:$D$116</definedName>
    <definedName name="MidColAskHist">#REF!</definedName>
    <definedName name="MidColBidHist">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date">#REF!</definedName>
    <definedName name="monthlist">'[32]Table'!$R$2:$S$13</definedName>
    <definedName name="Months">#REF!</definedName>
    <definedName name="monthtotals">'[32]WA SBC'!$D$40:$O$40</definedName>
    <definedName name="MSP_Factor">#REF!</definedName>
    <definedName name="MSPAverageInput">#REF!</definedName>
    <definedName name="MSPYearEndInput">#REF!</definedName>
    <definedName name="MTAllocMethod">#REF!</definedName>
    <definedName name="MTKWH">#REF!</definedName>
    <definedName name="MTR_YR3">'[33]Variables'!$E$14</definedName>
    <definedName name="MTRateBase">#REF!</definedName>
    <definedName name="MTREV">#REF!</definedName>
    <definedName name="MULT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.System.Load">#REF!</definedName>
    <definedName name="NetPowerCost">#REF!</definedName>
    <definedName name="NetToGross">#REF!</definedName>
    <definedName name="NEWMO1">#REF!</definedName>
    <definedName name="NEWMO2">#REF!</definedName>
    <definedName name="NEWMONTH">#REF!</definedName>
    <definedName name="NONRES">#REF!</definedName>
    <definedName name="NORMALIZE">#REF!</definedName>
    <definedName name="NormalizedFedTaxExp">#REF!</definedName>
    <definedName name="NormalizedOMExp">#REF!</definedName>
    <definedName name="NormalizedState">#REF!</definedName>
    <definedName name="NormalizedStateTaxExp">#REF!</definedName>
    <definedName name="NormalizedTOIExp">#REF!</definedName>
    <definedName name="NOV">#REF!</definedName>
    <definedName name="NOVT">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UM">#REF!</definedName>
    <definedName name="NymexFutures">'[18]Futures'!$A$2:$J$500</definedName>
    <definedName name="NymexOptions">'[18]Options'!$A$2:$K$3000</definedName>
    <definedName name="O_MLIST">#REF!</definedName>
    <definedName name="OCT">#REF!</definedName>
    <definedName name="OCTT">#REF!</definedName>
    <definedName name="Off.Peak.Ask">#REF!</definedName>
    <definedName name="Off.Peak.Bid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.Peak.Ask">#REF!</definedName>
    <definedName name="On.Peak.Bid">#REF!</definedName>
    <definedName name="ONE">#REF!</definedName>
    <definedName name="OpRevReturn">#REF!</definedName>
    <definedName name="option">'[10]Dist Misc'!$F$120</definedName>
    <definedName name="OptionsTable">'[18]Options'!$A$1:$P$3000</definedName>
    <definedName name="OR_305_12mo_endg_200203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0" hidden="1">{"Factors Pages 1-2",#N/A,FALSE,"Factors";"Factors Page 3",#N/A,FALSE,"Factors";"Factors Page 4",#N/A,FALSE,"Factors";"Factors Page 5",#N/A,FALSE,"Factors";"Factors Pages 8-27",#N/A,FALSE,"Factors"}</definedName>
    <definedName name="others" localSheetId="1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2">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">#REF!</definedName>
    <definedName name="peak.capacity">#REF!</definedName>
    <definedName name="PeakMethod">'[8]Inputs'!$T$5</definedName>
    <definedName name="Period">#REF!</definedName>
    <definedName name="pete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t.factor">#REF!</definedName>
    <definedName name="PlotsToday">#REF!</definedName>
    <definedName name="PMAC">#REF!</definedName>
    <definedName name="pref">#REF!</definedName>
    <definedName name="pref_cost">#REF!</definedName>
    <definedName name="PrefCost">#REF!</definedName>
    <definedName name="PRESENT">#REF!</definedName>
    <definedName name="Pretax_ror">#REF!</definedName>
    <definedName name="PRICCHNG">#REF!</definedName>
    <definedName name="PricingInfo" localSheetId="0" hidden="1">#REF!</definedName>
    <definedName name="PricingInfo" localSheetId="1" hidden="1">#REF!</definedName>
    <definedName name="PricingInfo" localSheetId="2" hidden="1">#REF!</definedName>
    <definedName name="PricingInfo" localSheetId="3" hidden="1">#REF!</definedName>
    <definedName name="PricingInfo" localSheetId="4" hidden="1">#REF!</definedName>
    <definedName name="PricingInfo" localSheetId="5" hidden="1">#REF!</definedName>
    <definedName name="PricingInfo" localSheetId="6" hidden="1">#REF!</definedName>
    <definedName name="PricingInfo" localSheetId="7" hidden="1">#REF!</definedName>
    <definedName name="PricingInfo" localSheetId="8" hidden="1">#REF!</definedName>
    <definedName name="PricingInfo" localSheetId="9" hidden="1">#REF!</definedName>
    <definedName name="PricingInfo" localSheetId="10" hidden="1">#REF!</definedName>
    <definedName name="PricingInfo" localSheetId="12" hidden="1">#REF!</definedName>
    <definedName name="PricingInfo" localSheetId="13" hidden="1">#REF!</definedName>
    <definedName name="PricingInfo" localSheetId="15" hidden="1">#REF!</definedName>
    <definedName name="PricingInfo" hidden="1">#REF!</definedName>
    <definedName name="Print_Area_MI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OSED">#REF!</definedName>
    <definedName name="ProRate1">#REF!</definedName>
    <definedName name="PSATable">'[20]Hermiston'!$A$41:$E$56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.bucks">#REF!</definedName>
    <definedName name="purchase.bucks.name">#REF!</definedName>
    <definedName name="purchase.energy">#REF!</definedName>
    <definedName name="purchase.energy.name">#REF!</definedName>
    <definedName name="purchase.mill">#REF!</definedName>
    <definedName name="purchase.mill.name">#REF!</definedName>
    <definedName name="Purchases">'[31]lookup'!$C$21:$D$81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PWORKBACK">#REF!</definedName>
    <definedName name="QF_Data">#REF!</definedName>
    <definedName name="QF_Data_1">#REF!</definedName>
    <definedName name="QFs">'[31]lookup'!$C$83:$D$106</definedName>
    <definedName name="Query1">#REF!</definedName>
    <definedName name="quoted">#REF!</definedName>
    <definedName name="RateBase">#REF!</definedName>
    <definedName name="RateBaseType">#REF!</definedName>
    <definedName name="RateCd">#REF!</definedName>
    <definedName name="Rates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C_ADJ">#REF!</definedName>
    <definedName name="Reg_ROR">#REF!</definedName>
    <definedName name="Report">#REF!</definedName>
    <definedName name="ReportAdjData">#REF!</definedName>
    <definedName name="RESADJ">#REF!</definedName>
    <definedName name="RESIDENTIAL">#REF!</definedName>
    <definedName name="ResourceSupplier">#REF!</definedName>
    <definedName name="retail" localSheetId="10" hidden="1">{#N/A,#N/A,FALSE,"Loans";#N/A,#N/A,FALSE,"Program Costs";#N/A,#N/A,FALSE,"Measures";#N/A,#N/A,FALSE,"Net Lost Rev";#N/A,#N/A,FALSE,"Incentive"}</definedName>
    <definedName name="retail" localSheetId="1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localSheetId="1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localSheetId="1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_SCHD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FactorCheck">#REF!</definedName>
    <definedName name="REVN_High1">'[36]Master Data'!$AB$2</definedName>
    <definedName name="REVN_Low1">'[36]Master Data'!$AB$15</definedName>
    <definedName name="REVN_Low2">'[36]Master Data'!$AE$15</definedName>
    <definedName name="RevNumberSort">#REF!</definedName>
    <definedName name="RevReqSettle">#REF!</definedName>
    <definedName name="RevTypeCheck">#REF!</definedName>
    <definedName name="REVVSTRS">#REF!</definedName>
    <definedName name="RFMData">#REF!</definedName>
    <definedName name="RISFORM">#REF!</definedName>
    <definedName name="ROE">#REF!</definedName>
    <definedName name="rrr" localSheetId="10" hidden="1">{"PRINT",#N/A,TRUE,"APPA";"PRINT",#N/A,TRUE,"APS";"PRINT",#N/A,TRUE,"BHPL";"PRINT",#N/A,TRUE,"BHPL2";"PRINT",#N/A,TRUE,"CDWR";"PRINT",#N/A,TRUE,"EWEB";"PRINT",#N/A,TRUE,"LADWP";"PRINT",#N/A,TRUE,"NEVBASE"}</definedName>
    <definedName name="rrr" localSheetId="1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>#REF!</definedName>
    <definedName name="Sales">'[31]lookup'!$C$3:$D$19</definedName>
    <definedName name="sales.bucks">#REF!</definedName>
    <definedName name="sales.bucks.name">#REF!</definedName>
    <definedName name="sales.energy">#REF!</definedName>
    <definedName name="sales.energy.name">#REF!</definedName>
    <definedName name="sales.mill">#REF!</definedName>
    <definedName name="sales.mill.nam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0" hidden="1">"45EQYSCWE9WJMGB34OOD1BOQZ"</definedName>
    <definedName name="SAPBEXwbID" localSheetId="1" hidden="1">"45EQYSCWE9WJMGB34OOD1BOQZ"</definedName>
    <definedName name="SAPBEXwbID" localSheetId="2" hidden="1">"45EQYSCWE9WJMGB34OOD1BOQZ"</definedName>
    <definedName name="SAPBEXwbID" localSheetId="3" hidden="1">"45EQYSCWE9WJMGB34OOD1BOQZ"</definedName>
    <definedName name="SAPBEXwbID" localSheetId="4" hidden="1">"45EQYSCWE9WJMGB34OOD1BOQZ"</definedName>
    <definedName name="SAPBEXwbID" localSheetId="5" hidden="1">"45EQYSCWE9WJMGB34OOD1BOQZ"</definedName>
    <definedName name="SAPBEXwbID" localSheetId="6" hidden="1">"45EQYSCWE9WJMGB34OOD1BOQZ"</definedName>
    <definedName name="SAPBEXwbID" localSheetId="7" hidden="1">"45EQYSCWE9WJMGB34OOD1BOQZ"</definedName>
    <definedName name="SAPBEXwbID" localSheetId="8" hidden="1">"45EQYSCWE9WJMGB34OOD1BOQZ"</definedName>
    <definedName name="SAPBEXwbID" localSheetId="9" hidden="1">"45EQYSCWE9WJMGB34OOD1BOQZ"</definedName>
    <definedName name="SAPBEXwbID" localSheetId="10" hidden="1">"45E0HSXTFNPZNJBTUASVO6FBF"</definedName>
    <definedName name="SAPBEXwbID" localSheetId="12" hidden="1">"45EQYSCWE9WJMGB34OOD1BOQZ"</definedName>
    <definedName name="SAPBEXwbID" localSheetId="13" hidden="1">"45E0HSXTFNPZNJBTUASVO6FBF"</definedName>
    <definedName name="SAPBEXwbID" hidden="1">"44KU92Q9LH2VK4DK86GZ93AXN"</definedName>
    <definedName name="Saturdays">'[24]on off peak hours'!$C$5:$Z$5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.sales.bucks">#REF!</definedName>
    <definedName name="sec.sales.bucks.name">#REF!</definedName>
    <definedName name="sec.sales.energy">#REF!</definedName>
    <definedName name="sec.sales.energy.name">#REF!</definedName>
    <definedName name="sec.sales.mill">#REF!</definedName>
    <definedName name="sec.sales.mill.name">#REF!</definedName>
    <definedName name="SECOND">#REF!</definedName>
    <definedName name="SEP">#REF!</definedName>
    <definedName name="SEPT">#REF!</definedName>
    <definedName name="September_2001_305_Detail">#REF!</definedName>
    <definedName name="SERVICES_3">#REF!</definedName>
    <definedName name="SettingAlloc">#REF!</definedName>
    <definedName name="SettingRB">#REF!</definedName>
    <definedName name="sg">#REF!</definedName>
    <definedName name="shapefactortable">'[18]GAS CURVE Engine'!$AW$3:$CB$34</definedName>
    <definedName name="shit" localSheetId="10" hidden="1">{"PRINT",#N/A,TRUE,"APPA";"PRINT",#N/A,TRUE,"APS";"PRINT",#N/A,TRUE,"BHPL";"PRINT",#N/A,TRUE,"BHPL2";"PRINT",#N/A,TRUE,"CDWR";"PRINT",#N/A,TRUE,"EWEB";"PRINT",#N/A,TRUE,"LADWP";"PRINT",#N/A,TRUE,"NEVBASE"}</definedName>
    <definedName name="shit" localSheetId="1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0" hidden="1">{#N/A,#N/A,FALSE,"Actual";#N/A,#N/A,FALSE,"Normalized";#N/A,#N/A,FALSE,"Electric Actual";#N/A,#N/A,FALSE,"Electric Normalized"}</definedName>
    <definedName name="spippw" localSheetId="1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3">#REF!</definedName>
    <definedName name="standard1" localSheetId="10" hidden="1">{"YTD-Total",#N/A,FALSE,"Provision"}</definedName>
    <definedName name="standard1" localSheetId="13" hidden="1">{"YTD-Total",#N/A,FALSE,"Provision"}</definedName>
    <definedName name="standard1" hidden="1">{"YTD-Total",#N/A,FALSE,"Provision"}</definedName>
    <definedName name="START">#REF!</definedName>
    <definedName name="Start_Month">#REF!</definedName>
    <definedName name="startmonth">'[18]GAS CURVE Engine'!$N$2</definedName>
    <definedName name="startmonth1">'[18]OTC Gas Quotes'!$L$6</definedName>
    <definedName name="startmonth10">'[18]OTC Gas Quotes'!$L$15</definedName>
    <definedName name="startmonth2">'[18]OTC Gas Quotes'!$L$7</definedName>
    <definedName name="startmonth3">'[18]OTC Gas Quotes'!$L$8</definedName>
    <definedName name="startmonth4">'[18]OTC Gas Quotes'!$L$9</definedName>
    <definedName name="startmonth5">'[18]OTC Gas Quotes'!$L$10</definedName>
    <definedName name="startmonth6">'[18]OTC Gas Quotes'!$L$11</definedName>
    <definedName name="startmonth7">'[18]OTC Gas Quotes'!$L$12</definedName>
    <definedName name="startmonth8">'[18]OTC Gas Quotes'!$L$13</definedName>
    <definedName name="startmonth9">'[18]OTC Gas Quotes'!$L$14</definedName>
    <definedName name="StartMWh">#REF!</definedName>
    <definedName name="StartTheMill">#REF!</definedName>
    <definedName name="StartTheRack">#REF!</definedName>
    <definedName name="StateTax">#REF!</definedName>
    <definedName name="Storage">'[31]lookup'!$C$118:$D$136</definedName>
    <definedName name="SUM_TAB1">#REF!</definedName>
    <definedName name="SUM_TAB2">#REF!</definedName>
    <definedName name="SUM_TAB3">#REF!</definedName>
    <definedName name="SumAdjContract">#REF!</definedName>
    <definedName name="SumAdjDepr">#REF!</definedName>
    <definedName name="SumAdjMisc1">#REF!</definedName>
    <definedName name="SumAdjMisc2">#REF!</definedName>
    <definedName name="SumAdjNPC">#REF!</definedName>
    <definedName name="SumAdjOM">#REF!</definedName>
    <definedName name="SumAdjOther">#REF!</definedName>
    <definedName name="SumAdjRB">#REF!</definedName>
    <definedName name="SumAdjRev">#REF!</definedName>
    <definedName name="SumAdjTax">#REF!</definedName>
    <definedName name="SUMMARY">#REF!</definedName>
    <definedName name="SUMMARY23">#REF!</definedName>
    <definedName name="SUMMARY3">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ndays">'[24]on off peak hours'!$C$6:$Z$6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blex">#REF!</definedName>
    <definedName name="Targetror">'[10]Variables'!$I$38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#REF!</definedName>
    <definedName name="TaxTypeCheck">#REF!</definedName>
    <definedName name="TDMOD">#REF!</definedName>
    <definedName name="TDROLL">#REF!</definedName>
    <definedName name="TEMPADJ">#REF!</definedName>
    <definedName name="Te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itle">#REF!</definedName>
    <definedName name="total.fuel.bucks">#REF!</definedName>
    <definedName name="total.fuel.energy">#REF!</definedName>
    <definedName name="total.hydro.energy">#REF!</definedName>
    <definedName name="total.purchase.bucks">#REF!</definedName>
    <definedName name="total.purchase.energy">#REF!</definedName>
    <definedName name="total.requirements">#REF!</definedName>
    <definedName name="total.resources">#REF!</definedName>
    <definedName name="total.sales.bucks">#REF!</definedName>
    <definedName name="total.sales.energy">#REF!</definedName>
    <definedName name="total.wheeling.bucks">#REF!</definedName>
    <definedName name="TRANSM_2">'[38]Transm2'!$A$1:$M$461:'[38]10 Yr FC'!$M$47</definedName>
    <definedName name="Type1Adj">#REF!</definedName>
    <definedName name="Type1AdjTax">#REF!</definedName>
    <definedName name="Type2Adj">#REF!</definedName>
    <definedName name="Type2AdjTax">#REF!</definedName>
    <definedName name="Type3Adj">#REF!</definedName>
    <definedName name="Type3AdjTax">#REF!</definedName>
    <definedName name="UAcct22842Trojd">#REF!</definedName>
    <definedName name="UAcct447Dgu">#REF!</definedName>
    <definedName name="UnadjBegEnd">#REF!</definedName>
    <definedName name="UnadjYE">#REF!</definedName>
    <definedName name="UNBILREV">#REF!</definedName>
    <definedName name="UncollectibleAccounts">#REF!</definedName>
    <definedName name="USBR">#REF!</definedName>
    <definedName name="USYieldCurves">'[18]Calcoutput (futures)'!$B$4:$C$124</definedName>
    <definedName name="UT_305A_FY_2002">#REF!</definedName>
    <definedName name="UT_RVN_0302">#REF!</definedName>
    <definedName name="UTAllocMethod">#REF!</definedName>
    <definedName name="UTGrossReceipts">#REF!</definedName>
    <definedName name="UTRateBase">#REF!</definedName>
    <definedName name="ValidAccount">'[15]Variables'!$AK$43:$AK$376</definedName>
    <definedName name="ValidFactor">#REF!</definedName>
    <definedName name="VAR">#REF!</definedName>
    <definedName name="VARIABLE">#REF!</definedName>
    <definedName name="Version">#REF!</definedName>
    <definedName name="VOUCHER">#REF!</definedName>
    <definedName name="w" localSheetId="1" hidden="1">#REF!</definedName>
    <definedName name="w" localSheetId="2" hidden="1">#REF!</definedName>
    <definedName name="w" localSheetId="3" hidden="1">#REF!</definedName>
    <definedName name="w" localSheetId="4" hidden="1">#REF!</definedName>
    <definedName name="w" localSheetId="5" hidden="1">#REF!</definedName>
    <definedName name="w" localSheetId="6" hidden="1">#REF!</definedName>
    <definedName name="w" localSheetId="7" hidden="1">#REF!</definedName>
    <definedName name="w" localSheetId="8" hidden="1">#REF!</definedName>
    <definedName name="w" localSheetId="9" hidden="1">#REF!</definedName>
    <definedName name="w" localSheetId="10" hidden="1">#REF!</definedName>
    <definedName name="w" localSheetId="12" hidden="1">#REF!</definedName>
    <definedName name="w" localSheetId="13" hidden="1">#REF!</definedName>
    <definedName name="w" localSheetId="15" hidden="1">#REF!</definedName>
    <definedName name="w" hidden="1">#REF!</definedName>
    <definedName name="WAAllocMethod">#REF!</definedName>
    <definedName name="WARateBase">#REF!</definedName>
    <definedName name="WARevenueTax">#REF!</definedName>
    <definedName name="WEATHRNORM">#REF!</definedName>
    <definedName name="wheeling.bucks">#REF!</definedName>
    <definedName name="wheeling.bucks.name">#REF!</definedName>
    <definedName name="WIDTH">#REF!</definedName>
    <definedName name="WinterPeak">'[40]Load Data'!$D$9:$H$12,'[40]Load Data'!$D$20:$H$22</definedName>
    <definedName name="WORK1">#REF!</definedName>
    <definedName name="WORK2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localSheetId="10" hidden="1">{#N/A,#N/A,FALSE,"Summary EPS";#N/A,#N/A,FALSE,"1st Qtr Electric";#N/A,#N/A,FALSE,"1st Qtr Australia";#N/A,#N/A,FALSE,"1st Qtr Telecom";#N/A,#N/A,FALSE,"1st QTR Other"}</definedName>
    <definedName name="wrn.ALL." localSheetId="1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13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localSheetId="1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0" hidden="1">{"YTD-Total",#N/A,TRUE,"Provision";"YTD-Utility",#N/A,TRUE,"Prov Utility";"YTD-NonUtility",#N/A,TRUE,"Prov NonUtility"}</definedName>
    <definedName name="wrn.Combined._.YTD." localSheetId="1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0" hidden="1">{"Conol gross povision grouped",#N/A,FALSE,"Consol Gross";"Consol Gross Grouped",#N/A,FALSE,"Consol Gross"}</definedName>
    <definedName name="wrn.ConsolGrossGrp." localSheetId="1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0" hidden="1">{"FullView",#N/A,FALSE,"Consltd-For contngcy"}</definedName>
    <definedName name="wrn.Full._.View." localSheetId="13" hidden="1">{"FullView",#N/A,FALSE,"Consltd-For contngcy"}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0" hidden="1">{"Open issues Only",#N/A,FALSE,"TIMELINE"}</definedName>
    <definedName name="wrn.Open._.Issues._.Only." localSheetId="13" hidden="1">{"Open issues Only",#N/A,FALSE,"TIMELINE"}</definedName>
    <definedName name="wrn.Open._.Issues._.Only." hidden="1">{"Open issues Only",#N/A,FALSE,"TIMELINE"}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localSheetId="1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localSheetId="1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0" hidden="1">{#N/A,#N/A,FALSE,"Consltd-For contngcy";"PaymentView",#N/A,FALSE,"Consltd-For contngcy"}</definedName>
    <definedName name="wrn.Payment._.View." localSheetId="1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0" hidden="1">{"PFS recon view",#N/A,FALSE,"Hyperion Proof"}</definedName>
    <definedName name="wrn.PFSreconview." localSheetId="13" hidden="1">{"PFS recon view",#N/A,FALSE,"Hyperion Proof"}</definedName>
    <definedName name="wrn.PFSreconview." hidden="1">{"PFS recon view",#N/A,FALSE,"Hyperion Proof"}</definedName>
    <definedName name="wrn.PGHCreconview." localSheetId="10" hidden="1">{"PGHC recon view",#N/A,FALSE,"Hyperion Proof"}</definedName>
    <definedName name="wrn.PGHCreconview." localSheetId="13" hidden="1">{"PGHC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localSheetId="10" hidden="1">{"PPM Co Code View",#N/A,FALSE,"Comp Codes"}</definedName>
    <definedName name="wrn.PPMCoCodeView." localSheetId="13" hidden="1">{"PPM Co Code View",#N/A,FALSE,"Comp Codes"}</definedName>
    <definedName name="wrn.PPMCoCodeView." hidden="1">{"PPM Co Code View",#N/A,FALSE,"Comp Codes"}</definedName>
    <definedName name="wrn.PPMreconview." localSheetId="10" hidden="1">{"PPM Recon View",#N/A,FALSE,"Hyperion Proof"}</definedName>
    <definedName name="wrn.PPMreconview." localSheetId="13" hidden="1">{"PPM Recon View",#N/A,FALSE,"Hyperion Proof"}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localSheetId="10" hidden="1">{"Electric Only",#N/A,FALSE,"Hyperion Proof"}</definedName>
    <definedName name="wrn.ProofElectricOnly." localSheetId="13" hidden="1">{"Electric Only",#N/A,FALSE,"Hyperion Proof"}</definedName>
    <definedName name="wrn.ProofElectricOnly." hidden="1">{"Electric Only",#N/A,FALSE,"Hyperion Proof"}</definedName>
    <definedName name="wrn.ProofTotal." localSheetId="10" hidden="1">{"Proof Total",#N/A,FALSE,"Hyperion Proof"}</definedName>
    <definedName name="wrn.ProofTotal." localSheetId="13" hidden="1">{"Proof Total",#N/A,FALSE,"Hyperion Proof"}</definedName>
    <definedName name="wrn.ProofTotal." hidden="1">{"Proof Total",#N/A,FALSE,"Hyperion Proof"}</definedName>
    <definedName name="wrn.Reformat._.only." localSheetId="10" hidden="1">{#N/A,#N/A,FALSE,"Dec 1999 mapping"}</definedName>
    <definedName name="wrn.Reformat._.only." localSheetId="13" hidden="1">{#N/A,#N/A,FALSE,"Dec 1999 mapping"}</definedName>
    <definedName name="wrn.Reformat._.only." hidden="1">{#N/A,#N/A,FALSE,"Dec 1999 mapping"}</definedName>
    <definedName name="wrn.SALES._.VAR._.95._.BUDGET." localSheetId="1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0" hidden="1">{"YTD-Total",#N/A,FALSE,"Provision"}</definedName>
    <definedName name="wrn.Standard." localSheetId="13" hidden="1">{"YTD-Total",#N/A,FALSE,"Provision"}</definedName>
    <definedName name="wrn.Standard." hidden="1">{"YTD-Total",#N/A,FALSE,"Provision"}</definedName>
    <definedName name="wrn.Standard._.NonUtility._.Only." localSheetId="10" hidden="1">{"YTD-NonUtility",#N/A,FALSE,"Prov NonUtility"}</definedName>
    <definedName name="wrn.Standard._.NonUtility._.Only." localSheetId="13" hidden="1">{"YTD-NonUtility",#N/A,FALSE,"Prov NonUtility"}</definedName>
    <definedName name="wrn.Standard._.NonUtility._.Only." hidden="1">{"YTD-NonUtility",#N/A,FALSE,"Prov NonUtility"}</definedName>
    <definedName name="wrn.Standard._.Utility._.Only." localSheetId="10" hidden="1">{"YTD-Utility",#N/A,FALSE,"Prov Utility"}</definedName>
    <definedName name="wrn.Standard._.Utility._.Only." localSheetId="13" hidden="1">{"YTD-Utility",#N/A,FALSE,"Prov Utility"}</definedName>
    <definedName name="wrn.Standard._.Utility._.Only." hidden="1">{"YTD-Utility",#N/A,FALSE,"Prov Utility"}</definedName>
    <definedName name="wrn.Summary._.View." localSheetId="10" hidden="1">{#N/A,#N/A,FALSE,"Consltd-For contngcy"}</definedName>
    <definedName name="wrn.Summary._.View." localSheetId="13" hidden="1">{#N/A,#N/A,FALSE,"Consltd-For contngcy"}</definedName>
    <definedName name="wrn.Summary._.View." hidden="1">{#N/A,#N/A,FALSE,"Consltd-For contngcy"}</definedName>
    <definedName name="wrn.UK._.Conversion._.Only." localSheetId="10" hidden="1">{#N/A,#N/A,FALSE,"Dec 1999 UK Continuing Ops"}</definedName>
    <definedName name="wrn.UK._.Conversion._.Only." localSheetId="13" hidden="1">{#N/A,#N/A,FALSE,"Dec 1999 UK Continuing Ops"}</definedName>
    <definedName name="wrn.UK._.Conversion._.Only." hidden="1">{#N/A,#N/A,FALSE,"Dec 1999 UK Continuing Ops"}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">'[41]Weather Present'!$K$7</definedName>
    <definedName name="xxx">'[42]Variables'!$AK$2:$AL$12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6" hidden="1">#REF!</definedName>
    <definedName name="y" localSheetId="7" hidden="1">#REF!</definedName>
    <definedName name="y" localSheetId="8" hidden="1">#REF!</definedName>
    <definedName name="y" localSheetId="9" hidden="1">#REF!</definedName>
    <definedName name="y" localSheetId="10" hidden="1">'[4]DSM Output'!$B$21:$B$23</definedName>
    <definedName name="y" localSheetId="12" hidden="1">#REF!</definedName>
    <definedName name="y" localSheetId="13" hidden="1">'[4]DSM Output'!$B$21:$B$23</definedName>
    <definedName name="y" localSheetId="15" hidden="1">#REF!</definedName>
    <definedName name="y" hidden="1">#REF!</definedName>
    <definedName name="Year">#REF!</definedName>
    <definedName name="YearEndInput">'[12]Inputs'!$A$3:$D$1671</definedName>
    <definedName name="YEFactorCopy">#REF!</definedName>
    <definedName name="YEFactors">'[15]Factors'!$S$3:$AG$99</definedName>
    <definedName name="yestcobhlhask">#REF!</definedName>
    <definedName name="yestcobhlhbid">#REF!</definedName>
    <definedName name="yesterdayscurves">'[18]Calcoutput (futures)'!$L$7:$T$128</definedName>
    <definedName name="yestmchlhask">#REF!</definedName>
    <definedName name="yestmchlhbid">#REF!</definedName>
    <definedName name="yestpvhlhask">#REF!</definedName>
    <definedName name="yestpvhlhbid">#REF!</definedName>
    <definedName name="YTD">#REF!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9" hidden="1">#REF!</definedName>
    <definedName name="z" localSheetId="10" hidden="1">'[4]DSM Output'!$G$21:$G$23</definedName>
    <definedName name="z" localSheetId="12" hidden="1">#REF!</definedName>
    <definedName name="z" localSheetId="13" hidden="1">'[4]DSM Output'!$G$21:$G$23</definedName>
    <definedName name="z" localSheetId="15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localSheetId="7" hidden="1">#REF!</definedName>
    <definedName name="Z_01844156_6462_4A28_9785_1A86F4D0C834_.wvu.PrintTitles" localSheetId="8" hidden="1">#REF!</definedName>
    <definedName name="Z_01844156_6462_4A28_9785_1A86F4D0C834_.wvu.PrintTitles" localSheetId="9" hidden="1">#REF!</definedName>
    <definedName name="Z_01844156_6462_4A28_9785_1A86F4D0C834_.wvu.PrintTitles" localSheetId="10" hidden="1">#REF!</definedName>
    <definedName name="Z_01844156_6462_4A28_9785_1A86F4D0C834_.wvu.PrintTitles" localSheetId="12" hidden="1">#REF!</definedName>
    <definedName name="Z_01844156_6462_4A28_9785_1A86F4D0C834_.wvu.PrintTitles" localSheetId="13" hidden="1">#REF!</definedName>
    <definedName name="Z_01844156_6462_4A28_9785_1A86F4D0C834_.wvu.PrintTitles" localSheetId="15" hidden="1">#REF!</definedName>
    <definedName name="Z_01844156_6462_4A28_9785_1A86F4D0C834_.wvu.PrintTitles" hidden="1">#REF!</definedName>
    <definedName name="ZA">#REF!</definedName>
  </definedNames>
  <calcPr calcId="125725"/>
  <extLst/>
</workbook>
</file>

<file path=xl/sharedStrings.xml><?xml version="1.0" encoding="utf-8"?>
<sst xmlns="http://schemas.openxmlformats.org/spreadsheetml/2006/main" count="808" uniqueCount="170">
  <si>
    <t>Source:  Average Swap Price from 09 UTGRC11Rw - Gas Swaps JUN11 (1103) (1103 OFPC) CONF.xlsx</t>
  </si>
  <si>
    <t>REDACTED</t>
  </si>
  <si>
    <t>Taken in the sequence of adjustments shown in Table KCH-1S, the revenue requirement impact of reflecting UAE's O&amp;M Expense Escalation adjustment (rate base portion) is:
          =  rate base adj. x RMP rate of return x tax gross-up factor
          =  ($68,952) x 8.195% x 1.6167
          ≈  ($9,136)
Taken in the sequence of adjustments shown in Table KCH-1S, the revenue requirement impact of reflecting UAE's O&amp;M Expense Escalation adjustment (expense portion) is:
          =  -Operating rev. for return adj. x tax gross-up factor
          =  ($4,681,059) x 1.6167
          ≈  ($7,567,946)</t>
  </si>
  <si>
    <t>Taken in the sequence of adjustments shown in Table KCH-1S, the revenue requirement impact of reflecting UAE's Natural Gas Swap Disallowance adjustment (rate base portion) is:
          =  rate base adj. x RMP rate of return x tax gross-up factor
          =  ($154,728) x 8.195% x 1.6167
          ≈  ($20,500)
Taken in the sequence of adjustments shown in Table KCH-1S, the revenue requirement impact of reflecting UAE's Natural Gas Swap Disallowance adjustment (expense portion) is:
          =  -Operating rev. for return adj. x tax gross-up factor
          =  ($10,077,782) x 1.6167
          ≈  ($16,292,917)</t>
  </si>
  <si>
    <t>Taken in the sequence of adjustments shown in Table KCH-1S, the revenue requirement impact of reflecting UAE's 2010 Deferred REC Revenue adjustment (rate base portion) is:
          =  rate base adj. x RMP rate of return x tax gross-up factor
          =  $247,435 x 8.195% x 1.6167
          ≈  $32,782
Taken in the sequence of adjustments shown in Table KCH-1S, the revenue requirement impact of reflecting UAE's 2010 Deferred REC Revenue adjustment (expense portion) is:
          =  -Operating rev. for return adj. x tax gross-up factor
          =  ($26,354,700) x 1.6167
          ≈  ($42,608,080)</t>
  </si>
  <si>
    <t>Source:  MMBtu Burned from NPC Report UT GRC 2011 Rubuttal Gold NPC Study_2011 06 22</t>
  </si>
  <si>
    <t xml:space="preserve">Source:  Natural Gas Swaps from Attach R746-700-23.C.8 -1 CONF\UTGRCw_Gas Swaps </t>
  </si>
  <si>
    <t>Taken in the sequence of adjustments shown in Table KCH-1S, the revenue requirement impact of reflecting UAE's Huntington Unit No. 1 Scrubber Upgrade adjustment (rate base portion) is:
          =  rate base adj. x RMP rate of return x tax gross-up factor
          =  ($16,990,216) x 8.195% x 1.6167
          ≈  ($2,251,079)
Taken in the sequence of adjustments shown in Table KCH-1S, the revenue requirement impact of reflecting UAE's Huntington Unit No. 1 Scrubber Upgrade adjustment (expense portion) is:
          =  -Operating rev. for return adj. x tax gross-up factor
          =  ($164,079) x 1.6167
          ≈  ($262,270)</t>
  </si>
  <si>
    <r>
      <t>Taken in the sequence of adjustments shown in Table KCH-1S, the revenue requirement impact of reflecting UAE's Dave Johnston Unit No. 3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Project adjustment (rate base portion) is:
          =  rate base adj. x RMP rate of return x tax gross-up factor
          =  ($25,003,703) x 8.195% x 1.6167
          ≈  ($3,312,807)
Taken in the sequence of adjustments shown in Table KCH-1S, the revenue requirement impact of reflecting UAE's  Dave Johnston Unit No. 3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Project adjustment (expense portion) is:
          =  -Operating rev. for return adj. x tax gross-up factor
          =  ($247,344) x 1.6167
          ≈  ($399,885)</t>
    </r>
  </si>
  <si>
    <t>Taken in the sequence of adjustments shown in Table KCH-1S, the revenue requirement impact of reflecting UAE's Wage and Benefit Expense adjustment (rate base portion) is:
          =  rate base adj. x RMP rate of return x tax gross-up factor
          =  ($22,945) x 8.195% x 1.6167
          ≈  ($3,040)
Taken in the sequence of adjustments shown in Table KCH-1S, the revenue requirement impact of reflecting UAE's  Wage and Benefit Expense adjustment (expense portion) is:
          =  -Operating rev. for return adj. x tax gross-up factor
          =  ($1,494,431) x 1.6167
          ≈  ($2,416,072)</t>
  </si>
  <si>
    <t>Taken in the sequence of adjustments shown in Table KCH-1S, the revenue requirement impact of reflecting UAE's Ancillary Services Revenue adjustment (rate base portion) is:
          =  rate base adj. x RMP rate of return x tax gross-up factor
          =  $6,233 x 8.195% x 1.6167
          ≈  $826
Taken in the sequence of adjustments shown in Table KCH-1S, the revenue requirement impact of reflecting UAE's Ancillary Services Revenue adjustment (expense portion) is:
          =  -Operating rev. for return adj. x tax gross-up factor
          =  ($663,870) x 1.6167
          ≈  ($1,073,289)</t>
  </si>
  <si>
    <t>Taken in the sequence of adjustments shown in Table KCH-1S, the revenue requirement impact of reflecting UAE's Hunter Unit No. 1 Scrubber Upgrade adjustment (rate base portion) is:
          =  rate base adj. x RMP rate of return x tax gross-up factor
          =  ($2,058,400) x 8.195% x 1.6167
          ≈  ($272,723)
Taken in the sequence of adjustments shown in Table KCH-1S, the revenue requirement impact of reflecting UAE's Hunter Unit No. 1 Scrubber Upgrade adjustment (expense portion) is:
          =  -Operating rev. for return adj. x tax gross-up factor
          =  ($13,801) x 1.6167
          ≈  ($22,312)</t>
  </si>
  <si>
    <t>Taken in the sequence of adjustments shown in Table KCH-1S, the revenue requirement impact of reflecting UAE's Hunter Unit No. 2 Scrubber Upgrade adjustment (rate base portion) is:
          =  rate base adj. x RMP rate of return x tax gross-up factor
          =  ($12,594,840) x 8.195% x 1.6167
          ≈  ($1,668,724)
Taken in the sequence of adjustments shown in Table KCH-1S, the revenue requirement impact of reflecting UAE's Hunter Unit No. 2 Scrubber Upgrade adjustment (expense portion) is:
          =  -Operating rev. for return adj. x tax gross-up factor
          =  ($94,920) x 1.6167
          ≈  ($153,459)</t>
  </si>
  <si>
    <t>UAE Wage and Benefit Expense Adjustment (Incremental Impact)</t>
  </si>
  <si>
    <t>Derivation of Amortization Amount Assuming One (1) Year Amortization Period</t>
  </si>
  <si>
    <r>
      <t>Ending Deferral Balance</t>
    </r>
    <r>
      <rPr>
        <vertAlign val="superscript"/>
        <sz val="10"/>
        <rFont val="Times New Roman"/>
        <family val="1"/>
      </rPr>
      <t>1</t>
    </r>
  </si>
  <si>
    <t>Data Source:</t>
  </si>
  <si>
    <t>1.  The December 31, 2010 Deferred REC Balance taken from Exhibit RMP ____  SRM-6R CONFIDENTIAL</t>
  </si>
  <si>
    <t>Taken in the sequence of adjustments shown in Table KCH-1S, the revenue requirement impact of reflecting UAE's Klamath Depreciation adjustment (rate base portion) is:
          =  rate base adj. x RMP rate of return x tax gross-up factor
          =  $1,942,679 x 8.195% x 1.6167
          ≈  $257,391
Taken in the sequence of adjustments shown in Table KCH-1S, the revenue requirement impact of reflecting UAE's Klamath Depreciation adjustment (expense portion) is:
          =  -Operating rev. for return adj. x tax gross-up factor
          =  ($1,229,815) x 1.6167
          ≈  ($1,988,263)</t>
  </si>
  <si>
    <t>Taken in the sequence of adjustments shown in Table KCH-1S, the revenue requirement impact of reflecting UAE's Klamath Surcharge Situs adjustment (rate base portion) is:
          =  rate base adj. x RMP rate of return x tax gross-up factor
          =  ($69,262) x 8.195% x 1.6167
          ≈  ($9,177)
Taken in the sequence of adjustments shown in Table KCH-1S, the revenue requirement impact of reflecting UAE's Klamath Surcharge Situs adjustment (expense portion) is:
          =  -Operating rev. for return adj. x tax gross-up factor
          =  ($4,511,214) x 1.6167
          ≈  ($7,293,354)</t>
  </si>
  <si>
    <t>UAE Hunter Unit No. 1 Scrubber Upgrade Adjustment</t>
  </si>
  <si>
    <t>UAE Hunter Unit No. 2 Scrubber Upgrade Adjustment</t>
  </si>
  <si>
    <t>Hunter 1 Scrubber Upgrade</t>
  </si>
  <si>
    <t>Hunter 2 Scrubber Upgrade</t>
  </si>
  <si>
    <t>UAE Huntington Unit No. 1 Scrubber Upgrade Adjustment</t>
  </si>
  <si>
    <t>Huntington 1 Scrubber Upgrade</t>
  </si>
  <si>
    <r>
      <t>Dave Johnston 3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Project</t>
    </r>
  </si>
  <si>
    <r>
      <t>UAE Dave Johnston Unit No. 3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Project Adjustment</t>
    </r>
  </si>
  <si>
    <t>Wage &amp; Benefit Expense Adjustment</t>
  </si>
  <si>
    <t>UAE O&amp;M Expense Escalation Adjustment</t>
  </si>
  <si>
    <t>O&amp;M Escalation Adjustment</t>
  </si>
  <si>
    <t>UAE 2010 Deferred REC Revenue Adjustment</t>
  </si>
  <si>
    <t>2010 Deferred REC Revenue (10.25 Months)</t>
  </si>
  <si>
    <t>Adjustment to Expense:</t>
  </si>
  <si>
    <t>SE</t>
  </si>
  <si>
    <t>REC Revenues - 2010 REC Deferral (10.25 Months)</t>
  </si>
  <si>
    <t>REC Revenues - Annual Amortization Amount</t>
  </si>
  <si>
    <t>Derivation of Adjustments to Reflect Deferred REC Revenue</t>
  </si>
  <si>
    <t>for the Period from February 22, 2010 to December 31, 2010</t>
  </si>
  <si>
    <t>Derivation of Deferral Amount</t>
  </si>
  <si>
    <t>Beginning Deferral Balance</t>
  </si>
  <si>
    <t>Deferred REC Revenues</t>
  </si>
  <si>
    <t>Carrying Charge</t>
  </si>
  <si>
    <t>/yr</t>
  </si>
  <si>
    <t>Ending Deferral Balance</t>
  </si>
  <si>
    <t>Thru</t>
  </si>
  <si>
    <t>Test Year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</si>
  <si>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</si>
  <si>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</si>
  <si>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</si>
  <si>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</si>
  <si>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</si>
  <si>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</si>
  <si>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</si>
  <si>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</si>
  <si>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</si>
  <si>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</si>
  <si>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</si>
  <si>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</si>
  <si>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Adjustments</t>
  </si>
  <si>
    <t>Beg.</t>
  </si>
  <si>
    <t>Monthly Amortization</t>
  </si>
  <si>
    <t>Gas Swap Adjustment</t>
  </si>
  <si>
    <t>Fuel Consumed - Gas</t>
  </si>
  <si>
    <t>501NPC</t>
  </si>
  <si>
    <t>Natural Gas Consumed</t>
  </si>
  <si>
    <t>547NPC</t>
  </si>
  <si>
    <t>Simple Cycle Combustion Turbines</t>
  </si>
  <si>
    <t>Plant</t>
  </si>
  <si>
    <t>Units</t>
  </si>
  <si>
    <t xml:space="preserve">  Chehalis</t>
  </si>
  <si>
    <t>MMBtu</t>
  </si>
  <si>
    <t xml:space="preserve">  Currant Creek</t>
  </si>
  <si>
    <t xml:space="preserve">  Gadsby</t>
  </si>
  <si>
    <t xml:space="preserve">  Gadsby CT</t>
  </si>
  <si>
    <t xml:space="preserve">  Hermiston</t>
  </si>
  <si>
    <t xml:space="preserve">  Lake Side</t>
  </si>
  <si>
    <t xml:space="preserve">  Little Mountain</t>
  </si>
  <si>
    <t>East</t>
  </si>
  <si>
    <t>Total East</t>
  </si>
  <si>
    <t>West</t>
  </si>
  <si>
    <t>Total West</t>
  </si>
  <si>
    <t>Total East &amp; West</t>
  </si>
  <si>
    <t>Total Swap % over MMBtu Burned</t>
  </si>
  <si>
    <t>Average Price</t>
  </si>
  <si>
    <t>$/MMBtu</t>
  </si>
  <si>
    <t>Disallowance</t>
  </si>
  <si>
    <t>$</t>
  </si>
  <si>
    <t>MMBtu over 75%</t>
  </si>
  <si>
    <t>UAE Natural Gas Swap Disallowance Adjustment</t>
  </si>
  <si>
    <t>Gas Swap Disallowance</t>
  </si>
  <si>
    <t>Ancillary Services Revenue Adjustment</t>
  </si>
  <si>
    <t>UAE Ancillary Services Revenue Adjustment</t>
  </si>
  <si>
    <t>Derivation of UAE Natural Gas Swap Disallowance</t>
  </si>
  <si>
    <t>Rocky Mountain Power</t>
  </si>
  <si>
    <t>Line No.</t>
  </si>
  <si>
    <t>(A)</t>
  </si>
  <si>
    <t>(B)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</si>
  <si>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</si>
  <si>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</si>
  <si>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</si>
  <si>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</si>
  <si>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</si>
  <si>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</si>
  <si>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</si>
  <si>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</si>
  <si>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</si>
  <si>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</si>
  <si>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</si>
  <si>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</si>
  <si>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</si>
  <si>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</si>
  <si>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</si>
  <si>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</si>
  <si>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</si>
  <si>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</si>
  <si>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</si>
  <si>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</si>
  <si>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</si>
  <si>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</si>
  <si>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</si>
  <si>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</si>
  <si>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</si>
  <si>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</si>
  <si>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</si>
  <si>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</si>
  <si>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</si>
  <si>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</si>
  <si>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</si>
  <si>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</si>
  <si>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</si>
  <si>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</si>
  <si>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</si>
  <si>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</si>
  <si>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</si>
  <si>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</si>
  <si>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</si>
  <si>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</si>
  <si>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</si>
  <si>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</si>
  <si>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</si>
  <si>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</si>
  <si>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</si>
  <si>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</si>
  <si>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</si>
  <si>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</si>
  <si>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</si>
  <si>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</si>
  <si>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</si>
  <si>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Utah Retail Operations</t>
  </si>
  <si>
    <t>Twelve Months Ending June 30, 2012</t>
  </si>
  <si>
    <t>UAE Klamath Depreciation Depreciation Adjustment</t>
  </si>
  <si>
    <t>Utah Allocated</t>
  </si>
  <si>
    <t>UTAH REV. REQ'T CHANGE</t>
  </si>
  <si>
    <t>Utah Revenue Requirement Impact:</t>
  </si>
  <si>
    <t>Klamath Hydroelectric Plant Depreciation</t>
  </si>
  <si>
    <t>Utah Association of Energy Users (UAE)</t>
  </si>
  <si>
    <t>Utah General Rate Case - June 2012</t>
  </si>
  <si>
    <t>TOTAL</t>
  </si>
  <si>
    <t>ACCOUNT</t>
  </si>
  <si>
    <t>COMPANY</t>
  </si>
  <si>
    <t>FACTOR</t>
  </si>
  <si>
    <t>FACTOR %</t>
  </si>
  <si>
    <t>ALLOCATED</t>
  </si>
  <si>
    <t>Klamath Surcharge Situs Adjustment</t>
  </si>
  <si>
    <t>UAE Klamath Surcharge Situs Adjustment</t>
  </si>
  <si>
    <t>Adjustment to Revenue:</t>
  </si>
  <si>
    <t>Total</t>
  </si>
  <si>
    <t>Situs</t>
  </si>
  <si>
    <t>UT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</si>
</sst>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mmm\-yy;@"/>
    <numFmt numFmtId="170" formatCode="_(* #,##0_);_(* \(#,##0\);_(* &quot;-&quot;??_);_(@_)"/>
    <numFmt numFmtId="171" formatCode="0.0"/>
    <numFmt numFmtId="172" formatCode="0.0000"/>
    <numFmt numFmtId="173" formatCode="_-* #,##0\ &quot;F&quot;_-;\-* #,##0\ &quot;F&quot;_-;_-* &quot;-&quot;\ &quot;F&quot;_-;_-@_-"/>
    <numFmt numFmtId="174" formatCode="_(* #,##0.0_);_(* \(#,##0.0\);_(* &quot;-&quot;_);_(@_)"/>
    <numFmt numFmtId="175" formatCode="_(* #,##0.00_);[Red]_(* \(#,##0.00\);_(* &quot;-&quot;??_);_(@_)"/>
    <numFmt numFmtId="176" formatCode="&quot;$&quot;###0;[Red]\(&quot;$&quot;###0\)"/>
    <numFmt numFmtId="177" formatCode="mmmm\ d\,\ yyyy"/>
    <numFmt numFmtId="178" formatCode="########\-###\-###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General_)"/>
    <numFmt numFmtId="184" formatCode="0.000%"/>
    <numFmt numFmtId="185" formatCode="0.0000%"/>
    <numFmt numFmtId="186" formatCode="_(&quot;$&quot;* #,##0_);_(&quot;$&quot;* \(#,##0\);_(&quot;$&quot;* &quot;-&quot;??_);_(@_)"/>
    <numFmt numFmtId="187" formatCode="_(* #,##0_);[Red]_(* \(#,##0\);_(* &quot;-&quot;_);_(@_)"/>
    <numFmt numFmtId="188" formatCode="#,##0;\-#,##0;&quot;-&quot;"/>
    <numFmt numFmtId="189" formatCode="_(* #,##0.000_);_(* \(#,##0.000\);_(* &quot;-&quot;??_);_(@_)"/>
    <numFmt numFmtId="190" formatCode="0.000"/>
  </numFmts>
  <fonts count="68">
    <font>
      <sz val="10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8"/>
      <name val="Helv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24"/>
      <name val="Courier New"/>
      <family val="3"/>
    </font>
    <font>
      <sz val="10"/>
      <name val="LinePrinter"/>
      <family val="3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"/>
      <family val="2"/>
    </font>
    <font>
      <b/>
      <u val="single"/>
      <sz val="10"/>
      <color indexed="39"/>
      <name val="Arial"/>
      <family val="2"/>
    </font>
    <font>
      <sz val="12"/>
      <name val="Helv"/>
      <family val="2"/>
    </font>
    <font>
      <sz val="8"/>
      <color indexed="10"/>
      <name val="Arial"/>
      <family val="2"/>
    </font>
    <font>
      <vertAlign val="superscript"/>
      <sz val="10"/>
      <name val="Times New Roman"/>
      <family val="1"/>
    </font>
    <font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" fontId="13" fillId="0" borderId="0">
      <alignment/>
      <protection/>
    </xf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7" fontId="1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1" fillId="0" borderId="0" applyFill="0" applyBorder="0" applyAlignment="0" applyProtection="0"/>
    <xf numFmtId="0" fontId="18" fillId="0" borderId="0">
      <alignment/>
      <protection/>
    </xf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6" fontId="19" fillId="0" borderId="0" applyFont="0" applyFill="0" applyBorder="0" applyProtection="0">
      <alignment horizontal="right"/>
    </xf>
    <xf numFmtId="5" fontId="18" fillId="0" borderId="0">
      <alignment/>
      <protection/>
    </xf>
    <xf numFmtId="5" fontId="1" fillId="0" borderId="0" applyFill="0" applyBorder="0" applyAlignment="0" applyProtection="0"/>
    <xf numFmtId="177" fontId="1" fillId="0" borderId="0" applyFill="0" applyBorder="0" applyAlignment="0" applyProtection="0"/>
    <xf numFmtId="0" fontId="18" fillId="0" borderId="0">
      <alignment/>
      <protection/>
    </xf>
    <xf numFmtId="177" fontId="1" fillId="0" borderId="0" applyFill="0" applyBorder="0" applyAlignment="0" applyProtection="0"/>
    <xf numFmtId="0" fontId="20" fillId="0" borderId="0" applyNumberFormat="0" applyFill="0" applyBorder="0" applyAlignment="0" applyProtection="0"/>
    <xf numFmtId="2" fontId="1" fillId="0" borderId="0" applyFill="0" applyBorder="0" applyAlignment="0" applyProtection="0"/>
    <xf numFmtId="0" fontId="21" fillId="0" borderId="0" applyFont="0" applyFill="0" applyBorder="0" applyProtection="0">
      <alignment/>
    </xf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>
      <alignment/>
      <protection/>
    </xf>
    <xf numFmtId="0" fontId="25" fillId="0" borderId="3" applyNumberFormat="0" applyProtection="0">
      <alignment/>
    </xf>
    <xf numFmtId="0" fontId="25" fillId="0" borderId="4">
      <alignment horizontal="left"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6" applyNumberFormat="0" applyBorder="0" applyAlignment="0" applyProtection="0"/>
    <xf numFmtId="0" fontId="23" fillId="22" borderId="6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30" fillId="0" borderId="7" applyNumberFormat="0" applyFill="0" applyAlignment="0" applyProtection="0"/>
    <xf numFmtId="178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170" fontId="33" fillId="0" borderId="0" applyFont="0" applyAlignment="0" applyProtection="0"/>
    <xf numFmtId="0" fontId="23" fillId="0" borderId="8" applyNumberFormat="0" applyBorder="0" applyAlignment="0">
      <protection/>
    </xf>
    <xf numFmtId="0" fontId="23" fillId="0" borderId="8" applyNumberFormat="0" applyBorder="0" applyAlignment="0">
      <protection/>
    </xf>
    <xf numFmtId="179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37" fontId="18" fillId="0" borderId="0">
      <alignment/>
      <protection/>
    </xf>
    <xf numFmtId="0" fontId="1" fillId="22" borderId="9" applyNumberFormat="0" applyFont="0" applyAlignment="0" applyProtection="0"/>
    <xf numFmtId="180" fontId="16" fillId="0" borderId="0" applyFont="0" applyFill="0" applyBorder="0" applyProtection="0">
      <alignment/>
    </xf>
    <xf numFmtId="180" fontId="16" fillId="0" borderId="0" applyFont="0" applyFill="0" applyBorder="0" applyProtection="0">
      <alignment/>
    </xf>
    <xf numFmtId="0" fontId="35" fillId="20" borderId="10" applyNumberFormat="0" applyAlignment="0" applyProtection="0"/>
    <xf numFmtId="12" fontId="25" fillId="21" borderId="11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>
      <alignment/>
      <protection/>
    </xf>
    <xf numFmtId="0" fontId="37" fillId="23" borderId="12" applyNumberFormat="0" applyProtection="0">
      <alignment vertical="center"/>
    </xf>
    <xf numFmtId="0" fontId="38" fillId="23" borderId="12" applyNumberFormat="0" applyProtection="0">
      <alignment vertical="center"/>
    </xf>
    <xf numFmtId="0" fontId="37" fillId="23" borderId="12" applyNumberFormat="0" applyProtection="0">
      <alignment vertical="center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center" indent="1"/>
    </xf>
    <xf numFmtId="0" fontId="37" fillId="23" borderId="12" applyNumberFormat="0" applyProtection="0">
      <alignment horizontal="left" vertical="top" indent="1"/>
    </xf>
    <xf numFmtId="0" fontId="37" fillId="24" borderId="0" applyNumberFormat="0" applyProtection="0">
      <alignment horizontal="left" vertical="center" indent="1"/>
    </xf>
    <xf numFmtId="0" fontId="37" fillId="24" borderId="12" applyNumberFormat="0" applyProtection="0">
      <alignment/>
    </xf>
    <xf numFmtId="0" fontId="37" fillId="24" borderId="12" applyNumberFormat="0" applyProtection="0">
      <alignment/>
    </xf>
    <xf numFmtId="0" fontId="37" fillId="24" borderId="12" applyNumberFormat="0" applyProtection="0">
      <alignment/>
    </xf>
    <xf numFmtId="0" fontId="37" fillId="24" borderId="12" applyNumberFormat="0" applyProtection="0">
      <alignment/>
    </xf>
    <xf numFmtId="0" fontId="37" fillId="24" borderId="12" applyNumberFormat="0" applyProtection="0">
      <alignment/>
    </xf>
    <xf numFmtId="0" fontId="37" fillId="24" borderId="12" applyNumberFormat="0" applyProtection="0">
      <alignment/>
    </xf>
    <xf numFmtId="0" fontId="15" fillId="3" borderId="12" applyNumberFormat="0" applyProtection="0">
      <alignment horizontal="right" vertical="center"/>
    </xf>
    <xf numFmtId="0" fontId="15" fillId="9" borderId="12" applyNumberFormat="0" applyProtection="0">
      <alignment horizontal="right" vertical="center"/>
    </xf>
    <xf numFmtId="0" fontId="15" fillId="17" borderId="12" applyNumberFormat="0" applyProtection="0">
      <alignment horizontal="right" vertical="center"/>
    </xf>
    <xf numFmtId="0" fontId="15" fillId="11" borderId="12" applyNumberFormat="0" applyProtection="0">
      <alignment horizontal="right" vertical="center"/>
    </xf>
    <xf numFmtId="0" fontId="15" fillId="15" borderId="12" applyNumberFormat="0" applyProtection="0">
      <alignment horizontal="right" vertical="center"/>
    </xf>
    <xf numFmtId="0" fontId="15" fillId="19" borderId="12" applyNumberFormat="0" applyProtection="0">
      <alignment horizontal="right" vertical="center"/>
    </xf>
    <xf numFmtId="0" fontId="15" fillId="18" borderId="12" applyNumberFormat="0" applyProtection="0">
      <alignment horizontal="right" vertical="center"/>
    </xf>
    <xf numFmtId="0" fontId="15" fillId="25" borderId="12" applyNumberFormat="0" applyProtection="0">
      <alignment horizontal="right" vertical="center"/>
    </xf>
    <xf numFmtId="0" fontId="15" fillId="10" borderId="12" applyNumberFormat="0" applyProtection="0">
      <alignment horizontal="right" vertical="center"/>
    </xf>
    <xf numFmtId="0" fontId="37" fillId="26" borderId="13" applyNumberFormat="0" applyProtection="0">
      <alignment horizontal="left" vertical="center" indent="1"/>
    </xf>
    <xf numFmtId="0" fontId="15" fillId="27" borderId="0" applyNumberFormat="0" applyProtection="0">
      <alignment horizontal="left" vertical="center" indent="1"/>
    </xf>
    <xf numFmtId="0" fontId="15" fillId="27" borderId="0" applyNumberFormat="0" applyProtection="0">
      <alignment horizontal="left" indent="1"/>
    </xf>
    <xf numFmtId="0" fontId="15" fillId="27" borderId="0" applyNumberFormat="0" applyProtection="0">
      <alignment horizontal="left" indent="1"/>
    </xf>
    <xf numFmtId="0" fontId="15" fillId="27" borderId="0" applyNumberFormat="0" applyProtection="0">
      <alignment horizontal="left" indent="1"/>
    </xf>
    <xf numFmtId="0" fontId="15" fillId="27" borderId="0" applyNumberFormat="0" applyProtection="0">
      <alignment horizontal="left" indent="1"/>
    </xf>
    <xf numFmtId="0" fontId="15" fillId="27" borderId="0" applyNumberFormat="0" applyProtection="0">
      <alignment horizontal="left" indent="1"/>
    </xf>
    <xf numFmtId="0" fontId="15" fillId="27" borderId="0" applyNumberFormat="0" applyProtection="0">
      <alignment horizontal="left" indent="1"/>
    </xf>
    <xf numFmtId="0" fontId="39" fillId="28" borderId="0" applyNumberFormat="0" applyProtection="0">
      <alignment horizontal="left" vertical="center" indent="1"/>
    </xf>
    <xf numFmtId="0" fontId="39" fillId="28" borderId="0" applyNumberFormat="0" applyProtection="0">
      <alignment horizontal="left" vertical="center" indent="1"/>
    </xf>
    <xf numFmtId="0" fontId="39" fillId="28" borderId="0" applyNumberFormat="0" applyProtection="0">
      <alignment horizontal="left" vertical="center" indent="1"/>
    </xf>
    <xf numFmtId="0" fontId="39" fillId="28" borderId="0" applyNumberFormat="0" applyProtection="0">
      <alignment horizontal="left" vertical="center" indent="1"/>
    </xf>
    <xf numFmtId="0" fontId="39" fillId="28" borderId="0" applyNumberFormat="0" applyProtection="0">
      <alignment horizontal="left" vertical="center" indent="1"/>
    </xf>
    <xf numFmtId="0" fontId="15" fillId="24" borderId="12" applyNumberFormat="0" applyProtection="0">
      <alignment horizontal="right" vertical="center"/>
    </xf>
    <xf numFmtId="0" fontId="40" fillId="0" borderId="0" applyNumberFormat="0" applyProtection="0">
      <alignment horizontal="left" vertical="center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1" fillId="29" borderId="0" applyNumberFormat="0" applyProtection="0">
      <alignment horizontal="left" indent="1"/>
    </xf>
    <xf numFmtId="0" fontId="42" fillId="0" borderId="0" applyNumberFormat="0" applyProtection="0">
      <alignment horizontal="left" vertical="center" indent="1"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42" fillId="30" borderId="0" applyNumberFormat="0" applyProtection="0">
      <alignment/>
    </xf>
    <xf numFmtId="0" fontId="1" fillId="28" borderId="12" applyNumberFormat="0" applyProtection="0">
      <alignment horizontal="left" vertical="center" indent="1"/>
    </xf>
    <xf numFmtId="0" fontId="1" fillId="28" borderId="12" applyNumberFormat="0" applyProtection="0">
      <alignment horizontal="left" vertical="center" indent="1"/>
    </xf>
    <xf numFmtId="0" fontId="1" fillId="28" borderId="12" applyNumberFormat="0" applyProtection="0">
      <alignment horizontal="left" vertical="center" indent="1"/>
    </xf>
    <xf numFmtId="0" fontId="1" fillId="28" borderId="12" applyNumberFormat="0" applyProtection="0">
      <alignment horizontal="left" vertical="center" indent="1"/>
    </xf>
    <xf numFmtId="0" fontId="1" fillId="28" borderId="12" applyNumberFormat="0" applyProtection="0">
      <alignment horizontal="left" vertical="center" indent="1"/>
    </xf>
    <xf numFmtId="0" fontId="1" fillId="28" borderId="12" applyNumberFormat="0" applyProtection="0">
      <alignment horizontal="left" vertical="top" indent="1"/>
    </xf>
    <xf numFmtId="0" fontId="1" fillId="28" borderId="12" applyNumberFormat="0" applyProtection="0">
      <alignment horizontal="left" vertical="top" indent="1"/>
    </xf>
    <xf numFmtId="0" fontId="1" fillId="28" borderId="12" applyNumberFormat="0" applyProtection="0">
      <alignment horizontal="left" vertical="top" indent="1"/>
    </xf>
    <xf numFmtId="0" fontId="1" fillId="28" borderId="12" applyNumberFormat="0" applyProtection="0">
      <alignment horizontal="left" vertical="top" indent="1"/>
    </xf>
    <xf numFmtId="0" fontId="1" fillId="28" borderId="12" applyNumberFormat="0" applyProtection="0">
      <alignment horizontal="left" vertical="top" indent="1"/>
    </xf>
    <xf numFmtId="0" fontId="1" fillId="24" borderId="12" applyNumberFormat="0" applyProtection="0">
      <alignment horizontal="left" vertical="center" indent="1"/>
    </xf>
    <xf numFmtId="0" fontId="1" fillId="24" borderId="12" applyNumberFormat="0" applyProtection="0">
      <alignment horizontal="left" vertical="center" indent="1"/>
    </xf>
    <xf numFmtId="0" fontId="1" fillId="24" borderId="12" applyNumberFormat="0" applyProtection="0">
      <alignment horizontal="left" vertical="center" indent="1"/>
    </xf>
    <xf numFmtId="0" fontId="1" fillId="24" borderId="12" applyNumberFormat="0" applyProtection="0">
      <alignment horizontal="left" vertical="center" indent="1"/>
    </xf>
    <xf numFmtId="0" fontId="1" fillId="24" borderId="12" applyNumberFormat="0" applyProtection="0">
      <alignment horizontal="left" vertical="center" indent="1"/>
    </xf>
    <xf numFmtId="0" fontId="1" fillId="24" borderId="12" applyNumberFormat="0" applyProtection="0">
      <alignment horizontal="left" vertical="top" indent="1"/>
    </xf>
    <xf numFmtId="0" fontId="1" fillId="24" borderId="12" applyNumberFormat="0" applyProtection="0">
      <alignment horizontal="left" vertical="top" indent="1"/>
    </xf>
    <xf numFmtId="0" fontId="1" fillId="24" borderId="12" applyNumberFormat="0" applyProtection="0">
      <alignment horizontal="left" vertical="top" indent="1"/>
    </xf>
    <xf numFmtId="0" fontId="1" fillId="24" borderId="12" applyNumberFormat="0" applyProtection="0">
      <alignment horizontal="left" vertical="top" indent="1"/>
    </xf>
    <xf numFmtId="0" fontId="1" fillId="24" borderId="12" applyNumberFormat="0" applyProtection="0">
      <alignment horizontal="left" vertical="top" indent="1"/>
    </xf>
    <xf numFmtId="0" fontId="1" fillId="8" borderId="12" applyNumberFormat="0" applyProtection="0">
      <alignment horizontal="left" vertical="center" indent="1"/>
    </xf>
    <xf numFmtId="0" fontId="1" fillId="8" borderId="12" applyNumberFormat="0" applyProtection="0">
      <alignment horizontal="left" vertical="center" indent="1"/>
    </xf>
    <xf numFmtId="0" fontId="1" fillId="8" borderId="12" applyNumberFormat="0" applyProtection="0">
      <alignment horizontal="left" vertical="center" indent="1"/>
    </xf>
    <xf numFmtId="0" fontId="1" fillId="8" borderId="12" applyNumberFormat="0" applyProtection="0">
      <alignment horizontal="left" vertical="center" indent="1"/>
    </xf>
    <xf numFmtId="0" fontId="1" fillId="8" borderId="12" applyNumberFormat="0" applyProtection="0">
      <alignment horizontal="left" vertical="center" indent="1"/>
    </xf>
    <xf numFmtId="0" fontId="1" fillId="8" borderId="12" applyNumberFormat="0" applyProtection="0">
      <alignment horizontal="left" vertical="top" indent="1"/>
    </xf>
    <xf numFmtId="0" fontId="1" fillId="8" borderId="12" applyNumberFormat="0" applyProtection="0">
      <alignment horizontal="left" vertical="top" indent="1"/>
    </xf>
    <xf numFmtId="0" fontId="1" fillId="8" borderId="12" applyNumberFormat="0" applyProtection="0">
      <alignment horizontal="left" vertical="top" indent="1"/>
    </xf>
    <xf numFmtId="0" fontId="1" fillId="8" borderId="12" applyNumberFormat="0" applyProtection="0">
      <alignment horizontal="left" vertical="top" indent="1"/>
    </xf>
    <xf numFmtId="0" fontId="1" fillId="8" borderId="12" applyNumberFormat="0" applyProtection="0">
      <alignment horizontal="left" vertical="top" indent="1"/>
    </xf>
    <xf numFmtId="0" fontId="1" fillId="27" borderId="12" applyNumberFormat="0" applyProtection="0">
      <alignment horizontal="left" vertical="center" indent="1"/>
    </xf>
    <xf numFmtId="0" fontId="1" fillId="27" borderId="12" applyNumberFormat="0" applyProtection="0">
      <alignment horizontal="left" vertical="center" indent="1"/>
    </xf>
    <xf numFmtId="0" fontId="1" fillId="27" borderId="12" applyNumberFormat="0" applyProtection="0">
      <alignment horizontal="left" vertical="center" indent="1"/>
    </xf>
    <xf numFmtId="0" fontId="1" fillId="27" borderId="12" applyNumberFormat="0" applyProtection="0">
      <alignment horizontal="left" vertical="center" indent="1"/>
    </xf>
    <xf numFmtId="0" fontId="1" fillId="27" borderId="12" applyNumberFormat="0" applyProtection="0">
      <alignment horizontal="left" vertical="center" indent="1"/>
    </xf>
    <xf numFmtId="0" fontId="1" fillId="27" borderId="12" applyNumberFormat="0" applyProtection="0">
      <alignment horizontal="left" vertical="top" indent="1"/>
    </xf>
    <xf numFmtId="0" fontId="1" fillId="27" borderId="12" applyNumberFormat="0" applyProtection="0">
      <alignment horizontal="left" vertical="top" indent="1"/>
    </xf>
    <xf numFmtId="0" fontId="1" fillId="27" borderId="12" applyNumberFormat="0" applyProtection="0">
      <alignment horizontal="left" vertical="top" indent="1"/>
    </xf>
    <xf numFmtId="0" fontId="1" fillId="27" borderId="12" applyNumberFormat="0" applyProtection="0">
      <alignment horizontal="left" vertical="top" indent="1"/>
    </xf>
    <xf numFmtId="0" fontId="1" fillId="27" borderId="12" applyNumberFormat="0" applyProtection="0">
      <alignment horizontal="left" vertical="top" indent="1"/>
    </xf>
    <xf numFmtId="0" fontId="15" fillId="22" borderId="12" applyNumberFormat="0" applyProtection="0">
      <alignment vertical="center"/>
    </xf>
    <xf numFmtId="0" fontId="43" fillId="22" borderId="12" applyNumberFormat="0" applyProtection="0">
      <alignment vertical="center"/>
    </xf>
    <xf numFmtId="0" fontId="15" fillId="22" borderId="12" applyNumberFormat="0" applyProtection="0">
      <alignment horizontal="left" vertical="center" indent="1"/>
    </xf>
    <xf numFmtId="0" fontId="15" fillId="22" borderId="12" applyNumberFormat="0" applyProtection="0">
      <alignment horizontal="left" vertical="top" indent="1"/>
    </xf>
    <xf numFmtId="0" fontId="15" fillId="31" borderId="14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15" fillId="0" borderId="12" applyNumberFormat="0" applyProtection="0">
      <alignment horizontal="right" vertical="center"/>
    </xf>
    <xf numFmtId="0" fontId="43" fillId="27" borderId="12" applyNumberFormat="0" applyProtection="0">
      <alignment horizontal="right" vertical="center"/>
    </xf>
    <xf numFmtId="0" fontId="15" fillId="31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0" borderId="12" applyNumberFormat="0" applyProtection="0">
      <alignment horizontal="left" vertical="center" indent="1"/>
    </xf>
    <xf numFmtId="0" fontId="15" fillId="24" borderId="12" applyNumberFormat="0" applyProtection="0">
      <alignment horizontal="center" vertical="top"/>
    </xf>
    <xf numFmtId="0" fontId="15" fillId="24" borderId="12" applyNumberFormat="0" applyProtection="0">
      <alignment horizontal="left" vertical="top"/>
    </xf>
    <xf numFmtId="0" fontId="15" fillId="24" borderId="12" applyNumberFormat="0" applyProtection="0">
      <alignment horizontal="left" vertical="top"/>
    </xf>
    <xf numFmtId="0" fontId="15" fillId="24" borderId="12" applyNumberFormat="0" applyProtection="0">
      <alignment horizontal="left" vertical="top"/>
    </xf>
    <xf numFmtId="0" fontId="15" fillId="24" borderId="12" applyNumberFormat="0" applyProtection="0">
      <alignment horizontal="left" vertical="top"/>
    </xf>
    <xf numFmtId="0" fontId="15" fillId="24" borderId="12" applyNumberFormat="0" applyProtection="0">
      <alignment horizontal="left" vertical="top"/>
    </xf>
    <xf numFmtId="0" fontId="15" fillId="24" borderId="12" applyNumberFormat="0" applyProtection="0">
      <alignment horizontal="left" vertical="top"/>
    </xf>
    <xf numFmtId="0" fontId="44" fillId="0" borderId="0" applyNumberFormat="0" applyProtection="0">
      <alignment horizontal="left" vertical="center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5" fillId="32" borderId="0" applyNumberFormat="0" applyProtection="0">
      <alignment horizontal="left"/>
    </xf>
    <xf numFmtId="0" fontId="46" fillId="27" borderId="12" applyNumberFormat="0" applyProtection="0">
      <alignment horizontal="right" vertical="center"/>
    </xf>
    <xf numFmtId="0" fontId="47" fillId="33" borderId="0" applyNumberFormat="0" applyFont="0" applyBorder="0" applyAlignment="0" applyProtection="0"/>
    <xf numFmtId="181" fontId="1" fillId="0" borderId="15">
      <alignment horizontal="justify" vertical="top" wrapText="1"/>
      <protection/>
    </xf>
    <xf numFmtId="0" fontId="1" fillId="0" borderId="0">
      <alignment horizontal="left" wrapText="1"/>
      <protection/>
    </xf>
    <xf numFmtId="182" fontId="1" fillId="0" borderId="0" applyFill="0" applyBorder="0" applyProtection="0">
      <alignment/>
    </xf>
    <xf numFmtId="0" fontId="48" fillId="0" borderId="0" applyNumberFormat="0" applyFill="0" applyBorder="0">
      <alignment horizontal="center" wrapText="1"/>
      <protection/>
    </xf>
    <xf numFmtId="0" fontId="48" fillId="0" borderId="0" applyNumberFormat="0" applyFill="0" applyBorder="0">
      <alignment horizontal="center" wrapText="1"/>
      <protection/>
    </xf>
    <xf numFmtId="0" fontId="48" fillId="0" borderId="0" applyNumberFormat="0" applyFill="0" applyBorder="0">
      <alignment horizontal="center" wrapText="1"/>
      <protection/>
    </xf>
    <xf numFmtId="0" fontId="48" fillId="0" borderId="0" applyNumberFormat="0" applyFill="0" applyBorder="0">
      <alignment horizontal="center" wrapText="1"/>
      <protection/>
    </xf>
    <xf numFmtId="0" fontId="49" fillId="0" borderId="0" applyNumberFormat="0" applyFill="0" applyBorder="0" applyAlignment="0" applyProtection="0"/>
    <xf numFmtId="0" fontId="48" fillId="0" borderId="6">
      <alignment horizontal="center" vertical="center" wrapText="1"/>
      <protection/>
    </xf>
    <xf numFmtId="0" fontId="48" fillId="0" borderId="6">
      <alignment horizontal="center" vertical="center" wrapText="1"/>
      <protection/>
    </xf>
    <xf numFmtId="0" fontId="50" fillId="0" borderId="16" applyNumberFormat="0" applyFont="0" applyFill="0" applyAlignment="0" applyProtection="0"/>
    <xf numFmtId="0" fontId="18" fillId="0" borderId="17">
      <alignment/>
      <protection/>
    </xf>
    <xf numFmtId="183" fontId="51" fillId="0" borderId="0">
      <alignment horizontal="left"/>
      <protection/>
    </xf>
    <xf numFmtId="0" fontId="18" fillId="0" borderId="18">
      <alignment/>
      <protection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37" fontId="23" fillId="0" borderId="0">
      <alignment/>
      <protection/>
    </xf>
    <xf numFmtId="3" fontId="52" fillId="34" borderId="19" applyProtection="0">
      <alignment/>
    </xf>
    <xf numFmtId="0" fontId="53" fillId="0" borderId="0" applyNumberFormat="0" applyFill="0" applyBorder="0" applyAlignment="0" applyProtection="0"/>
    <xf numFmtId="0" fontId="16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8" applyNumberFormat="0" applyBorder="0" applyAlignment="0">
      <protection/>
    </xf>
    <xf numFmtId="0" fontId="14" fillId="0" borderId="0">
      <alignment/>
      <protection/>
    </xf>
    <xf numFmtId="187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23" borderId="0" applyNumberFormat="0" applyBorder="0" applyAlignment="0" applyProtection="0"/>
    <xf numFmtId="9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5" fillId="0" borderId="0" applyFill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4" fontId="1" fillId="0" borderId="0">
      <alignment/>
      <protection locked="0"/>
    </xf>
    <xf numFmtId="184" fontId="1" fillId="0" borderId="0">
      <alignment/>
      <protection locked="0"/>
    </xf>
    <xf numFmtId="38" fontId="62" fillId="0" borderId="0">
      <alignment horizontal="left" wrapText="1"/>
      <protection/>
    </xf>
    <xf numFmtId="38" fontId="63" fillId="0" borderId="0">
      <alignment horizontal="left"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0" fontId="15" fillId="31" borderId="0">
      <alignment horizontal="right"/>
      <protection/>
    </xf>
    <xf numFmtId="0" fontId="37" fillId="31" borderId="0">
      <alignment horizontal="left"/>
      <protection/>
    </xf>
    <xf numFmtId="0" fontId="65" fillId="35" borderId="20">
      <alignment/>
      <protection/>
    </xf>
    <xf numFmtId="38" fontId="1" fillId="0" borderId="0">
      <alignment horizontal="left" wrapText="1"/>
      <protection/>
    </xf>
    <xf numFmtId="38" fontId="15" fillId="0" borderId="21" applyFill="0" applyBorder="0" applyAlignment="0">
      <protection locked="0"/>
    </xf>
    <xf numFmtId="0" fontId="23" fillId="23" borderId="0" applyNumberFormat="0" applyBorder="0" applyAlignment="0" applyProtection="0"/>
    <xf numFmtId="0" fontId="16" fillId="0" borderId="0">
      <alignment/>
      <protection/>
    </xf>
    <xf numFmtId="43" fontId="15" fillId="0" borderId="0" applyFont="0" applyFill="0" applyBorder="0" applyAlignment="0" applyProtection="0"/>
    <xf numFmtId="0" fontId="14" fillId="36" borderId="22" applyNumberFormat="0" applyFont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20" applyFont="1">
      <alignment/>
      <protection/>
    </xf>
    <xf numFmtId="169" fontId="5" fillId="0" borderId="0" xfId="20" applyNumberFormat="1" applyFont="1" applyAlignment="1" applyProtection="1">
      <alignment horizontal="left"/>
      <protection/>
    </xf>
    <xf numFmtId="170" fontId="4" fillId="0" borderId="0" xfId="21" applyNumberFormat="1" applyFont="1" applyAlignment="1">
      <alignment vertical="center"/>
    </xf>
    <xf numFmtId="171" fontId="4" fillId="0" borderId="0" xfId="20" applyNumberFormat="1" applyFont="1" applyAlignment="1">
      <alignment horizontal="center" wrapText="1"/>
      <protection/>
    </xf>
    <xf numFmtId="0" fontId="4" fillId="0" borderId="23" xfId="20" applyFont="1" applyBorder="1" applyAlignment="1">
      <alignment horizontal="center" wrapText="1"/>
      <protection/>
    </xf>
    <xf numFmtId="0" fontId="4" fillId="0" borderId="23" xfId="20" applyFont="1" applyBorder="1">
      <alignment/>
      <protection/>
    </xf>
    <xf numFmtId="0" fontId="4" fillId="0" borderId="4" xfId="20" applyFont="1" applyFill="1" applyBorder="1" applyAlignment="1">
      <alignment horizontal="center" wrapText="1"/>
      <protection/>
    </xf>
    <xf numFmtId="0" fontId="4" fillId="0" borderId="0" xfId="20" applyFont="1" applyBorder="1" applyAlignment="1">
      <alignment horizontal="center" wrapText="1"/>
      <protection/>
    </xf>
    <xf numFmtId="37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170" fontId="4" fillId="0" borderId="0" xfId="21" applyNumberFormat="1" applyFont="1" applyAlignment="1" applyProtection="1">
      <alignment vertical="center"/>
      <protection/>
    </xf>
    <xf numFmtId="170" fontId="4" fillId="0" borderId="4" xfId="21" applyNumberFormat="1" applyFont="1" applyBorder="1" applyAlignment="1" applyProtection="1">
      <alignment vertical="center"/>
      <protection/>
    </xf>
    <xf numFmtId="170" fontId="4" fillId="0" borderId="23" xfId="21" applyNumberFormat="1" applyFont="1" applyBorder="1" applyAlignment="1" applyProtection="1">
      <alignment vertical="center"/>
      <protection/>
    </xf>
    <xf numFmtId="170" fontId="4" fillId="0" borderId="0" xfId="21" applyNumberFormat="1" applyFont="1" applyBorder="1" applyAlignment="1" applyProtection="1">
      <alignment vertical="center"/>
      <protection/>
    </xf>
    <xf numFmtId="170" fontId="4" fillId="0" borderId="24" xfId="21" applyNumberFormat="1" applyFont="1" applyBorder="1" applyAlignment="1" applyProtection="1">
      <alignment vertic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Protection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 wrapText="1"/>
      <protection/>
    </xf>
    <xf numFmtId="170" fontId="4" fillId="0" borderId="0" xfId="21" applyNumberFormat="1" applyFont="1" applyFill="1" applyAlignment="1" applyProtection="1">
      <alignment vertical="center"/>
      <protection/>
    </xf>
    <xf numFmtId="10" fontId="6" fillId="0" borderId="0" xfId="20" applyNumberFormat="1" applyFont="1">
      <alignment/>
      <protection/>
    </xf>
    <xf numFmtId="37" fontId="4" fillId="0" borderId="0" xfId="20" applyNumberFormat="1" applyFont="1">
      <alignment/>
      <protection/>
    </xf>
    <xf numFmtId="170" fontId="4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170" fontId="4" fillId="0" borderId="0" xfId="21" applyNumberFormat="1" applyFont="1"/>
    <xf numFmtId="170" fontId="4" fillId="0" borderId="0" xfId="18" applyNumberFormat="1" applyFont="1"/>
    <xf numFmtId="0" fontId="4" fillId="0" borderId="0" xfId="130" applyFont="1">
      <alignment/>
      <protection/>
    </xf>
    <xf numFmtId="0" fontId="4" fillId="0" borderId="0" xfId="130" applyFont="1" applyAlignment="1">
      <alignment horizontal="center"/>
      <protection/>
    </xf>
    <xf numFmtId="0" fontId="4" fillId="0" borderId="0" xfId="130" applyFont="1" applyFill="1">
      <alignment/>
      <protection/>
    </xf>
    <xf numFmtId="0" fontId="4" fillId="0" borderId="0" xfId="13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169" fontId="4" fillId="0" borderId="0" xfId="130" applyNumberFormat="1" applyFont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345" applyFont="1" applyAlignment="1">
      <alignment horizontal="center"/>
      <protection/>
    </xf>
    <xf numFmtId="0" fontId="4" fillId="0" borderId="0" xfId="345" applyNumberFormat="1" applyFont="1" applyAlignment="1">
      <alignment horizontal="center"/>
      <protection/>
    </xf>
    <xf numFmtId="0" fontId="54" fillId="0" borderId="0" xfId="345" applyFont="1" applyAlignment="1">
      <alignment horizontal="center"/>
      <protection/>
    </xf>
    <xf numFmtId="170" fontId="4" fillId="0" borderId="0" xfId="63" applyNumberFormat="1" applyFont="1" applyBorder="1" applyAlignment="1">
      <alignment horizontal="center"/>
    </xf>
    <xf numFmtId="185" fontId="4" fillId="0" borderId="0" xfId="173" applyNumberFormat="1" applyFont="1" applyBorder="1" applyAlignment="1">
      <alignment horizontal="center"/>
    </xf>
    <xf numFmtId="41" fontId="4" fillId="0" borderId="0" xfId="63" applyNumberFormat="1" applyFont="1" applyBorder="1" applyAlignment="1">
      <alignment horizontal="center"/>
    </xf>
    <xf numFmtId="0" fontId="4" fillId="0" borderId="0" xfId="20" applyFont="1" applyFill="1" applyAlignment="1">
      <alignment horizontal="center"/>
      <protection/>
    </xf>
    <xf numFmtId="184" fontId="4" fillId="0" borderId="0" xfId="173" applyNumberFormat="1" applyFont="1" applyBorder="1" applyAlignment="1">
      <alignment horizontal="center"/>
    </xf>
    <xf numFmtId="0" fontId="5" fillId="0" borderId="0" xfId="345" applyFont="1">
      <alignment/>
      <protection/>
    </xf>
    <xf numFmtId="0" fontId="4" fillId="0" borderId="0" xfId="345" applyFont="1">
      <alignment/>
      <protection/>
    </xf>
    <xf numFmtId="0" fontId="54" fillId="0" borderId="0" xfId="345" applyNumberFormat="1" applyFont="1" applyAlignment="1">
      <alignment horizontal="center"/>
      <protection/>
    </xf>
    <xf numFmtId="0" fontId="5" fillId="0" borderId="0" xfId="345" applyFont="1" applyBorder="1" applyAlignment="1">
      <alignment horizontal="left"/>
      <protection/>
    </xf>
    <xf numFmtId="0" fontId="4" fillId="0" borderId="0" xfId="345" applyFont="1" applyBorder="1">
      <alignment/>
      <protection/>
    </xf>
    <xf numFmtId="0" fontId="4" fillId="0" borderId="0" xfId="345" applyFont="1" applyBorder="1" applyAlignment="1">
      <alignment horizontal="center"/>
      <protection/>
    </xf>
    <xf numFmtId="170" fontId="4" fillId="0" borderId="0" xfId="346" applyNumberFormat="1" applyFont="1" applyBorder="1" applyAlignment="1">
      <alignment horizontal="center"/>
    </xf>
    <xf numFmtId="0" fontId="4" fillId="0" borderId="0" xfId="345" applyFont="1" applyBorder="1" applyAlignment="1">
      <alignment horizontal="left"/>
      <protection/>
    </xf>
    <xf numFmtId="37" fontId="4" fillId="0" borderId="0" xfId="346" applyNumberFormat="1" applyFont="1" applyBorder="1" applyAlignment="1">
      <alignment/>
    </xf>
    <xf numFmtId="37" fontId="4" fillId="0" borderId="4" xfId="345" applyNumberFormat="1" applyFont="1" applyBorder="1" applyAlignment="1">
      <alignment/>
      <protection/>
    </xf>
    <xf numFmtId="170" fontId="4" fillId="0" borderId="0" xfId="345" applyNumberFormat="1" applyFont="1" applyBorder="1" applyAlignment="1">
      <alignment horizontal="center"/>
      <protection/>
    </xf>
    <xf numFmtId="41" fontId="4" fillId="0" borderId="0" xfId="346" applyNumberFormat="1" applyFont="1" applyBorder="1" applyAlignment="1">
      <alignment horizontal="center"/>
    </xf>
    <xf numFmtId="9" fontId="4" fillId="0" borderId="0" xfId="173" applyFont="1" applyBorder="1" applyAlignment="1">
      <alignment horizontal="center"/>
    </xf>
    <xf numFmtId="0" fontId="54" fillId="0" borderId="0" xfId="345" applyFont="1" applyBorder="1">
      <alignment/>
      <protection/>
    </xf>
    <xf numFmtId="0" fontId="4" fillId="0" borderId="0" xfId="345" applyNumberFormat="1" applyFont="1" applyBorder="1" applyAlignment="1">
      <alignment horizontal="center"/>
      <protection/>
    </xf>
    <xf numFmtId="0" fontId="4" fillId="0" borderId="0" xfId="345" applyFont="1" applyAlignment="1">
      <alignment horizontal="left"/>
      <protection/>
    </xf>
    <xf numFmtId="185" fontId="4" fillId="0" borderId="0" xfId="173" applyNumberFormat="1" applyFont="1" applyAlignment="1">
      <alignment horizontal="center"/>
    </xf>
    <xf numFmtId="41" fontId="4" fillId="0" borderId="0" xfId="346" applyNumberFormat="1" applyFont="1" applyAlignment="1">
      <alignment horizontal="center"/>
    </xf>
    <xf numFmtId="0" fontId="54" fillId="0" borderId="0" xfId="345" applyFont="1" applyBorder="1" applyAlignment="1">
      <alignment horizontal="center"/>
      <protection/>
    </xf>
    <xf numFmtId="0" fontId="4" fillId="0" borderId="0" xfId="345" applyFont="1" applyAlignment="1">
      <alignment horizontal="right"/>
      <protection/>
    </xf>
    <xf numFmtId="0" fontId="59" fillId="0" borderId="0" xfId="130" applyFont="1">
      <alignment/>
      <protection/>
    </xf>
    <xf numFmtId="0" fontId="60" fillId="0" borderId="0" xfId="130" applyFont="1">
      <alignment/>
      <protection/>
    </xf>
    <xf numFmtId="169" fontId="54" fillId="0" borderId="0" xfId="130" applyNumberFormat="1" applyFont="1" applyAlignment="1">
      <alignment horizontal="center"/>
      <protection/>
    </xf>
    <xf numFmtId="184" fontId="4" fillId="0" borderId="0" xfId="173" applyNumberFormat="1" applyFont="1"/>
    <xf numFmtId="184" fontId="4" fillId="0" borderId="0" xfId="130" applyNumberFormat="1" applyFont="1">
      <alignment/>
      <protection/>
    </xf>
    <xf numFmtId="42" fontId="4" fillId="0" borderId="0" xfId="130" applyNumberFormat="1" applyFont="1">
      <alignment/>
      <protection/>
    </xf>
    <xf numFmtId="10" fontId="4" fillId="0" borderId="0" xfId="173" applyNumberFormat="1" applyFont="1" quotePrefix="1"/>
    <xf numFmtId="186" fontId="4" fillId="0" borderId="0" xfId="130" applyNumberFormat="1" applyFont="1">
      <alignment/>
      <protection/>
    </xf>
    <xf numFmtId="14" fontId="4" fillId="0" borderId="0" xfId="130" applyNumberFormat="1" applyFont="1" applyAlignment="1">
      <alignment horizontal="center"/>
      <protection/>
    </xf>
    <xf numFmtId="10" fontId="4" fillId="0" borderId="0" xfId="130" applyNumberFormat="1" applyFont="1">
      <alignment/>
      <protection/>
    </xf>
    <xf numFmtId="0" fontId="59" fillId="0" borderId="0" xfId="130" applyFont="1" applyFill="1">
      <alignment/>
      <protection/>
    </xf>
    <xf numFmtId="0" fontId="60" fillId="0" borderId="0" xfId="130" applyFont="1" applyFill="1">
      <alignment/>
      <protection/>
    </xf>
    <xf numFmtId="169" fontId="54" fillId="0" borderId="0" xfId="130" applyNumberFormat="1" applyFont="1" applyFill="1" applyAlignment="1">
      <alignment horizontal="center"/>
      <protection/>
    </xf>
    <xf numFmtId="14" fontId="4" fillId="0" borderId="0" xfId="130" applyNumberFormat="1" applyFont="1" applyFill="1" applyAlignment="1">
      <alignment horizontal="center"/>
      <protection/>
    </xf>
    <xf numFmtId="186" fontId="4" fillId="0" borderId="0" xfId="130" applyNumberFormat="1" applyFont="1" applyFill="1">
      <alignment/>
      <protection/>
    </xf>
    <xf numFmtId="10" fontId="61" fillId="0" borderId="0" xfId="173" applyNumberFormat="1" applyFont="1" applyFill="1"/>
    <xf numFmtId="10" fontId="4" fillId="0" borderId="0" xfId="173" applyNumberFormat="1" applyFont="1" applyFill="1" quotePrefix="1"/>
    <xf numFmtId="10" fontId="4" fillId="0" borderId="0" xfId="130" applyNumberFormat="1" applyFont="1" applyFill="1">
      <alignment/>
      <protection/>
    </xf>
    <xf numFmtId="184" fontId="4" fillId="0" borderId="0" xfId="345" applyNumberFormat="1" applyFont="1" applyBorder="1" applyAlignment="1">
      <alignment horizontal="center"/>
      <protection/>
    </xf>
    <xf numFmtId="37" fontId="4" fillId="0" borderId="0" xfId="63" applyNumberFormat="1" applyFont="1" applyBorder="1" applyAlignment="1">
      <alignment/>
    </xf>
    <xf numFmtId="0" fontId="55" fillId="0" borderId="0" xfId="129" applyFont="1">
      <alignment/>
      <protection/>
    </xf>
    <xf numFmtId="0" fontId="55" fillId="37" borderId="0" xfId="129" applyFont="1" applyFill="1">
      <alignment/>
      <protection/>
    </xf>
    <xf numFmtId="0" fontId="56" fillId="37" borderId="6" xfId="129" applyFont="1" applyFill="1" applyBorder="1">
      <alignment/>
      <protection/>
    </xf>
    <xf numFmtId="0" fontId="56" fillId="37" borderId="6" xfId="129" applyFont="1" applyFill="1" applyBorder="1" applyAlignment="1">
      <alignment horizontal="center"/>
      <protection/>
    </xf>
    <xf numFmtId="1" fontId="5" fillId="37" borderId="6" xfId="129" applyNumberFormat="1" applyFont="1" applyFill="1" applyBorder="1" applyAlignment="1" quotePrefix="1">
      <alignment horizontal="center"/>
      <protection/>
    </xf>
    <xf numFmtId="17" fontId="5" fillId="37" borderId="6" xfId="129" applyNumberFormat="1" applyFont="1" applyFill="1" applyBorder="1" applyAlignment="1">
      <alignment horizontal="center"/>
      <protection/>
    </xf>
    <xf numFmtId="0" fontId="55" fillId="37" borderId="6" xfId="129" applyFont="1" applyFill="1" applyBorder="1">
      <alignment/>
      <protection/>
    </xf>
    <xf numFmtId="0" fontId="55" fillId="37" borderId="6" xfId="129" applyFont="1" applyFill="1" applyBorder="1" applyAlignment="1">
      <alignment horizontal="center"/>
      <protection/>
    </xf>
    <xf numFmtId="0" fontId="55" fillId="37" borderId="0" xfId="129" applyFont="1" applyFill="1" applyAlignment="1">
      <alignment horizontal="center"/>
      <protection/>
    </xf>
    <xf numFmtId="3" fontId="55" fillId="37" borderId="0" xfId="129" applyNumberFormat="1" applyFont="1" applyFill="1">
      <alignment/>
      <protection/>
    </xf>
    <xf numFmtId="41" fontId="55" fillId="37" borderId="6" xfId="129" applyNumberFormat="1" applyFont="1" applyFill="1" applyBorder="1">
      <alignment/>
      <protection/>
    </xf>
    <xf numFmtId="0" fontId="56" fillId="36" borderId="6" xfId="129" applyFont="1" applyFill="1" applyBorder="1">
      <alignment/>
      <protection/>
    </xf>
    <xf numFmtId="0" fontId="55" fillId="36" borderId="6" xfId="129" applyFont="1" applyFill="1" applyBorder="1" applyAlignment="1">
      <alignment horizontal="center"/>
      <protection/>
    </xf>
    <xf numFmtId="0" fontId="55" fillId="0" borderId="0" xfId="129" applyFont="1" applyFill="1">
      <alignment/>
      <protection/>
    </xf>
    <xf numFmtId="5" fontId="55" fillId="0" borderId="0" xfId="129" applyNumberFormat="1" applyFont="1">
      <alignment/>
      <protection/>
    </xf>
    <xf numFmtId="170" fontId="4" fillId="0" borderId="0" xfId="20" applyNumberFormat="1" applyFont="1" applyBorder="1">
      <alignment/>
      <protection/>
    </xf>
    <xf numFmtId="184" fontId="4" fillId="0" borderId="0" xfId="15" applyNumberFormat="1" applyFont="1" applyBorder="1"/>
    <xf numFmtId="172" fontId="4" fillId="0" borderId="0" xfId="20" applyNumberFormat="1" applyFont="1" applyBorder="1">
      <alignment/>
      <protection/>
    </xf>
    <xf numFmtId="170" fontId="4" fillId="0" borderId="0" xfId="18" applyNumberFormat="1" applyFont="1" applyBorder="1"/>
    <xf numFmtId="189" fontId="4" fillId="0" borderId="0" xfId="20" applyNumberFormat="1" applyFont="1" applyBorder="1">
      <alignment/>
      <protection/>
    </xf>
    <xf numFmtId="190" fontId="4" fillId="0" borderId="0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169" fontId="4" fillId="0" borderId="0" xfId="20" applyNumberFormat="1" applyFont="1" applyAlignment="1" applyProtection="1">
      <alignment horizontal="center"/>
      <protection/>
    </xf>
    <xf numFmtId="10" fontId="4" fillId="0" borderId="25" xfId="20" applyNumberFormat="1" applyFont="1" applyFill="1" applyBorder="1" applyAlignment="1">
      <alignment horizontal="left" vertical="center" wrapText="1" indent="1"/>
      <protection/>
    </xf>
    <xf numFmtId="10" fontId="4" fillId="0" borderId="3" xfId="20" applyNumberFormat="1" applyFont="1" applyFill="1" applyBorder="1" applyAlignment="1">
      <alignment horizontal="left" vertical="center" wrapText="1" indent="1"/>
      <protection/>
    </xf>
    <xf numFmtId="10" fontId="4" fillId="0" borderId="26" xfId="20" applyNumberFormat="1" applyFont="1" applyFill="1" applyBorder="1" applyAlignment="1">
      <alignment horizontal="left" vertical="center" wrapText="1" indent="1"/>
      <protection/>
    </xf>
    <xf numFmtId="3" fontId="57" fillId="0" borderId="27" xfId="129" applyNumberFormat="1" applyFont="1" applyFill="1" applyBorder="1" applyAlignment="1">
      <alignment horizontal="center" vertical="center"/>
      <protection/>
    </xf>
    <xf numFmtId="3" fontId="57" fillId="0" borderId="28" xfId="129" applyNumberFormat="1" applyFont="1" applyFill="1" applyBorder="1" applyAlignment="1">
      <alignment horizontal="center" vertical="center"/>
      <protection/>
    </xf>
    <xf numFmtId="3" fontId="57" fillId="0" borderId="29" xfId="129" applyNumberFormat="1" applyFont="1" applyFill="1" applyBorder="1" applyAlignment="1">
      <alignment horizontal="center" vertical="center"/>
      <protection/>
    </xf>
    <xf numFmtId="3" fontId="57" fillId="0" borderId="30" xfId="129" applyNumberFormat="1" applyFont="1" applyFill="1" applyBorder="1" applyAlignment="1">
      <alignment horizontal="center" vertical="center"/>
      <protection/>
    </xf>
    <xf numFmtId="3" fontId="57" fillId="0" borderId="0" xfId="129" applyNumberFormat="1" applyFont="1" applyFill="1" applyBorder="1" applyAlignment="1">
      <alignment horizontal="center" vertical="center"/>
      <protection/>
    </xf>
    <xf numFmtId="3" fontId="57" fillId="0" borderId="31" xfId="129" applyNumberFormat="1" applyFont="1" applyFill="1" applyBorder="1" applyAlignment="1">
      <alignment horizontal="center" vertical="center"/>
      <protection/>
    </xf>
    <xf numFmtId="3" fontId="57" fillId="0" borderId="32" xfId="129" applyNumberFormat="1" applyFont="1" applyFill="1" applyBorder="1" applyAlignment="1">
      <alignment horizontal="center" vertical="center"/>
      <protection/>
    </xf>
    <xf numFmtId="3" fontId="57" fillId="0" borderId="23" xfId="129" applyNumberFormat="1" applyFont="1" applyFill="1" applyBorder="1" applyAlignment="1">
      <alignment horizontal="center" vertical="center"/>
      <protection/>
    </xf>
    <xf numFmtId="3" fontId="57" fillId="0" borderId="33" xfId="129" applyNumberFormat="1" applyFont="1" applyFill="1" applyBorder="1" applyAlignment="1">
      <alignment horizontal="center" vertical="center"/>
      <protection/>
    </xf>
    <xf numFmtId="0" fontId="2" fillId="37" borderId="6" xfId="129" applyFont="1" applyFill="1" applyBorder="1" applyAlignment="1">
      <alignment horizontal="center"/>
      <protection/>
    </xf>
    <xf numFmtId="0" fontId="2" fillId="37" borderId="34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57" fillId="0" borderId="0" xfId="129" applyFont="1" applyAlignment="1">
      <alignment horizontal="center"/>
      <protection/>
    </xf>
    <xf numFmtId="0" fontId="2" fillId="37" borderId="6" xfId="0" applyFont="1" applyFill="1" applyBorder="1" applyAlignment="1">
      <alignment horizontal="center"/>
    </xf>
  </cellXfs>
  <cellStyles count="3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 2" xfId="21"/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Calculation 2" xfId="47"/>
    <cellStyle name="Check Cell 2" xfId="48"/>
    <cellStyle name="Column total in dollars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(0)" xfId="58"/>
    <cellStyle name="Comma [0] 2" xfId="59"/>
    <cellStyle name="Comma 10" xfId="60"/>
    <cellStyle name="Comma 11" xfId="61"/>
    <cellStyle name="Comma 12" xfId="62"/>
    <cellStyle name="Comma 2" xfId="63"/>
    <cellStyle name="Comma 2 2 2" xfId="64"/>
    <cellStyle name="Comma 2 2 2 2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4 2" xfId="76"/>
    <cellStyle name="Comma 4 3" xfId="77"/>
    <cellStyle name="Comma 5" xfId="78"/>
    <cellStyle name="Comma 5 2" xfId="79"/>
    <cellStyle name="Comma 6" xfId="80"/>
    <cellStyle name="Comma 6 2" xfId="81"/>
    <cellStyle name="Comma 6 3" xfId="82"/>
    <cellStyle name="Comma 7" xfId="83"/>
    <cellStyle name="Comma 8" xfId="84"/>
    <cellStyle name="Comma 9" xfId="85"/>
    <cellStyle name="Comma0" xfId="86"/>
    <cellStyle name="Comma0 - Style3" xfId="87"/>
    <cellStyle name="Comma0 - Style4" xfId="88"/>
    <cellStyle name="Comma0_1st Qtr 2009 Global Insight Factors" xfId="89"/>
    <cellStyle name="Comma1 - Style1" xfId="90"/>
    <cellStyle name="Currency 2" xfId="91"/>
    <cellStyle name="Currency 2 2" xfId="92"/>
    <cellStyle name="Currency 2 2 2" xfId="93"/>
    <cellStyle name="Currency 2 3" xfId="94"/>
    <cellStyle name="Currency 3" xfId="95"/>
    <cellStyle name="Currency 3 2" xfId="96"/>
    <cellStyle name="Currency 4" xfId="97"/>
    <cellStyle name="Currency 5" xfId="98"/>
    <cellStyle name="Currency No Comma" xfId="99"/>
    <cellStyle name="Currency(0)" xfId="100"/>
    <cellStyle name="Currency0" xfId="101"/>
    <cellStyle name="Date" xfId="102"/>
    <cellStyle name="Date - Style3" xfId="103"/>
    <cellStyle name="Date_1st Qtr 2009 Global Insight Factors" xfId="104"/>
    <cellStyle name="Explanatory Text 2" xfId="105"/>
    <cellStyle name="Fixed" xfId="106"/>
    <cellStyle name="General" xfId="107"/>
    <cellStyle name="Good 2" xfId="108"/>
    <cellStyle name="Grey" xfId="109"/>
    <cellStyle name="Grey 2" xfId="110"/>
    <cellStyle name="header" xfId="111"/>
    <cellStyle name="Header1" xfId="112"/>
    <cellStyle name="Header2" xfId="113"/>
    <cellStyle name="Heading 1 2" xfId="114"/>
    <cellStyle name="Heading 2 2" xfId="115"/>
    <cellStyle name="Heading 3 2" xfId="116"/>
    <cellStyle name="Heading 4 2" xfId="117"/>
    <cellStyle name="Input [yellow]" xfId="118"/>
    <cellStyle name="Input [yellow] 2" xfId="119"/>
    <cellStyle name="Input 2" xfId="120"/>
    <cellStyle name="Linked Cell 2" xfId="121"/>
    <cellStyle name="Marathon" xfId="122"/>
    <cellStyle name="MCP" xfId="123"/>
    <cellStyle name="Neutral 2" xfId="124"/>
    <cellStyle name="nONE" xfId="125"/>
    <cellStyle name="noninput" xfId="126"/>
    <cellStyle name="noninput 2" xfId="127"/>
    <cellStyle name="Normal - Style1" xfId="128"/>
    <cellStyle name="Normal 10" xfId="129"/>
    <cellStyle name="Normal 10 2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8" xfId="137"/>
    <cellStyle name="Normal 19" xfId="138"/>
    <cellStyle name="Normal 2" xfId="139"/>
    <cellStyle name="Normal 2 10" xfId="140"/>
    <cellStyle name="Normal 2 11" xfId="141"/>
    <cellStyle name="Normal 2 2 2" xfId="142"/>
    <cellStyle name="Normal 2 3" xfId="143"/>
    <cellStyle name="Normal 2 4" xfId="144"/>
    <cellStyle name="Normal 2 5" xfId="145"/>
    <cellStyle name="Normal 2 6" xfId="146"/>
    <cellStyle name="Normal 2 7" xfId="147"/>
    <cellStyle name="Normal 2 8" xfId="148"/>
    <cellStyle name="Normal 2 9" xfId="149"/>
    <cellStyle name="Normal 22" xfId="150"/>
    <cellStyle name="Normal 3" xfId="151"/>
    <cellStyle name="Normal 3 2" xfId="152"/>
    <cellStyle name="Normal 3 3" xfId="153"/>
    <cellStyle name="Normal 4" xfId="154"/>
    <cellStyle name="Normal 4 2" xfId="155"/>
    <cellStyle name="Normal 5" xfId="156"/>
    <cellStyle name="Normal 6" xfId="157"/>
    <cellStyle name="Normal 7" xfId="158"/>
    <cellStyle name="Normal 7 2" xfId="159"/>
    <cellStyle name="Normal 8" xfId="160"/>
    <cellStyle name="Normal 8 2" xfId="161"/>
    <cellStyle name="Normal 9" xfId="162"/>
    <cellStyle name="Normal(0)" xfId="163"/>
    <cellStyle name="Note 2" xfId="164"/>
    <cellStyle name="Number" xfId="165"/>
    <cellStyle name="Number 2" xfId="166"/>
    <cellStyle name="Output 2" xfId="167"/>
    <cellStyle name="Password" xfId="168"/>
    <cellStyle name="Percen - Style1" xfId="169"/>
    <cellStyle name="Percen - Style2" xfId="170"/>
    <cellStyle name="Percent [2]" xfId="171"/>
    <cellStyle name="Percent 11" xfId="172"/>
    <cellStyle name="Percent 2" xfId="173"/>
    <cellStyle name="Percent 2 2" xfId="174"/>
    <cellStyle name="Percent 2 2 2" xfId="175"/>
    <cellStyle name="Percent 2 3" xfId="176"/>
    <cellStyle name="Percent 3" xfId="177"/>
    <cellStyle name="Percent 3 2" xfId="178"/>
    <cellStyle name="Percent 3 3" xfId="179"/>
    <cellStyle name="Percent 3 4" xfId="180"/>
    <cellStyle name="Percent 3 5" xfId="181"/>
    <cellStyle name="Percent 3 6" xfId="182"/>
    <cellStyle name="Percent 3 7" xfId="183"/>
    <cellStyle name="Percent 3 8" xfId="184"/>
    <cellStyle name="Percent 3 9" xfId="185"/>
    <cellStyle name="Percent 4" xfId="186"/>
    <cellStyle name="Percent 4 2" xfId="187"/>
    <cellStyle name="Percent 5" xfId="188"/>
    <cellStyle name="Percent 6" xfId="189"/>
    <cellStyle name="Percent 6 2" xfId="190"/>
    <cellStyle name="Percent 6 3" xfId="191"/>
    <cellStyle name="Percent 7" xfId="192"/>
    <cellStyle name="Percent(0)" xfId="193"/>
    <cellStyle name="SAPBEXaggData" xfId="194"/>
    <cellStyle name="SAPBEXaggDataEmph" xfId="195"/>
    <cellStyle name="SAPBEXaggItem" xfId="196"/>
    <cellStyle name="SAPBEXaggItem 2" xfId="197"/>
    <cellStyle name="SAPBEXaggItem 3" xfId="198"/>
    <cellStyle name="SAPBEXaggItem 4" xfId="199"/>
    <cellStyle name="SAPBEXaggItem 5" xfId="200"/>
    <cellStyle name="SAPBEXaggItem 6" xfId="201"/>
    <cellStyle name="SAPBEXaggItem_Copy of xSAPtemp5457" xfId="202"/>
    <cellStyle name="SAPBEXaggItemX" xfId="203"/>
    <cellStyle name="SAPBEXchaText" xfId="204"/>
    <cellStyle name="SAPBEXchaText 2" xfId="205"/>
    <cellStyle name="SAPBEXchaText 3" xfId="206"/>
    <cellStyle name="SAPBEXchaText 4" xfId="207"/>
    <cellStyle name="SAPBEXchaText 5" xfId="208"/>
    <cellStyle name="SAPBEXchaText 6" xfId="209"/>
    <cellStyle name="SAPBEXchaText_Copy of xSAPtemp5457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Item 2" xfId="222"/>
    <cellStyle name="SAPBEXfilterItem 3" xfId="223"/>
    <cellStyle name="SAPBEXfilterItem 4" xfId="224"/>
    <cellStyle name="SAPBEXfilterItem 5" xfId="225"/>
    <cellStyle name="SAPBEXfilterItem 6" xfId="226"/>
    <cellStyle name="SAPBEXfilterItem_Copy of xSAPtemp5457" xfId="227"/>
    <cellStyle name="SAPBEXfilterText" xfId="228"/>
    <cellStyle name="SAPBEXfilterText 2" xfId="229"/>
    <cellStyle name="SAPBEXfilterText 3" xfId="230"/>
    <cellStyle name="SAPBEXfilterText 4" xfId="231"/>
    <cellStyle name="SAPBEXfilterText 5" xfId="232"/>
    <cellStyle name="SAPBEXformats" xfId="233"/>
    <cellStyle name="SAPBEXheaderItem" xfId="234"/>
    <cellStyle name="SAPBEXheaderItem 2" xfId="235"/>
    <cellStyle name="SAPBEXheaderItem 3" xfId="236"/>
    <cellStyle name="SAPBEXheaderItem 4" xfId="237"/>
    <cellStyle name="SAPBEXheaderItem 5" xfId="238"/>
    <cellStyle name="SAPBEXheaderItem 6" xfId="239"/>
    <cellStyle name="SAPBEXheaderItem 7" xfId="240"/>
    <cellStyle name="SAPBEXheaderItem_Copy of xSAPtemp5457" xfId="241"/>
    <cellStyle name="SAPBEXheaderText" xfId="242"/>
    <cellStyle name="SAPBEXheaderText 2" xfId="243"/>
    <cellStyle name="SAPBEXheaderText 3" xfId="244"/>
    <cellStyle name="SAPBEXheaderText 4" xfId="245"/>
    <cellStyle name="SAPBEXheaderText 5" xfId="246"/>
    <cellStyle name="SAPBEXheaderText 6" xfId="247"/>
    <cellStyle name="SAPBEXheaderText 7" xfId="248"/>
    <cellStyle name="SAPBEXheaderText_Copy of xSAPtemp5457" xfId="249"/>
    <cellStyle name="SAPBEXHLevel0" xfId="250"/>
    <cellStyle name="SAPBEXHLevel0 2" xfId="251"/>
    <cellStyle name="SAPBEXHLevel0 3" xfId="252"/>
    <cellStyle name="SAPBEXHLevel0 4" xfId="253"/>
    <cellStyle name="SAPBEXHLevel0 5" xfId="254"/>
    <cellStyle name="SAPBEXHLevel0X" xfId="255"/>
    <cellStyle name="SAPBEXHLevel0X 2" xfId="256"/>
    <cellStyle name="SAPBEXHLevel0X 3" xfId="257"/>
    <cellStyle name="SAPBEXHLevel0X 4" xfId="258"/>
    <cellStyle name="SAPBEXHLevel0X 5" xfId="259"/>
    <cellStyle name="SAPBEXHLevel1" xfId="260"/>
    <cellStyle name="SAPBEXHLevel1 2" xfId="261"/>
    <cellStyle name="SAPBEXHLevel1 3" xfId="262"/>
    <cellStyle name="SAPBEXHLevel1 4" xfId="263"/>
    <cellStyle name="SAPBEXHLevel1 5" xfId="264"/>
    <cellStyle name="SAPBEXHLevel1X" xfId="265"/>
    <cellStyle name="SAPBEXHLevel1X 2" xfId="266"/>
    <cellStyle name="SAPBEXHLevel1X 3" xfId="267"/>
    <cellStyle name="SAPBEXHLevel1X 4" xfId="268"/>
    <cellStyle name="SAPBEXHLevel1X 5" xfId="269"/>
    <cellStyle name="SAPBEXHLevel2" xfId="270"/>
    <cellStyle name="SAPBEXHLevel2 2" xfId="271"/>
    <cellStyle name="SAPBEXHLevel2 3" xfId="272"/>
    <cellStyle name="SAPBEXHLevel2 4" xfId="273"/>
    <cellStyle name="SAPBEXHLevel2 5" xfId="274"/>
    <cellStyle name="SAPBEXHLevel2X" xfId="275"/>
    <cellStyle name="SAPBEXHLevel2X 2" xfId="276"/>
    <cellStyle name="SAPBEXHLevel2X 3" xfId="277"/>
    <cellStyle name="SAPBEXHLevel2X 4" xfId="278"/>
    <cellStyle name="SAPBEXHLevel2X 5" xfId="279"/>
    <cellStyle name="SAPBEXHLevel3" xfId="280"/>
    <cellStyle name="SAPBEXHLevel3 2" xfId="281"/>
    <cellStyle name="SAPBEXHLevel3 3" xfId="282"/>
    <cellStyle name="SAPBEXHLevel3 4" xfId="283"/>
    <cellStyle name="SAPBEXHLevel3 5" xfId="284"/>
    <cellStyle name="SAPBEXHLevel3X" xfId="285"/>
    <cellStyle name="SAPBEXHLevel3X 2" xfId="286"/>
    <cellStyle name="SAPBEXHLevel3X 3" xfId="287"/>
    <cellStyle name="SAPBEXHLevel3X 4" xfId="288"/>
    <cellStyle name="SAPBEXHLevel3X 5" xfId="289"/>
    <cellStyle name="SAPBEXresData" xfId="290"/>
    <cellStyle name="SAPBEXresDataEmph" xfId="291"/>
    <cellStyle name="SAPBEXresItem" xfId="292"/>
    <cellStyle name="SAPBEXresItemX" xfId="293"/>
    <cellStyle name="SAPBEXstdData" xfId="294"/>
    <cellStyle name="SAPBEXstdData 2" xfId="295"/>
    <cellStyle name="SAPBEXstdData 3" xfId="296"/>
    <cellStyle name="SAPBEXstdData 4" xfId="297"/>
    <cellStyle name="SAPBEXstdData 5" xfId="298"/>
    <cellStyle name="SAPBEXstdData 6" xfId="299"/>
    <cellStyle name="SAPBEXstdData_Copy of xSAPtemp5457" xfId="300"/>
    <cellStyle name="SAPBEXstdDataEmph" xfId="301"/>
    <cellStyle name="SAPBEXstdItem" xfId="302"/>
    <cellStyle name="SAPBEXstdItem 2" xfId="303"/>
    <cellStyle name="SAPBEXstdItem 3" xfId="304"/>
    <cellStyle name="SAPBEXstdItem 4" xfId="305"/>
    <cellStyle name="SAPBEXstdItem 5" xfId="306"/>
    <cellStyle name="SAPBEXstdItem 6" xfId="307"/>
    <cellStyle name="SAPBEXstdItem_Copy of xSAPtemp5457" xfId="308"/>
    <cellStyle name="SAPBEXstdItemX" xfId="309"/>
    <cellStyle name="SAPBEXstdItemX 2" xfId="310"/>
    <cellStyle name="SAPBEXstdItemX 3" xfId="311"/>
    <cellStyle name="SAPBEXstdItemX 4" xfId="312"/>
    <cellStyle name="SAPBEXstdItemX 5" xfId="313"/>
    <cellStyle name="SAPBEXstdItemX 6" xfId="314"/>
    <cellStyle name="SAPBEXstdItemX_Copy of xSAPtemp5457" xfId="315"/>
    <cellStyle name="SAPBEXtitle" xfId="316"/>
    <cellStyle name="SAPBEXtitle 2" xfId="317"/>
    <cellStyle name="SAPBEXtitle 3" xfId="318"/>
    <cellStyle name="SAPBEXtitle 4" xfId="319"/>
    <cellStyle name="SAPBEXtitle 5" xfId="320"/>
    <cellStyle name="SAPBEXtitle 6" xfId="321"/>
    <cellStyle name="SAPBEXtitle 7" xfId="322"/>
    <cellStyle name="SAPBEXtitle_Copy of xSAPtemp5457" xfId="323"/>
    <cellStyle name="SAPBEXundefined" xfId="324"/>
    <cellStyle name="Shade" xfId="325"/>
    <cellStyle name="Special" xfId="326"/>
    <cellStyle name="Style 1" xfId="327"/>
    <cellStyle name="Style 27" xfId="328"/>
    <cellStyle name="Style 35" xfId="329"/>
    <cellStyle name="Style 35 2" xfId="330"/>
    <cellStyle name="Style 36" xfId="331"/>
    <cellStyle name="Style 36 2" xfId="332"/>
    <cellStyle name="Title 2" xfId="333"/>
    <cellStyle name="Titles" xfId="334"/>
    <cellStyle name="Titles 2" xfId="335"/>
    <cellStyle name="Total 2" xfId="336"/>
    <cellStyle name="Total2 - Style2" xfId="337"/>
    <cellStyle name="TRANSMISSION RELIABILITY PORTION OF PROJECT" xfId="338"/>
    <cellStyle name="Underl - Style4" xfId="339"/>
    <cellStyle name="Unprot" xfId="340"/>
    <cellStyle name="Unprot 2" xfId="341"/>
    <cellStyle name="Unprot$" xfId="342"/>
    <cellStyle name="Unprotect" xfId="343"/>
    <cellStyle name="Warning Text 2" xfId="344"/>
    <cellStyle name="Normal_Adjustment Template" xfId="345"/>
    <cellStyle name="Comma 10 2" xfId="346"/>
    <cellStyle name="Comma 3 3" xfId="347"/>
    <cellStyle name="Comma 7 2" xfId="348"/>
    <cellStyle name="Comma 7 2 2" xfId="349"/>
    <cellStyle name="Currency 6" xfId="350"/>
    <cellStyle name="noninput 3" xfId="351"/>
    <cellStyle name="Normal 5 2" xfId="352"/>
    <cellStyle name="Normal 6 2" xfId="353"/>
    <cellStyle name="Normal 6 3" xfId="354"/>
    <cellStyle name="Normal 6 4" xfId="355"/>
    <cellStyle name="Normal 6 4 2" xfId="356"/>
    <cellStyle name="Unprot 3" xfId="357"/>
    <cellStyle name="Percent 5 2" xfId="358"/>
    <cellStyle name="Comma 2 10" xfId="359"/>
    <cellStyle name="Calc Currency (0)" xfId="360"/>
    <cellStyle name="Comma0 - Style1" xfId="361"/>
    <cellStyle name="Comma0 - Style2" xfId="362"/>
    <cellStyle name="Curren - Style2" xfId="363"/>
    <cellStyle name="Curren - Style3" xfId="364"/>
    <cellStyle name="Date - Style1" xfId="365"/>
    <cellStyle name="Fixed2 - Style2" xfId="366"/>
    <cellStyle name="Heading1" xfId="367"/>
    <cellStyle name="Heading2" xfId="368"/>
    <cellStyle name="Inst. Sections" xfId="369"/>
    <cellStyle name="Inst. Subheading" xfId="370"/>
    <cellStyle name="Normal - Style2" xfId="371"/>
    <cellStyle name="Normal - Style3" xfId="372"/>
    <cellStyle name="Normal - Style4" xfId="373"/>
    <cellStyle name="Normal - Style5" xfId="374"/>
    <cellStyle name="Normal - Style6" xfId="375"/>
    <cellStyle name="Normal - Style7" xfId="376"/>
    <cellStyle name="Normal - Style8" xfId="377"/>
    <cellStyle name="Output Amounts" xfId="378"/>
    <cellStyle name="Output Line Items" xfId="379"/>
    <cellStyle name="STYL1 - Style1" xfId="380"/>
    <cellStyle name="Text" xfId="381"/>
    <cellStyle name="UNLocked" xfId="382"/>
    <cellStyle name="Unprot_Book4 (11) (2)" xfId="383"/>
    <cellStyle name="Normal 2 3 2" xfId="384"/>
    <cellStyle name="Comma 4 3 2" xfId="385"/>
    <cellStyle name="Note 3" xfId="386"/>
    <cellStyle name="Comma 13" xfId="387"/>
    <cellStyle name="Currency 7" xfId="388"/>
  </cellStyles>
  <dxfs count="6"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externalLink" Target="externalLinks/externalLink29.xml" /><Relationship Id="rId48" Type="http://schemas.openxmlformats.org/officeDocument/2006/relationships/externalLink" Target="externalLinks/externalLink30.xml" /><Relationship Id="rId49" Type="http://schemas.openxmlformats.org/officeDocument/2006/relationships/externalLink" Target="externalLinks/externalLink31.xml" /><Relationship Id="rId50" Type="http://schemas.openxmlformats.org/officeDocument/2006/relationships/externalLink" Target="externalLinks/externalLink32.xml" /><Relationship Id="rId51" Type="http://schemas.openxmlformats.org/officeDocument/2006/relationships/externalLink" Target="externalLinks/externalLink33.xml" /><Relationship Id="rId52" Type="http://schemas.openxmlformats.org/officeDocument/2006/relationships/externalLink" Target="externalLinks/externalLink34.xml" /><Relationship Id="rId53" Type="http://schemas.openxmlformats.org/officeDocument/2006/relationships/externalLink" Target="externalLinks/externalLink35.xml" /><Relationship Id="rId54" Type="http://schemas.openxmlformats.org/officeDocument/2006/relationships/externalLink" Target="externalLinks/externalLink36.xml" /><Relationship Id="rId55" Type="http://schemas.openxmlformats.org/officeDocument/2006/relationships/externalLink" Target="externalLinks/externalLink37.xml" /><Relationship Id="rId56" Type="http://schemas.openxmlformats.org/officeDocument/2006/relationships/externalLink" Target="externalLinks/externalLink38.xml" /><Relationship Id="rId57" Type="http://schemas.openxmlformats.org/officeDocument/2006/relationships/externalLink" Target="externalLinks/externalLink39.xml" /><Relationship Id="rId58" Type="http://schemas.openxmlformats.org/officeDocument/2006/relationships/externalLink" Target="externalLinks/externalLink40.xml" /><Relationship Id="rId59" Type="http://schemas.openxmlformats.org/officeDocument/2006/relationships/externalLink" Target="externalLinks/externalLink41.xml" /><Relationship Id="rId60" Type="http://schemas.openxmlformats.org/officeDocument/2006/relationships/externalLink" Target="externalLinks/externalLink42.xml" /><Relationship Id="rId61" Type="http://schemas.openxmlformats.org/officeDocument/2006/relationships/externalLink" Target="externalLinks/externalLink43.xml" /><Relationship Id="rId62" Type="http://schemas.openxmlformats.org/officeDocument/2006/relationships/externalLink" Target="externalLinks/externalLink44.xml" /><Relationship Id="rId63" Type="http://schemas.openxmlformats.org/officeDocument/2006/relationships/externalLink" Target="externalLinks/externalLink45.xml" /><Relationship Id="rId64" Type="http://schemas.openxmlformats.org/officeDocument/2006/relationships/externalLink" Target="externalLinks/externalLink46.xml" /><Relationship Id="rId65" Type="http://schemas.openxmlformats.org/officeDocument/2006/relationships/externalLink" Target="externalLinks/externalLink47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MFechner\Files\FILES\AMORT\ACCT9922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\wyoming%20rate%20case\Combined\WYCombined%2098%20COS%20OCT20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\SHR02\PD\SLREG1\ARCHIVE\2006\0306%20SEMI\Tab%20#8%20-%20Rate%20Base\Major%20Plant%20Additions\Major%20Plant%20Addition%20Adjustment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\Groups\SLREG1\ARCHIVE\2005\Wyoming%20GRC\SEPT%202006\Models\JAM%20-%20WY%20Sep%202006%20GRC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\Groups\SLREG1\ARCHIVE\2004\Balanced%20Scorecard\2005%20Comparisons\ROE%20-%20Q3\Bus%20U%20Comparisons\2005%20Run%20R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ARCHIVE\2007\SEMI%20Dec%202007\Models\Idaho\RAM%20Semi%20Dec07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newweb.pacificorp.com\REGULATN\ER\0306%20Idaho%20GRC\FY%2006%20Models\RAM%20FY06%20ID%20MSP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\Groups\SLREG1\USER\CraigS\Misc%20files\RAM%20test%20model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\WINDOWS\TEMP\Attachment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Shared\Trading\Structuring%20&amp;%20Pricing\Models\NatGasCurve\Gas%20Forward%20Price%20Curve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\PACA\PwrStat\Penny\LARGEQUALIFIED\Qf99\Hdiv9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CASES\Wyoming98\EAST97%20B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C\SHR02\PD\SLREG1\ARCHIVE\2009\OR%20GRC%20December%202011\5%20-%20NPC\NPC%20Adjustment%20-%20OR%20GRC%20Dec%202011\_OR%20TAM%20NPC%20CY%202011%20GOLD%20_2010%2001%2021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C\Joanne\SAP\RC_CCvlookup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PD\SLREG1\ARCHIVE\2010\UT%20GRC%20Jun12%20(6_10%20Base,%206_12%20Test)\Cleaned-up%20Adj%20Files\2%20-%20Alternative\3.4%20REC%20Revenues%20UT%20GRC%20Jun2012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CASES\Idaho%2003\305FRevenue%20by%20Rate%20Schedule_ID200303_v4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p14817\Local%20Settings\Temporary%20Internet%20Files\OLK11\Idaho%20FY2004%20NPC%20Gold%20(11%2018%202004)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ARCHIVE\2006\SEMI%20Mar%202006\Tab%20#5%20-%20NPC\Normalized%20NPC\Semi-Annual%20(Apr2006-Mar2007)_2006Jun09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C\CASES\Wyoming98\East%20West%20Rate%20Migration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C\SLREG1\ARCHIVE\2000\Oregon%20SB1149\CA%20Removed\1999%20RFM%20(CA%20and%20Centralia%20Removed)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~1\p14818\LOCALS~1\Temp\xSAPtemp824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C\Large%20Qf's\Qf03\FALLS\Falls200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\REGULATN\PA&amp;D\CASES\Wy0902\EAST%20Blocking%20902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K\Wyoming%209-2001%20Test%20Period\Embedded%20Study\COS_WyoComb%20Sep-2001-%20(facilities)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REGULATN\ER\1206%20Semi\Tab%20#5%20NPC\NPC%20Adjustment\SA(WCA)_Allocation%20Table_2007Apr05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DSMRecov\2001\RECOV01WA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C\SystemSegCosts\03\Washington\MC_Washington_2003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CASES\Wy0901\Integration%20plans\Rate%20design%20options\Wyo%202001%20COS%20Summary%20-%201st%20Draft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CASES\Wy0902\EAST%20Blocking%20902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ARCHIVE\2009\Results%20-%20June%202009\5%20-%20NPC\NPC_5.1\Back%20up\BW%20Report%20for%20447%20-%20June%202009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I\Documents%20and%20Settings\p12508\Temporary%20Internet%20Files\OLK49\MGMT%20FEE%20ACTUALS%20CY2002%20%20FY2003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p09653\My%20Documents\Oregon%20Rate%20Case\SB%201149\Rebuttal\MC%20OR%202001%20Rebutta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p04092.000\Local%20Settings\Temporary%20Internet%20Files\OLK1AC\RECOV04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DSMRecov\2001\RECOV01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PA&amp;D\CASES\Oregon%2099\Portfolio\TOU%20Tariff%20Rates%209-10-01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C\305A\Book4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I\TEMP\RAM%20Mar%202001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C\cec\2004_05\Actuals\09_December%2004\PPW%20CEC_Board\CEC%20Meeting\02_03_Financial%20Results%20vs%20Budget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ACCTNG\GENERAL\JAN%20LEWIS\DSM\DSM%20-%20OR\SBC2001%20updated%20July%202003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D\NPC%20Studies\_UT%20GRC%20June%202012%20(GOLD)_2010%2012%2023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UAE%20RMP%20Rate%20Case%2010-035-124\GRID\Transmission%20&amp;%20Swaps\Swap%20Analysis%20-%202011_05_16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UAE%20RMP%20Rate%20Case%2010-035-124\RMP%20Rebuttal%20Filing\Rev.%20Req't\Confidential\Testimony&amp;Exhibits\Steven%20R.%20McDougal\Exhibit%20RMP__SRM-6R%20CONF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\REGULATN\PA&amp;D\CASES\Wyoming97\EAST97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p70596\Local%20Settings\Temporary%20Internet%20Files\OLK3B\ORA%20Workpaper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\SHR02\PD\SLREG1\ARCHIVE\2006\SEMI%20Mar%202006\Tab%20#4%20-%20O&amp;M\ID%20DSM%20Irrigation\GLPCA%20514511%20Sept%202005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\REGULATN\COS\WA%203-2006%20GRC\COS\Wash%20Mar%202006-09-7-2006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0.059243639404432336</v>
          </cell>
        </row>
      </sheetData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0.0177376914240263</v>
          </cell>
          <cell r="AH24">
            <v>0.2685497252386768</v>
          </cell>
          <cell r="AI24">
            <v>0.08466095006295064</v>
          </cell>
          <cell r="AJ24">
            <v>0</v>
          </cell>
          <cell r="AK24">
            <v>0.12195517768545096</v>
          </cell>
          <cell r="AL24">
            <v>0.4264394845913038</v>
          </cell>
          <cell r="AM24">
            <v>0.05744703293556375</v>
          </cell>
          <cell r="AN24">
            <v>0.019672178566932715</v>
          </cell>
          <cell r="AO24">
            <v>0.0035377594950950554</v>
          </cell>
        </row>
        <row r="25">
          <cell r="AC25" t="str">
            <v>SG-P</v>
          </cell>
          <cell r="AF25">
            <v>1</v>
          </cell>
          <cell r="AG25">
            <v>0.0177376914240263</v>
          </cell>
          <cell r="AH25">
            <v>0.2685497252386768</v>
          </cell>
          <cell r="AI25">
            <v>0.08466095006295064</v>
          </cell>
          <cell r="AJ25">
            <v>0</v>
          </cell>
          <cell r="AK25">
            <v>0.12195517768545096</v>
          </cell>
          <cell r="AL25">
            <v>0.4264394845913038</v>
          </cell>
          <cell r="AM25">
            <v>0.05744703293556375</v>
          </cell>
          <cell r="AN25">
            <v>0.019672178566932715</v>
          </cell>
          <cell r="AO25">
            <v>0.0035377594950950554</v>
          </cell>
        </row>
        <row r="26">
          <cell r="AC26" t="str">
            <v>SG-U</v>
          </cell>
          <cell r="AF26">
            <v>1</v>
          </cell>
          <cell r="AG26">
            <v>0.0177376914240263</v>
          </cell>
          <cell r="AH26">
            <v>0.2685497252386768</v>
          </cell>
          <cell r="AI26">
            <v>0.08466095006295064</v>
          </cell>
          <cell r="AJ26">
            <v>0</v>
          </cell>
          <cell r="AK26">
            <v>0.12195517768545096</v>
          </cell>
          <cell r="AL26">
            <v>0.4264394845913038</v>
          </cell>
          <cell r="AM26">
            <v>0.05744703293556375</v>
          </cell>
          <cell r="AN26">
            <v>0.019672178566932715</v>
          </cell>
          <cell r="AO26">
            <v>0.0035377594950950554</v>
          </cell>
        </row>
        <row r="27">
          <cell r="AC27" t="str">
            <v>DGP</v>
          </cell>
          <cell r="AF27">
            <v>1</v>
          </cell>
          <cell r="AG27">
            <v>0.0359861308062176</v>
          </cell>
          <cell r="AH27">
            <v>0.5448322055779208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0.8409435323228124</v>
          </cell>
          <cell r="AM28">
            <v>0.11328620482832999</v>
          </cell>
          <cell r="AN28">
            <v>0.03879376073352208</v>
          </cell>
          <cell r="AO28">
            <v>0.006976502115335485</v>
          </cell>
        </row>
        <row r="29">
          <cell r="AC29" t="str">
            <v>SC</v>
          </cell>
          <cell r="AF29">
            <v>1</v>
          </cell>
          <cell r="AG29">
            <v>0.017971461414725283</v>
          </cell>
          <cell r="AH29">
            <v>0.2708521809488028</v>
          </cell>
          <cell r="AI29">
            <v>0.0856210623830123</v>
          </cell>
          <cell r="AJ29">
            <v>0</v>
          </cell>
          <cell r="AK29">
            <v>0.11777476018573839</v>
          </cell>
          <cell r="AL29">
            <v>0.4299822781895632</v>
          </cell>
          <cell r="AM29">
            <v>0.055223614915049006</v>
          </cell>
          <cell r="AN29">
            <v>0.01900788421154768</v>
          </cell>
          <cell r="AO29">
            <v>0.0035667577515613664</v>
          </cell>
        </row>
        <row r="30">
          <cell r="AC30" t="str">
            <v>SE</v>
          </cell>
          <cell r="AF30">
            <v>1</v>
          </cell>
          <cell r="AG30">
            <v>0.01703638145192936</v>
          </cell>
          <cell r="AH30">
            <v>0.2616423581082987</v>
          </cell>
          <cell r="AI30">
            <v>0.08178061310276567</v>
          </cell>
          <cell r="AJ30">
            <v>0</v>
          </cell>
          <cell r="AK30">
            <v>0.13449643018458868</v>
          </cell>
          <cell r="AL30">
            <v>0.4158111037965257</v>
          </cell>
          <cell r="AM30">
            <v>0.06411728699710798</v>
          </cell>
          <cell r="AN30">
            <v>0.02166506163308781</v>
          </cell>
          <cell r="AO30">
            <v>0.003450764725696122</v>
          </cell>
        </row>
        <row r="31">
          <cell r="AC31" t="str">
            <v>SE-P</v>
          </cell>
          <cell r="AF31">
            <v>1</v>
          </cell>
          <cell r="AG31">
            <v>0.01703638145192936</v>
          </cell>
          <cell r="AH31">
            <v>0.2616423581082987</v>
          </cell>
          <cell r="AI31">
            <v>0.08178061310276567</v>
          </cell>
          <cell r="AJ31">
            <v>0</v>
          </cell>
          <cell r="AK31">
            <v>0.13449643018458868</v>
          </cell>
          <cell r="AL31">
            <v>0.4158111037965257</v>
          </cell>
          <cell r="AM31">
            <v>0.06411728699710798</v>
          </cell>
          <cell r="AN31">
            <v>0.02166506163308781</v>
          </cell>
          <cell r="AO31">
            <v>0.003450764725696122</v>
          </cell>
        </row>
        <row r="32">
          <cell r="AC32" t="str">
            <v>SE-U</v>
          </cell>
          <cell r="AF32">
            <v>1</v>
          </cell>
          <cell r="AG32">
            <v>0.01703638145192936</v>
          </cell>
          <cell r="AH32">
            <v>0.2616423581082987</v>
          </cell>
          <cell r="AI32">
            <v>0.08178061310276567</v>
          </cell>
          <cell r="AJ32">
            <v>0</v>
          </cell>
          <cell r="AK32">
            <v>0.13449643018458868</v>
          </cell>
          <cell r="AL32">
            <v>0.4158111037965257</v>
          </cell>
          <cell r="AM32">
            <v>0.06411728699710798</v>
          </cell>
          <cell r="AN32">
            <v>0.02166506163308781</v>
          </cell>
          <cell r="AO32">
            <v>0.003450764725696122</v>
          </cell>
        </row>
        <row r="33">
          <cell r="AC33" t="str">
            <v>DEP</v>
          </cell>
          <cell r="AF33">
            <v>1</v>
          </cell>
          <cell r="AG33">
            <v>0.03442000688206035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</v>
          </cell>
          <cell r="AM34">
            <v>0.12695380883404506</v>
          </cell>
          <cell r="AN34">
            <v>0.04289735610723664</v>
          </cell>
          <cell r="AO34">
            <v>0.006832599222999742</v>
          </cell>
        </row>
        <row r="35">
          <cell r="AC35" t="str">
            <v>SO</v>
          </cell>
          <cell r="AF35">
            <v>1.0000000000000002</v>
          </cell>
          <cell r="AG35">
            <v>0.025406462253114933</v>
          </cell>
          <cell r="AH35">
            <v>0.2866120831356137</v>
          </cell>
          <cell r="AI35">
            <v>0.0813478084530919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0.05497232169430481</v>
          </cell>
          <cell r="AN35">
            <v>0.018528833912229186</v>
          </cell>
          <cell r="AO35">
            <v>0.002251377092393217</v>
          </cell>
        </row>
        <row r="36">
          <cell r="AC36" t="str">
            <v>SO-P</v>
          </cell>
          <cell r="AF36">
            <v>1.0000000000000002</v>
          </cell>
          <cell r="AG36">
            <v>0.025406462253114933</v>
          </cell>
          <cell r="AH36">
            <v>0.2866120831356137</v>
          </cell>
          <cell r="AI36">
            <v>0.0813478084530919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0.05497232169430481</v>
          </cell>
          <cell r="AN36">
            <v>0.018528833912229186</v>
          </cell>
          <cell r="AO36">
            <v>0.002251377092393217</v>
          </cell>
        </row>
        <row r="37">
          <cell r="AC37" t="str">
            <v>SO-U</v>
          </cell>
          <cell r="AF37">
            <v>1.0000000000000002</v>
          </cell>
          <cell r="AG37">
            <v>0.025406462253114933</v>
          </cell>
          <cell r="AH37">
            <v>0.2866120831356137</v>
          </cell>
          <cell r="AI37">
            <v>0.0813478084530919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0.05497232169430481</v>
          </cell>
          <cell r="AN37">
            <v>0.018528833912229186</v>
          </cell>
          <cell r="AO37">
            <v>0.002251377092393217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0.02540646225311494</v>
          </cell>
          <cell r="AH40">
            <v>0.28661208313561376</v>
          </cell>
          <cell r="AI40">
            <v>0.08134780845309192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0.054972321694304806</v>
          </cell>
          <cell r="AN40">
            <v>0.01852883391222919</v>
          </cell>
          <cell r="AO40">
            <v>0.0022513770923932165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0.02476024510750804</v>
          </cell>
          <cell r="AH43">
            <v>0.2817273530931417</v>
          </cell>
          <cell r="AI43">
            <v>0.07946007317429914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0.05335240609739116</v>
          </cell>
          <cell r="AN43">
            <v>0.018265260477379086</v>
          </cell>
          <cell r="AO43">
            <v>0.0021959839141240762</v>
          </cell>
        </row>
        <row r="44">
          <cell r="AC44" t="str">
            <v>SSCCT</v>
          </cell>
          <cell r="AF44">
            <v>1.0000000000000002</v>
          </cell>
          <cell r="AG44">
            <v>0.01724828178081811</v>
          </cell>
          <cell r="AH44">
            <v>0.24802280700807078</v>
          </cell>
          <cell r="AI44">
            <v>0.08265635560917767</v>
          </cell>
          <cell r="AJ44">
            <v>0</v>
          </cell>
          <cell r="AK44">
            <v>0.11400453810766982</v>
          </cell>
          <cell r="AL44">
            <v>0.4574063799062553</v>
          </cell>
          <cell r="AM44">
            <v>0.05923001342426976</v>
          </cell>
          <cell r="AN44">
            <v>0.01751750343341504</v>
          </cell>
          <cell r="AO44">
            <v>0.003914120730323501</v>
          </cell>
        </row>
        <row r="45">
          <cell r="AC45" t="str">
            <v>SSECT</v>
          </cell>
          <cell r="AF45">
            <v>1</v>
          </cell>
          <cell r="AG45">
            <v>0.017578696877635986</v>
          </cell>
          <cell r="AH45">
            <v>0.24914456745503938</v>
          </cell>
          <cell r="AI45">
            <v>0.07864496055904246</v>
          </cell>
          <cell r="AJ45">
            <v>0</v>
          </cell>
          <cell r="AK45">
            <v>0.1325529808955773</v>
          </cell>
          <cell r="AL45">
            <v>0.4261037787103106</v>
          </cell>
          <cell r="AM45">
            <v>0.07193703491340905</v>
          </cell>
          <cell r="AN45">
            <v>0.020365757474613118</v>
          </cell>
          <cell r="AO45">
            <v>0.0036722231143721676</v>
          </cell>
        </row>
        <row r="46">
          <cell r="AC46" t="str">
            <v>SSCCH</v>
          </cell>
          <cell r="AF46">
            <v>1</v>
          </cell>
          <cell r="AG46">
            <v>0.01830010514390828</v>
          </cell>
          <cell r="AH46">
            <v>0.28411282985113206</v>
          </cell>
          <cell r="AI46">
            <v>0.08781716741504912</v>
          </cell>
          <cell r="AJ46">
            <v>0</v>
          </cell>
          <cell r="AK46">
            <v>0.11928524350527576</v>
          </cell>
          <cell r="AL46">
            <v>0.4148681946018086</v>
          </cell>
          <cell r="AM46">
            <v>0.05277218640352952</v>
          </cell>
          <cell r="AN46">
            <v>0.019461598165095587</v>
          </cell>
          <cell r="AO46">
            <v>0.0033826749142010044</v>
          </cell>
        </row>
        <row r="47">
          <cell r="AC47" t="str">
            <v>SSECH</v>
          </cell>
          <cell r="AF47">
            <v>0.9999999999999998</v>
          </cell>
          <cell r="AG47">
            <v>0.016702230470606542</v>
          </cell>
          <cell r="AH47">
            <v>0.2687647111009663</v>
          </cell>
          <cell r="AI47">
            <v>0.08431547404433815</v>
          </cell>
          <cell r="AJ47">
            <v>0</v>
          </cell>
          <cell r="AK47">
            <v>0.13515779196543534</v>
          </cell>
          <cell r="AL47">
            <v>0.4097099979143721</v>
          </cell>
          <cell r="AM47">
            <v>0.060047284372173416</v>
          </cell>
          <cell r="AN47">
            <v>0.02196886159328486</v>
          </cell>
          <cell r="AO47">
            <v>0.0033336485388231387</v>
          </cell>
        </row>
        <row r="48">
          <cell r="AC48" t="str">
            <v>SSGCH</v>
          </cell>
          <cell r="AF48">
            <v>0.9999999999999999</v>
          </cell>
          <cell r="AG48">
            <v>0.017900636475582845</v>
          </cell>
          <cell r="AH48">
            <v>0.2802758001635906</v>
          </cell>
          <cell r="AI48">
            <v>0.08694174407237137</v>
          </cell>
          <cell r="AJ48">
            <v>0</v>
          </cell>
          <cell r="AK48">
            <v>0.12325338062031566</v>
          </cell>
          <cell r="AL48">
            <v>0.4135786454299495</v>
          </cell>
          <cell r="AM48">
            <v>0.054590960895690495</v>
          </cell>
          <cell r="AN48">
            <v>0.020088414022142904</v>
          </cell>
          <cell r="AO48">
            <v>0.0033704183203565378</v>
          </cell>
        </row>
        <row r="49">
          <cell r="AC49" t="str">
            <v>SSCP</v>
          </cell>
          <cell r="AF49">
            <v>1</v>
          </cell>
          <cell r="AG49">
            <v>0.016760014609546472</v>
          </cell>
          <cell r="AH49">
            <v>0.23430549370634943</v>
          </cell>
          <cell r="AI49">
            <v>0.0817586030338791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0.059430685547309965</v>
          </cell>
          <cell r="AN49">
            <v>0.016274614945502055</v>
          </cell>
          <cell r="AO49">
            <v>0.004087865392317932</v>
          </cell>
        </row>
        <row r="50">
          <cell r="AC50" t="str">
            <v>SSEP</v>
          </cell>
          <cell r="AF50">
            <v>1</v>
          </cell>
          <cell r="AG50">
            <v>0.0180690440132823</v>
          </cell>
          <cell r="AH50">
            <v>0.24140914714171635</v>
          </cell>
          <cell r="AI50">
            <v>0.0771262283534294</v>
          </cell>
          <cell r="AJ50">
            <v>0</v>
          </cell>
          <cell r="AK50">
            <v>0.1302326824926142</v>
          </cell>
          <cell r="AL50">
            <v>0.43478744795398416</v>
          </cell>
          <cell r="AM50">
            <v>0.0753674421463096</v>
          </cell>
          <cell r="AN50">
            <v>0.019233485911873304</v>
          </cell>
          <cell r="AO50">
            <v>0.0037745219867906486</v>
          </cell>
        </row>
        <row r="51">
          <cell r="AC51" t="str">
            <v>SSGC</v>
          </cell>
          <cell r="AF51">
            <v>0.9999999999999999</v>
          </cell>
          <cell r="AG51">
            <v>0.01708727196048043</v>
          </cell>
          <cell r="AH51">
            <v>0.23608140706519115</v>
          </cell>
          <cell r="AI51">
            <v>0.08060050936376667</v>
          </cell>
          <cell r="AJ51">
            <v>0</v>
          </cell>
          <cell r="AK51">
            <v>0.11534475211100012</v>
          </cell>
          <cell r="AL51">
            <v>0.4664473225744707</v>
          </cell>
          <cell r="AM51">
            <v>0.06341487469705988</v>
          </cell>
          <cell r="AN51">
            <v>0.017014332687094867</v>
          </cell>
          <cell r="AO51">
            <v>0.004009529540936111</v>
          </cell>
        </row>
        <row r="52">
          <cell r="AC52" t="str">
            <v>SSGCT</v>
          </cell>
          <cell r="AF52">
            <v>1</v>
          </cell>
          <cell r="AG52">
            <v>0.017330885555022577</v>
          </cell>
          <cell r="AH52">
            <v>0.24830324711981294</v>
          </cell>
          <cell r="AI52">
            <v>0.08165350684664387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0.06240676879655459</v>
          </cell>
          <cell r="AN52">
            <v>0.01822956694371456</v>
          </cell>
          <cell r="AO52">
            <v>0.003853646326335668</v>
          </cell>
        </row>
        <row r="53">
          <cell r="AC53" t="str">
            <v>MC</v>
          </cell>
          <cell r="AF53">
            <v>1.0000000000000002</v>
          </cell>
          <cell r="AG53">
            <v>0.005192307897340563</v>
          </cell>
          <cell r="AH53">
            <v>0.6990087890527306</v>
          </cell>
          <cell r="AI53">
            <v>0.11165826799179777</v>
          </cell>
          <cell r="AJ53">
            <v>0</v>
          </cell>
          <cell r="AK53">
            <v>0.035699619363093044</v>
          </cell>
          <cell r="AL53">
            <v>0.12483051208017135</v>
          </cell>
          <cell r="AM53">
            <v>0.01681631930895343</v>
          </cell>
          <cell r="AN53">
            <v>0.005758585245914303</v>
          </cell>
          <cell r="AO53">
            <v>0.001035599059998981</v>
          </cell>
        </row>
        <row r="54">
          <cell r="AC54" t="str">
            <v>SNPD</v>
          </cell>
          <cell r="AF54">
            <v>1</v>
          </cell>
          <cell r="AG54">
            <v>0.03776745842205166</v>
          </cell>
          <cell r="AH54">
            <v>0.30111007847212473</v>
          </cell>
          <cell r="AI54">
            <v>0.06898256314026993</v>
          </cell>
          <cell r="AJ54">
            <v>0</v>
          </cell>
          <cell r="AK54">
            <v>0.07578848021193932</v>
          </cell>
          <cell r="AL54">
            <v>0.457008626117887</v>
          </cell>
          <cell r="AM54">
            <v>0.044303608746911145</v>
          </cell>
          <cell r="AN54">
            <v>0.01503918488881626</v>
          </cell>
          <cell r="AO54">
            <v>0</v>
          </cell>
        </row>
        <row r="55">
          <cell r="AC55" t="str">
            <v>DGUH</v>
          </cell>
          <cell r="AF55">
            <v>0.9999999999999999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0.8409435323228124</v>
          </cell>
          <cell r="AM55">
            <v>0.11328620482832999</v>
          </cell>
          <cell r="AN55">
            <v>0.03879376073352208</v>
          </cell>
          <cell r="AO55">
            <v>0.006976502115335485</v>
          </cell>
        </row>
        <row r="56">
          <cell r="AC56" t="str">
            <v>DEUH</v>
          </cell>
          <cell r="AF56">
            <v>0.9999999999999999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</v>
          </cell>
          <cell r="AM56">
            <v>0.12695380883404506</v>
          </cell>
          <cell r="AN56">
            <v>0.04289735610723664</v>
          </cell>
          <cell r="AO56">
            <v>0.006832599222999742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0.01703638145192936</v>
          </cell>
          <cell r="AH58">
            <v>0.26164235810829867</v>
          </cell>
          <cell r="AI58">
            <v>0.08178061310276567</v>
          </cell>
          <cell r="AJ58">
            <v>0</v>
          </cell>
          <cell r="AK58">
            <v>0.13449643018458865</v>
          </cell>
          <cell r="AL58">
            <v>0.4158111037965257</v>
          </cell>
          <cell r="AM58">
            <v>0.06411728699710798</v>
          </cell>
          <cell r="AN58">
            <v>0.02166506163308781</v>
          </cell>
          <cell r="AO58">
            <v>0.0034507647256961224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0.017737691424026297</v>
          </cell>
          <cell r="AH65">
            <v>0.26854972523867704</v>
          </cell>
          <cell r="AI65">
            <v>0.0846609500629507</v>
          </cell>
          <cell r="AJ65">
            <v>0</v>
          </cell>
          <cell r="AK65">
            <v>0.121955177685451</v>
          </cell>
          <cell r="AL65">
            <v>0.4264394845913039</v>
          </cell>
          <cell r="AM65">
            <v>0.05744703293556376</v>
          </cell>
          <cell r="AN65">
            <v>0.019672178566932725</v>
          </cell>
          <cell r="AO65">
            <v>0.003537759495095055</v>
          </cell>
        </row>
        <row r="66">
          <cell r="AC66" t="str">
            <v>SNPPH-U</v>
          </cell>
          <cell r="AF66">
            <v>1.0000000000000004</v>
          </cell>
          <cell r="AG66">
            <v>0.017737691424026297</v>
          </cell>
          <cell r="AH66">
            <v>0.26854972523867704</v>
          </cell>
          <cell r="AI66">
            <v>0.0846609500629507</v>
          </cell>
          <cell r="AJ66">
            <v>0</v>
          </cell>
          <cell r="AK66">
            <v>0.121955177685451</v>
          </cell>
          <cell r="AL66">
            <v>0.4264394845913039</v>
          </cell>
          <cell r="AM66">
            <v>0.05744703293556376</v>
          </cell>
          <cell r="AN66">
            <v>0.019672178566932725</v>
          </cell>
          <cell r="AO66">
            <v>0.003537759495095055</v>
          </cell>
        </row>
        <row r="67">
          <cell r="AC67" t="str">
            <v>CN</v>
          </cell>
          <cell r="AF67">
            <v>1</v>
          </cell>
          <cell r="AG67">
            <v>0.02695712357980143</v>
          </cell>
          <cell r="AH67">
            <v>0.32817086304456855</v>
          </cell>
          <cell r="AI67">
            <v>0.0752275341522669</v>
          </cell>
          <cell r="AJ67">
            <v>0</v>
          </cell>
          <cell r="AK67">
            <v>0.06889158079348469</v>
          </cell>
          <cell r="AL67">
            <v>0.45192354095003867</v>
          </cell>
          <cell r="AM67">
            <v>0.04009207046762781</v>
          </cell>
          <cell r="AN67">
            <v>0.00873728701221192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0.6948503638400191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</v>
          </cell>
          <cell r="AM69">
            <v>0.08006358144573375</v>
          </cell>
          <cell r="AN69">
            <v>0.017448300428430617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0.020474047565334205</v>
          </cell>
          <cell r="AH73">
            <v>0.37409579955003186</v>
          </cell>
          <cell r="AI73">
            <v>0.06391656451111997</v>
          </cell>
          <cell r="AJ73">
            <v>0</v>
          </cell>
          <cell r="AK73">
            <v>0.10961521102970849</v>
          </cell>
          <cell r="AL73">
            <v>0.3175720321620524</v>
          </cell>
          <cell r="AM73">
            <v>0.05868794100541616</v>
          </cell>
          <cell r="AN73">
            <v>0.0026059337579465297</v>
          </cell>
          <cell r="AO73">
            <v>-0.0005368401442943656</v>
          </cell>
          <cell r="AP73">
            <v>0.05356506141967193</v>
          </cell>
          <cell r="AQ73">
            <v>4.24914301220688E-06</v>
          </cell>
        </row>
        <row r="74">
          <cell r="AC74" t="str">
            <v>INT</v>
          </cell>
          <cell r="AF74">
            <v>1.0000000000000004</v>
          </cell>
          <cell r="AG74">
            <v>0.02476024510750804</v>
          </cell>
          <cell r="AH74">
            <v>0.2817273530931417</v>
          </cell>
          <cell r="AI74">
            <v>0.07946007317429914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0.05335240609739116</v>
          </cell>
          <cell r="AN74">
            <v>0.018265260477379086</v>
          </cell>
          <cell r="AO74">
            <v>0.0021959839141240762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0.02546379084851677</v>
          </cell>
          <cell r="AH75">
            <v>0.2872588110423826</v>
          </cell>
          <cell r="AI75">
            <v>0.08153136630349911</v>
          </cell>
          <cell r="AJ75">
            <v>0</v>
          </cell>
          <cell r="AK75">
            <v>0.10877373472944628</v>
          </cell>
          <cell r="AL75">
            <v>0.4233052892557493</v>
          </cell>
          <cell r="AM75">
            <v>0.05509636438695975</v>
          </cell>
          <cell r="AN75">
            <v>0.018570643433446245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0.05403998448869642</v>
          </cell>
          <cell r="AH78">
            <v>0.4803849882974426</v>
          </cell>
          <cell r="AI78">
            <v>0.09712982915928804</v>
          </cell>
          <cell r="AJ78">
            <v>0</v>
          </cell>
          <cell r="AK78">
            <v>0.045824982860774105</v>
          </cell>
          <cell r="AL78">
            <v>0.32418350251758316</v>
          </cell>
          <cell r="AM78">
            <v>-0.0018583768530757824</v>
          </cell>
          <cell r="AN78">
            <v>0.00029508952929150186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0.9999999999999999</v>
          </cell>
          <cell r="AG81">
            <v>0.03287</v>
          </cell>
          <cell r="AH81">
            <v>0.70976</v>
          </cell>
          <cell r="AI81">
            <v>0.1418</v>
          </cell>
          <cell r="AJ81">
            <v>0</v>
          </cell>
          <cell r="AK81">
            <v>0.10946</v>
          </cell>
          <cell r="AQ81">
            <v>0.00611</v>
          </cell>
        </row>
        <row r="82">
          <cell r="AC82" t="str">
            <v>ITC85</v>
          </cell>
          <cell r="AF82">
            <v>1</v>
          </cell>
          <cell r="AG82">
            <v>0.0542</v>
          </cell>
          <cell r="AH82">
            <v>0.6769</v>
          </cell>
          <cell r="AI82">
            <v>0.1336</v>
          </cell>
          <cell r="AJ82">
            <v>0</v>
          </cell>
          <cell r="AK82">
            <v>0.1161</v>
          </cell>
          <cell r="AQ82">
            <v>0.0192</v>
          </cell>
        </row>
        <row r="83">
          <cell r="AC83" t="str">
            <v>ITC86</v>
          </cell>
          <cell r="AF83">
            <v>0.9999999999999999</v>
          </cell>
          <cell r="AG83">
            <v>0.04789</v>
          </cell>
          <cell r="AH83">
            <v>0.64608</v>
          </cell>
          <cell r="AI83">
            <v>0.13126</v>
          </cell>
          <cell r="AJ83">
            <v>0</v>
          </cell>
          <cell r="AK83">
            <v>0.155</v>
          </cell>
          <cell r="AQ83">
            <v>0.01977</v>
          </cell>
        </row>
        <row r="84">
          <cell r="AC84" t="str">
            <v>ITC88</v>
          </cell>
          <cell r="AF84">
            <v>1</v>
          </cell>
          <cell r="AG84">
            <v>0.0427</v>
          </cell>
          <cell r="AH84">
            <v>0.612</v>
          </cell>
          <cell r="AI84">
            <v>0.1496</v>
          </cell>
          <cell r="AJ84">
            <v>0</v>
          </cell>
          <cell r="AK84">
            <v>0.1671</v>
          </cell>
          <cell r="AQ84">
            <v>0.0286</v>
          </cell>
        </row>
        <row r="85">
          <cell r="AC85" t="str">
            <v>ITC89</v>
          </cell>
          <cell r="AF85">
            <v>1</v>
          </cell>
          <cell r="AG85">
            <v>0.048806</v>
          </cell>
          <cell r="AH85">
            <v>0.563558</v>
          </cell>
          <cell r="AI85">
            <v>0.152688</v>
          </cell>
          <cell r="AJ85">
            <v>0</v>
          </cell>
          <cell r="AK85">
            <v>0.206776</v>
          </cell>
          <cell r="AQ85">
            <v>0.028172</v>
          </cell>
        </row>
        <row r="86">
          <cell r="AC86" t="str">
            <v>ITC90</v>
          </cell>
          <cell r="AF86">
            <v>1</v>
          </cell>
          <cell r="AG86">
            <v>0.015047</v>
          </cell>
          <cell r="AH86">
            <v>0.159356</v>
          </cell>
          <cell r="AI86">
            <v>0.039132</v>
          </cell>
          <cell r="AJ86">
            <v>0</v>
          </cell>
          <cell r="AK86">
            <v>0.038051</v>
          </cell>
          <cell r="AL86">
            <v>0.469355</v>
          </cell>
          <cell r="AM86">
            <v>0.139815</v>
          </cell>
          <cell r="AN86">
            <v>0.135384</v>
          </cell>
          <cell r="AQ86">
            <v>0.00386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0.01774958528854967</v>
          </cell>
          <cell r="AH89">
            <v>0.2694056478040785</v>
          </cell>
          <cell r="AI89">
            <v>0.08482743228928788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0.05723855938213741</v>
          </cell>
          <cell r="AN89">
            <v>0.019702560883344298</v>
          </cell>
          <cell r="AO89">
            <v>0.003525544743910479</v>
          </cell>
        </row>
        <row r="90">
          <cell r="AC90" t="str">
            <v>SNPT</v>
          </cell>
          <cell r="AF90">
            <v>1.0000000000000009</v>
          </cell>
          <cell r="AG90">
            <v>0.017737691424026324</v>
          </cell>
          <cell r="AH90">
            <v>0.268549725238677</v>
          </cell>
          <cell r="AI90">
            <v>0.08466095006295069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0.057447032935563795</v>
          </cell>
          <cell r="AN90">
            <v>0.019672178566932718</v>
          </cell>
          <cell r="AO90">
            <v>0.003537759495095056</v>
          </cell>
        </row>
        <row r="91">
          <cell r="AC91" t="str">
            <v>SNPP</v>
          </cell>
          <cell r="AF91">
            <v>1.0000000000000002</v>
          </cell>
          <cell r="AG91">
            <v>0.017737393629005935</v>
          </cell>
          <cell r="AH91">
            <v>0.26872256905830083</v>
          </cell>
          <cell r="AI91">
            <v>0.08471459394317986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0.057405544830598565</v>
          </cell>
          <cell r="AN91">
            <v>0.01966273671672425</v>
          </cell>
          <cell r="AO91">
            <v>0.0035358728095263685</v>
          </cell>
        </row>
        <row r="92">
          <cell r="AC92" t="str">
            <v>SNPPH</v>
          </cell>
          <cell r="AF92">
            <v>1.0000000000000004</v>
          </cell>
          <cell r="AG92">
            <v>0.017737691424026297</v>
          </cell>
          <cell r="AH92">
            <v>0.26854972523867704</v>
          </cell>
          <cell r="AI92">
            <v>0.0846609500629507</v>
          </cell>
          <cell r="AJ92">
            <v>0</v>
          </cell>
          <cell r="AK92">
            <v>0.121955177685451</v>
          </cell>
          <cell r="AL92">
            <v>0.4264394845913039</v>
          </cell>
          <cell r="AM92">
            <v>0.05744703293556376</v>
          </cell>
          <cell r="AN92">
            <v>0.019672178566932725</v>
          </cell>
          <cell r="AO92">
            <v>0.003537759495095055</v>
          </cell>
        </row>
        <row r="93">
          <cell r="AC93" t="str">
            <v>SNPPN</v>
          </cell>
          <cell r="AF93">
            <v>1</v>
          </cell>
          <cell r="AG93">
            <v>0.017737691424026304</v>
          </cell>
          <cell r="AH93">
            <v>0.2685497252386768</v>
          </cell>
          <cell r="AI93">
            <v>0.08466095006295064</v>
          </cell>
          <cell r="AJ93">
            <v>0</v>
          </cell>
          <cell r="AK93">
            <v>0.12195517768545097</v>
          </cell>
          <cell r="AL93">
            <v>0.4264394845913038</v>
          </cell>
          <cell r="AM93">
            <v>0.05744703293556374</v>
          </cell>
          <cell r="AN93">
            <v>0.01967217856693271</v>
          </cell>
          <cell r="AO93">
            <v>0.003537759495095056</v>
          </cell>
        </row>
        <row r="94">
          <cell r="AC94" t="str">
            <v>SNPPO</v>
          </cell>
          <cell r="AF94">
            <v>1</v>
          </cell>
          <cell r="AG94">
            <v>0.017688878084298393</v>
          </cell>
          <cell r="AH94">
            <v>0.2661203153161252</v>
          </cell>
          <cell r="AI94">
            <v>0.08430008175053047</v>
          </cell>
          <cell r="AJ94">
            <v>0</v>
          </cell>
          <cell r="AK94">
            <v>0.12155758162482118</v>
          </cell>
          <cell r="AL94">
            <v>0.4292162425998784</v>
          </cell>
          <cell r="AM94">
            <v>0.0580421602185997</v>
          </cell>
          <cell r="AN94">
            <v>0.01949907710349502</v>
          </cell>
          <cell r="AO94">
            <v>0.0035756633022517356</v>
          </cell>
        </row>
        <row r="95">
          <cell r="AC95" t="str">
            <v>SNPG</v>
          </cell>
          <cell r="AF95">
            <v>1</v>
          </cell>
          <cell r="AG95">
            <v>0.022900407415273643</v>
          </cell>
          <cell r="AH95">
            <v>0.301680646948518</v>
          </cell>
          <cell r="AI95">
            <v>0.08530570775457624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0.05881477899931449</v>
          </cell>
          <cell r="AN95">
            <v>0.021489361153445054</v>
          </cell>
          <cell r="AO95">
            <v>0.0012521252408601207</v>
          </cell>
        </row>
        <row r="96">
          <cell r="AC96" t="str">
            <v>SNPI</v>
          </cell>
          <cell r="AF96">
            <v>1</v>
          </cell>
          <cell r="AG96">
            <v>0.02271811971621162</v>
          </cell>
          <cell r="AH96">
            <v>0.2830779545612681</v>
          </cell>
          <cell r="AI96">
            <v>0.08225637963073205</v>
          </cell>
          <cell r="AJ96">
            <v>0</v>
          </cell>
          <cell r="AK96">
            <v>0.1093037337215385</v>
          </cell>
          <cell r="AL96">
            <v>0.4256593457634739</v>
          </cell>
          <cell r="AM96">
            <v>0.05671754723011919</v>
          </cell>
          <cell r="AN96">
            <v>0.017765309303245873</v>
          </cell>
          <cell r="AO96">
            <v>0.0025016100734107636</v>
          </cell>
        </row>
        <row r="97">
          <cell r="AC97" t="str">
            <v>TROJP</v>
          </cell>
          <cell r="AF97">
            <v>1</v>
          </cell>
          <cell r="AG97">
            <v>0.017631157072049927</v>
          </cell>
          <cell r="AH97">
            <v>0.26750044330860895</v>
          </cell>
          <cell r="AI97">
            <v>0.08422340483511166</v>
          </cell>
          <cell r="AJ97">
            <v>0</v>
          </cell>
          <cell r="AK97">
            <v>0.12386028991987824</v>
          </cell>
          <cell r="AL97">
            <v>0.4248249522082204</v>
          </cell>
          <cell r="AM97">
            <v>0.05846029557581916</v>
          </cell>
          <cell r="AN97">
            <v>0.01997491275647048</v>
          </cell>
          <cell r="AO97">
            <v>0.003524544323841268</v>
          </cell>
        </row>
        <row r="98">
          <cell r="AC98" t="str">
            <v>TROJD</v>
          </cell>
          <cell r="AF98">
            <v>1</v>
          </cell>
          <cell r="AG98">
            <v>0.01761234095242548</v>
          </cell>
          <cell r="AH98">
            <v>0.2673151189137104</v>
          </cell>
          <cell r="AI98">
            <v>0.0841461255050609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0.05863925823618489</v>
          </cell>
          <cell r="AN98">
            <v>0.02002838173261835</v>
          </cell>
          <cell r="AO98">
            <v>0.0035222102575184736</v>
          </cell>
        </row>
        <row r="99">
          <cell r="AC99" t="str">
            <v>IBT</v>
          </cell>
          <cell r="AF99">
            <v>0</v>
          </cell>
          <cell r="AG99">
            <v>0.02055223696851711</v>
          </cell>
          <cell r="AH99">
            <v>0.3756008292071731</v>
          </cell>
          <cell r="AI99">
            <v>0.0641166626285158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0.058888553370350795</v>
          </cell>
          <cell r="AN99">
            <v>0.002585889090456843</v>
          </cell>
          <cell r="AO99">
            <v>-0.0005448867588220655</v>
          </cell>
          <cell r="AP99">
            <v>0.05036789826300499</v>
          </cell>
          <cell r="AQ99">
            <v>-8.605236056368619E-05</v>
          </cell>
        </row>
        <row r="100">
          <cell r="AC100" t="str">
            <v>DITEXP</v>
          </cell>
          <cell r="AF100">
            <v>0.9999999999999999</v>
          </cell>
          <cell r="AG100">
            <v>0.030433</v>
          </cell>
          <cell r="AH100">
            <v>0.34444</v>
          </cell>
          <cell r="AI100">
            <v>0.092978</v>
          </cell>
          <cell r="AJ100">
            <v>0</v>
          </cell>
          <cell r="AK100">
            <v>0.122064</v>
          </cell>
          <cell r="AL100">
            <v>0.330344</v>
          </cell>
          <cell r="AM100">
            <v>0.054636</v>
          </cell>
          <cell r="AN100">
            <v>0.013079</v>
          </cell>
          <cell r="AO100">
            <v>0.002418</v>
          </cell>
          <cell r="AP100">
            <v>-5.4E-05</v>
          </cell>
          <cell r="AQ100">
            <v>0.009662</v>
          </cell>
        </row>
        <row r="101">
          <cell r="AC101" t="str">
            <v>DITBAL</v>
          </cell>
          <cell r="AF101">
            <v>0.9999999999999999</v>
          </cell>
          <cell r="AG101">
            <v>0.023895</v>
          </cell>
          <cell r="AH101">
            <v>0.26166</v>
          </cell>
          <cell r="AI101">
            <v>0.06689</v>
          </cell>
          <cell r="AJ101">
            <v>0</v>
          </cell>
          <cell r="AK101">
            <v>0.089916</v>
          </cell>
          <cell r="AL101">
            <v>0.46648</v>
          </cell>
          <cell r="AM101">
            <v>0.06748</v>
          </cell>
          <cell r="AN101">
            <v>0.022651</v>
          </cell>
          <cell r="AO101">
            <v>0.00213</v>
          </cell>
          <cell r="AP101">
            <v>4.7E-05</v>
          </cell>
          <cell r="AQ101">
            <v>-0.001149</v>
          </cell>
        </row>
        <row r="102">
          <cell r="AC102" t="str">
            <v>TAXDEPR</v>
          </cell>
          <cell r="AF102">
            <v>0.9999999999999998</v>
          </cell>
          <cell r="AG102">
            <v>0.025025977371689087</v>
          </cell>
          <cell r="AH102">
            <v>0.29485897633717845</v>
          </cell>
          <cell r="AI102">
            <v>0.08417121510358093</v>
          </cell>
          <cell r="AJ102">
            <v>0</v>
          </cell>
          <cell r="AK102">
            <v>0.10879834200083925</v>
          </cell>
          <cell r="AL102">
            <v>0.4114647934276778</v>
          </cell>
          <cell r="AM102">
            <v>0.05466669468874174</v>
          </cell>
          <cell r="AN102">
            <v>0.018782263123105544</v>
          </cell>
          <cell r="AO102">
            <v>0.0022317379471871335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</v>
          </cell>
          <cell r="AG106">
            <v>0.025025977371689087</v>
          </cell>
          <cell r="AH106">
            <v>0.29485897633717845</v>
          </cell>
          <cell r="AI106">
            <v>0.08417121510358093</v>
          </cell>
          <cell r="AJ106">
            <v>0</v>
          </cell>
          <cell r="AK106">
            <v>0.10879834200083925</v>
          </cell>
          <cell r="AL106">
            <v>0.4114647934276778</v>
          </cell>
          <cell r="AM106">
            <v>0.05466669468874174</v>
          </cell>
          <cell r="AN106">
            <v>0.018782263123105544</v>
          </cell>
          <cell r="AO106">
            <v>0.0022317379471871335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0.024166882773027625</v>
          </cell>
          <cell r="AH107">
            <v>0.28050867872429686</v>
          </cell>
          <cell r="AI107">
            <v>0.07706361126831303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0.05444061949850565</v>
          </cell>
          <cell r="AN107">
            <v>0.018203597061352148</v>
          </cell>
          <cell r="AO107">
            <v>0.0020636704785363816</v>
          </cell>
          <cell r="AP107">
            <v>0.019728890070263367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0.017800665898828897</v>
          </cell>
          <cell r="AH108">
            <v>0.2695031626111626</v>
          </cell>
          <cell r="AI108">
            <v>0.08496152349942848</v>
          </cell>
          <cell r="AJ108">
            <v>0</v>
          </cell>
          <cell r="AK108">
            <v>0.12238815755191744</v>
          </cell>
          <cell r="AL108">
            <v>0.4279534810824623</v>
          </cell>
          <cell r="AM108">
            <v>0.0576509882667059</v>
          </cell>
          <cell r="AN108">
            <v>0.01974202108949444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</v>
          </cell>
          <cell r="F3" t="str">
            <v>1011390OR</v>
          </cell>
          <cell r="G3" t="str">
            <v>1011390</v>
          </cell>
          <cell r="I3">
            <v>5923789.23</v>
          </cell>
        </row>
        <row r="4">
          <cell r="A4" t="str">
            <v>1011390SO</v>
          </cell>
          <cell r="B4" t="str">
            <v>1011390</v>
          </cell>
          <cell r="D4">
            <v>16984736.05</v>
          </cell>
          <cell r="F4" t="str">
            <v>1011390SO</v>
          </cell>
          <cell r="G4" t="str">
            <v>1011390</v>
          </cell>
          <cell r="I4">
            <v>16984736.05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-5858478.229999998</v>
          </cell>
          <cell r="F21" t="str">
            <v>108361UT</v>
          </cell>
          <cell r="G21" t="str">
            <v>108361</v>
          </cell>
          <cell r="I21">
            <v>-5858478.229999998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</v>
          </cell>
          <cell r="F36" t="str">
            <v>108364WA</v>
          </cell>
          <cell r="G36" t="str">
            <v>108364</v>
          </cell>
          <cell r="I36">
            <v>-59170004.05290465</v>
          </cell>
        </row>
        <row r="37">
          <cell r="A37" t="str">
            <v>108364WYP</v>
          </cell>
          <cell r="B37" t="str">
            <v>108364</v>
          </cell>
          <cell r="D37">
            <v>-50592554.19382933</v>
          </cell>
          <cell r="F37" t="str">
            <v>108364WYP</v>
          </cell>
          <cell r="G37" t="str">
            <v>108364</v>
          </cell>
          <cell r="I37">
            <v>-50592554.19382933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-9887144.19</v>
          </cell>
          <cell r="F40" t="str">
            <v>108365IDU</v>
          </cell>
          <cell r="G40" t="str">
            <v>108365</v>
          </cell>
          <cell r="I40">
            <v>-9887144.19</v>
          </cell>
        </row>
        <row r="41">
          <cell r="A41" t="str">
            <v>108365OR</v>
          </cell>
          <cell r="B41" t="str">
            <v>108365</v>
          </cell>
          <cell r="D41">
            <v>-96967415.9</v>
          </cell>
          <cell r="F41" t="str">
            <v>108365OR</v>
          </cell>
          <cell r="G41" t="str">
            <v>108365</v>
          </cell>
          <cell r="I41">
            <v>-96967415.9</v>
          </cell>
        </row>
        <row r="42">
          <cell r="A42" t="str">
            <v>108365UT</v>
          </cell>
          <cell r="B42" t="str">
            <v>108365</v>
          </cell>
          <cell r="D42">
            <v>-45323673.67</v>
          </cell>
          <cell r="F42" t="str">
            <v>108365UT</v>
          </cell>
          <cell r="G42" t="str">
            <v>108365</v>
          </cell>
          <cell r="I42">
            <v>-45323673.67</v>
          </cell>
        </row>
        <row r="43">
          <cell r="A43" t="str">
            <v>108365WA</v>
          </cell>
          <cell r="B43" t="str">
            <v>108365</v>
          </cell>
          <cell r="D43">
            <v>-18702715.55</v>
          </cell>
          <cell r="F43" t="str">
            <v>108365WA</v>
          </cell>
          <cell r="G43" t="str">
            <v>108365</v>
          </cell>
          <cell r="I43">
            <v>-18702715.55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-2225654.26</v>
          </cell>
          <cell r="F45" t="str">
            <v>108365WYU</v>
          </cell>
          <cell r="G45" t="str">
            <v>108365</v>
          </cell>
          <cell r="I45">
            <v>-2225654.26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-9979373.52</v>
          </cell>
          <cell r="F54" t="str">
            <v>108367IDU</v>
          </cell>
          <cell r="G54" t="str">
            <v>108367</v>
          </cell>
          <cell r="I54">
            <v>-9979373.52</v>
          </cell>
        </row>
        <row r="55">
          <cell r="A55" t="str">
            <v>108367OR</v>
          </cell>
          <cell r="B55" t="str">
            <v>108367</v>
          </cell>
          <cell r="D55">
            <v>-38960008.70999999</v>
          </cell>
          <cell r="F55" t="str">
            <v>108367OR</v>
          </cell>
          <cell r="G55" t="str">
            <v>108367</v>
          </cell>
          <cell r="I55">
            <v>-38960008.70999999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</v>
          </cell>
          <cell r="F60" t="str">
            <v>108368CA</v>
          </cell>
          <cell r="G60" t="str">
            <v>108368</v>
          </cell>
          <cell r="I60">
            <v>-22513438.64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</v>
          </cell>
          <cell r="F65" t="str">
            <v>108368WYP</v>
          </cell>
          <cell r="G65" t="str">
            <v>108368</v>
          </cell>
          <cell r="I65">
            <v>-21359836.71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-9635935.18</v>
          </cell>
          <cell r="F68" t="str">
            <v>108369IDU</v>
          </cell>
          <cell r="G68" t="str">
            <v>108369</v>
          </cell>
          <cell r="I68">
            <v>-9635935.18</v>
          </cell>
        </row>
        <row r="69">
          <cell r="A69" t="str">
            <v>108369OR</v>
          </cell>
          <cell r="B69" t="str">
            <v>108369</v>
          </cell>
          <cell r="D69">
            <v>-42417283.4</v>
          </cell>
          <cell r="F69" t="str">
            <v>108369OR</v>
          </cell>
          <cell r="G69" t="str">
            <v>108369</v>
          </cell>
          <cell r="I69">
            <v>-42417283.4</v>
          </cell>
        </row>
        <row r="70">
          <cell r="A70" t="str">
            <v>108369UT</v>
          </cell>
          <cell r="B70" t="str">
            <v>108369</v>
          </cell>
          <cell r="D70">
            <v>-49709628.42</v>
          </cell>
          <cell r="F70" t="str">
            <v>108369UT</v>
          </cell>
          <cell r="G70" t="str">
            <v>108369</v>
          </cell>
          <cell r="I70">
            <v>-49709628.42</v>
          </cell>
        </row>
        <row r="71">
          <cell r="A71" t="str">
            <v>108369WA</v>
          </cell>
          <cell r="B71" t="str">
            <v>108369</v>
          </cell>
          <cell r="D71">
            <v>-9926836.329999998</v>
          </cell>
          <cell r="F71" t="str">
            <v>108369WA</v>
          </cell>
          <cell r="G71" t="str">
            <v>108369</v>
          </cell>
          <cell r="I71">
            <v>-9926836.329999998</v>
          </cell>
        </row>
        <row r="72">
          <cell r="A72" t="str">
            <v>108369WYP</v>
          </cell>
          <cell r="B72" t="str">
            <v>108369</v>
          </cell>
          <cell r="D72">
            <v>-7342666.8</v>
          </cell>
          <cell r="F72" t="str">
            <v>108369WYP</v>
          </cell>
          <cell r="G72" t="str">
            <v>108369</v>
          </cell>
          <cell r="I72">
            <v>-7342666.8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</v>
          </cell>
          <cell r="F77" t="str">
            <v>108370UT</v>
          </cell>
          <cell r="G77" t="str">
            <v>108370</v>
          </cell>
          <cell r="I77">
            <v>-39709481.03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</v>
          </cell>
          <cell r="F79" t="str">
            <v>108370WYP</v>
          </cell>
          <cell r="G79" t="str">
            <v>108370</v>
          </cell>
          <cell r="I79">
            <v>-5448914.37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</v>
          </cell>
          <cell r="F82" t="str">
            <v>108371IDU</v>
          </cell>
          <cell r="G82" t="str">
            <v>108371</v>
          </cell>
          <cell r="I82">
            <v>-138927.67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</v>
          </cell>
          <cell r="F92" t="str">
            <v>108373OR</v>
          </cell>
          <cell r="G92" t="str">
            <v>108373</v>
          </cell>
          <cell r="I92">
            <v>-6147365.360000001</v>
          </cell>
        </row>
        <row r="93">
          <cell r="A93" t="str">
            <v>108373UT</v>
          </cell>
          <cell r="B93" t="str">
            <v>108373</v>
          </cell>
          <cell r="D93">
            <v>-8796621.019999998</v>
          </cell>
          <cell r="F93" t="str">
            <v>108373UT</v>
          </cell>
          <cell r="G93" t="str">
            <v>108373</v>
          </cell>
          <cell r="I93">
            <v>-8796621.019999998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-5881586.308646055</v>
          </cell>
          <cell r="F99" t="str">
            <v>108GPCN</v>
          </cell>
          <cell r="G99" t="str">
            <v>108GP</v>
          </cell>
          <cell r="I99">
            <v>-5881586.308646055</v>
          </cell>
        </row>
        <row r="100">
          <cell r="A100" t="str">
            <v>108GPDGP</v>
          </cell>
          <cell r="B100" t="str">
            <v>108GP</v>
          </cell>
          <cell r="D100">
            <v>-9059959.768910235</v>
          </cell>
          <cell r="F100" t="str">
            <v>108GPDGP</v>
          </cell>
          <cell r="G100" t="str">
            <v>108GP</v>
          </cell>
          <cell r="I100">
            <v>-9059959.768910235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-44659489.10812671</v>
          </cell>
          <cell r="F103" t="str">
            <v>108GPOR</v>
          </cell>
          <cell r="G103" t="str">
            <v>108GP</v>
          </cell>
          <cell r="I103">
            <v>-44659489.10812671</v>
          </cell>
        </row>
        <row r="104">
          <cell r="A104" t="str">
            <v>108GPSE</v>
          </cell>
          <cell r="B104" t="str">
            <v>108GP</v>
          </cell>
          <cell r="D104">
            <v>-752316.5491045925</v>
          </cell>
          <cell r="F104" t="str">
            <v>108GPSE</v>
          </cell>
          <cell r="G104" t="str">
            <v>108GP</v>
          </cell>
          <cell r="I104">
            <v>-752316.5491045925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</v>
          </cell>
          <cell r="F109" t="str">
            <v>108GPUT</v>
          </cell>
          <cell r="G109" t="str">
            <v>108GP</v>
          </cell>
          <cell r="I109">
            <v>-54008515.70610222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</v>
          </cell>
          <cell r="F112" t="str">
            <v>108GPWYU</v>
          </cell>
          <cell r="G112" t="str">
            <v>108GP</v>
          </cell>
          <cell r="I112">
            <v>-4252076.464941519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-42304740.63551465</v>
          </cell>
          <cell r="F115" t="str">
            <v>108HPSG-P</v>
          </cell>
          <cell r="G115" t="str">
            <v>108HP</v>
          </cell>
          <cell r="I115">
            <v>-42304740.63551465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</v>
          </cell>
          <cell r="F118" t="str">
            <v>108OPDGU</v>
          </cell>
          <cell r="G118" t="str">
            <v>108OP</v>
          </cell>
          <cell r="I118">
            <v>-2376613.636131023</v>
          </cell>
        </row>
        <row r="119">
          <cell r="A119" t="str">
            <v>108OPSG</v>
          </cell>
          <cell r="B119" t="str">
            <v>108OP</v>
          </cell>
          <cell r="D119">
            <v>-70392460.87725815</v>
          </cell>
          <cell r="F119" t="str">
            <v>108OPSG</v>
          </cell>
          <cell r="G119" t="str">
            <v>108OP</v>
          </cell>
          <cell r="I119">
            <v>-70392460.87725815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</v>
          </cell>
          <cell r="F121" t="str">
            <v>108SPDGP</v>
          </cell>
          <cell r="G121" t="str">
            <v>108SP</v>
          </cell>
          <cell r="I121">
            <v>-830389657.7456319</v>
          </cell>
        </row>
        <row r="122">
          <cell r="A122" t="str">
            <v>108SPDGU</v>
          </cell>
          <cell r="B122" t="str">
            <v>108SP</v>
          </cell>
          <cell r="D122">
            <v>-927852563.4302211</v>
          </cell>
          <cell r="F122" t="str">
            <v>108SPDGU</v>
          </cell>
          <cell r="G122" t="str">
            <v>108SP</v>
          </cell>
          <cell r="I122">
            <v>-927852563.4302211</v>
          </cell>
        </row>
        <row r="123">
          <cell r="A123" t="str">
            <v>108SPSG</v>
          </cell>
          <cell r="B123" t="str">
            <v>108SP</v>
          </cell>
          <cell r="D123">
            <v>-399920200.4357191</v>
          </cell>
          <cell r="F123" t="str">
            <v>108SPSG</v>
          </cell>
          <cell r="G123" t="str">
            <v>108SP</v>
          </cell>
          <cell r="I123">
            <v>-399920200.4357191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-365214102.7699162</v>
          </cell>
          <cell r="F125" t="str">
            <v>108TPDGP</v>
          </cell>
          <cell r="G125" t="str">
            <v>108TP</v>
          </cell>
          <cell r="I125">
            <v>-365214102.7699162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-289131390.9464602</v>
          </cell>
          <cell r="F127" t="str">
            <v>108TPSG</v>
          </cell>
          <cell r="G127" t="str">
            <v>108TP</v>
          </cell>
          <cell r="I127">
            <v>-289131390.9464602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-7041717.210000002</v>
          </cell>
          <cell r="F133" t="str">
            <v>111GPOR</v>
          </cell>
          <cell r="G133" t="str">
            <v>111GP</v>
          </cell>
          <cell r="I133">
            <v>-7041717.210000002</v>
          </cell>
        </row>
        <row r="134">
          <cell r="A134" t="str">
            <v>111GPSO</v>
          </cell>
          <cell r="B134" t="str">
            <v>111GP</v>
          </cell>
          <cell r="D134">
            <v>-7886431.519999999</v>
          </cell>
          <cell r="F134" t="str">
            <v>111GPSO</v>
          </cell>
          <cell r="G134" t="str">
            <v>111GP</v>
          </cell>
          <cell r="I134">
            <v>-7886431.519999999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-5459214.88</v>
          </cell>
          <cell r="F137" t="str">
            <v>111GPWYP</v>
          </cell>
          <cell r="G137" t="str">
            <v>111GP</v>
          </cell>
          <cell r="I137">
            <v>-5459214.88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-809955.1259851733</v>
          </cell>
          <cell r="F140" t="str">
            <v>111IPCA</v>
          </cell>
          <cell r="G140" t="str">
            <v>111IP</v>
          </cell>
          <cell r="I140">
            <v>-809955.1259851733</v>
          </cell>
        </row>
        <row r="141">
          <cell r="A141" t="str">
            <v>111IPCN</v>
          </cell>
          <cell r="B141" t="str">
            <v>111IP</v>
          </cell>
          <cell r="D141">
            <v>-79276291.29479614</v>
          </cell>
          <cell r="F141" t="str">
            <v>111IPCN</v>
          </cell>
          <cell r="G141" t="str">
            <v>111IP</v>
          </cell>
          <cell r="I141">
            <v>-79276291.29479614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</v>
          </cell>
          <cell r="F146" t="str">
            <v>111IPSE</v>
          </cell>
          <cell r="G146" t="str">
            <v>111IP</v>
          </cell>
          <cell r="I146">
            <v>-874110.1984835885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-7699.847965531777</v>
          </cell>
          <cell r="F151" t="str">
            <v>111IPSSGCH</v>
          </cell>
          <cell r="G151" t="str">
            <v>111IP</v>
          </cell>
          <cell r="I151">
            <v>-7699.847965531777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</v>
          </cell>
          <cell r="F153" t="str">
            <v>111IPUT</v>
          </cell>
          <cell r="G153" t="str">
            <v>111IP</v>
          </cell>
          <cell r="I153">
            <v>-10856941.31842496</v>
          </cell>
        </row>
        <row r="154">
          <cell r="A154" t="str">
            <v>111IPWA</v>
          </cell>
          <cell r="B154" t="str">
            <v>111IP</v>
          </cell>
          <cell r="D154">
            <v>-64004.68323216216</v>
          </cell>
          <cell r="F154" t="str">
            <v>111IPWA</v>
          </cell>
          <cell r="G154" t="str">
            <v>111IP</v>
          </cell>
          <cell r="I154">
            <v>-64004.68323216216</v>
          </cell>
        </row>
        <row r="155">
          <cell r="A155" t="str">
            <v>111IPWYP</v>
          </cell>
          <cell r="B155" t="str">
            <v>111IP</v>
          </cell>
          <cell r="D155">
            <v>-3571359.437890005</v>
          </cell>
          <cell r="F155" t="str">
            <v>111IPWYP</v>
          </cell>
          <cell r="G155" t="str">
            <v>111IP</v>
          </cell>
          <cell r="I155">
            <v>-3571359.437890005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142633069.1</v>
          </cell>
          <cell r="F159" t="str">
            <v>114SG</v>
          </cell>
          <cell r="G159" t="str">
            <v>114</v>
          </cell>
          <cell r="I159">
            <v>142633069.1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</v>
          </cell>
          <cell r="F161" t="str">
            <v>115SG</v>
          </cell>
          <cell r="G161" t="str">
            <v>115</v>
          </cell>
          <cell r="I161">
            <v>-68443824.00999996</v>
          </cell>
        </row>
        <row r="162">
          <cell r="A162" t="str">
            <v>124CA</v>
          </cell>
          <cell r="B162" t="str">
            <v>124</v>
          </cell>
          <cell r="D162">
            <v>453046.3266167543</v>
          </cell>
          <cell r="F162" t="str">
            <v>124CA</v>
          </cell>
          <cell r="G162" t="str">
            <v>124</v>
          </cell>
          <cell r="I162">
            <v>453046.3266167543</v>
          </cell>
        </row>
        <row r="163">
          <cell r="A163" t="str">
            <v>124IDU</v>
          </cell>
          <cell r="B163" t="str">
            <v>124</v>
          </cell>
          <cell r="D163">
            <v>46602.30421187212</v>
          </cell>
          <cell r="F163" t="str">
            <v>124IDU</v>
          </cell>
          <cell r="G163" t="str">
            <v>124</v>
          </cell>
          <cell r="I163">
            <v>46602.30421187212</v>
          </cell>
        </row>
        <row r="164">
          <cell r="A164" t="str">
            <v>124OR</v>
          </cell>
          <cell r="B164" t="str">
            <v>124</v>
          </cell>
          <cell r="D164">
            <v>40831.55488311357</v>
          </cell>
          <cell r="F164" t="str">
            <v>124OR</v>
          </cell>
          <cell r="G164" t="str">
            <v>124</v>
          </cell>
          <cell r="I164">
            <v>40831.55488311357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</v>
          </cell>
          <cell r="F167" t="str">
            <v>124UT</v>
          </cell>
          <cell r="G167" t="str">
            <v>124</v>
          </cell>
          <cell r="I167">
            <v>5927954.82057788</v>
          </cell>
        </row>
        <row r="168">
          <cell r="A168" t="str">
            <v>124WA</v>
          </cell>
          <cell r="B168" t="str">
            <v>124</v>
          </cell>
          <cell r="D168">
            <v>2193032.819848105</v>
          </cell>
          <cell r="F168" t="str">
            <v>124WA</v>
          </cell>
          <cell r="G168" t="str">
            <v>124</v>
          </cell>
          <cell r="I168">
            <v>2193032.819848105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56387875.47</v>
          </cell>
          <cell r="F175" t="str">
            <v>151SE</v>
          </cell>
          <cell r="G175" t="str">
            <v>151</v>
          </cell>
          <cell r="I175">
            <v>56387875.47</v>
          </cell>
        </row>
        <row r="176">
          <cell r="A176" t="str">
            <v>151SSECH</v>
          </cell>
          <cell r="B176" t="str">
            <v>151</v>
          </cell>
          <cell r="D176">
            <v>8679554.77</v>
          </cell>
          <cell r="F176" t="str">
            <v>151SSECH</v>
          </cell>
          <cell r="G176" t="str">
            <v>151</v>
          </cell>
          <cell r="I176">
            <v>8679554.77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-19220.94</v>
          </cell>
          <cell r="F183" t="str">
            <v>154SNPPH</v>
          </cell>
          <cell r="G183" t="str">
            <v>154</v>
          </cell>
          <cell r="I183">
            <v>-19220.94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</v>
          </cell>
          <cell r="F193" t="str">
            <v>165GPS</v>
          </cell>
          <cell r="G193" t="str">
            <v>165</v>
          </cell>
          <cell r="I193">
            <v>5402149.69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</v>
          </cell>
          <cell r="F195" t="str">
            <v>165OR</v>
          </cell>
          <cell r="G195" t="str">
            <v>165</v>
          </cell>
          <cell r="I195">
            <v>2447995.43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7438750.31</v>
          </cell>
          <cell r="F199" t="str">
            <v>165SO</v>
          </cell>
          <cell r="G199" t="str">
            <v>165</v>
          </cell>
          <cell r="I199">
            <v>7438750.31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</v>
          </cell>
          <cell r="F204" t="str">
            <v>18222OR</v>
          </cell>
          <cell r="G204" t="str">
            <v>18222</v>
          </cell>
          <cell r="I204">
            <v>-294464.21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35008107.29</v>
          </cell>
          <cell r="F211" t="str">
            <v>182MOTHER</v>
          </cell>
          <cell r="G211" t="str">
            <v>182M</v>
          </cell>
          <cell r="I211">
            <v>35008107.29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8005589.68</v>
          </cell>
          <cell r="F217" t="str">
            <v>182MUT</v>
          </cell>
          <cell r="G217" t="str">
            <v>182M</v>
          </cell>
          <cell r="I217">
            <v>8005589.68</v>
          </cell>
        </row>
        <row r="218">
          <cell r="A218" t="str">
            <v>182MWA</v>
          </cell>
          <cell r="B218" t="str">
            <v>182M</v>
          </cell>
          <cell r="D218">
            <v>-561960.32</v>
          </cell>
          <cell r="F218" t="str">
            <v>182MWA</v>
          </cell>
          <cell r="G218" t="str">
            <v>182M</v>
          </cell>
          <cell r="I218">
            <v>-561960.32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7553089.4475</v>
          </cell>
          <cell r="F222" t="str">
            <v>182WIDU</v>
          </cell>
          <cell r="G222" t="str">
            <v>182W</v>
          </cell>
          <cell r="I222">
            <v>7553089.4475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</v>
          </cell>
          <cell r="F227" t="str">
            <v>182WWYP</v>
          </cell>
          <cell r="G227" t="str">
            <v>182W</v>
          </cell>
          <cell r="I227">
            <v>436965.96275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4244783.1</v>
          </cell>
          <cell r="F232" t="str">
            <v>186MOTHER</v>
          </cell>
          <cell r="G232" t="str">
            <v>186M</v>
          </cell>
          <cell r="I232">
            <v>4244783.1</v>
          </cell>
        </row>
        <row r="233">
          <cell r="A233" t="str">
            <v>186MSE</v>
          </cell>
          <cell r="B233" t="str">
            <v>186M</v>
          </cell>
          <cell r="D233">
            <v>772375.1099999722</v>
          </cell>
          <cell r="F233" t="str">
            <v>186MSE</v>
          </cell>
          <cell r="G233" t="str">
            <v>186M</v>
          </cell>
          <cell r="I233">
            <v>772375.1099999722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20952479.00114</v>
          </cell>
          <cell r="F244" t="str">
            <v>190SE</v>
          </cell>
          <cell r="G244" t="str">
            <v>190</v>
          </cell>
          <cell r="I244">
            <v>20952479.00114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-5093636.56</v>
          </cell>
          <cell r="F254" t="str">
            <v>2282SO</v>
          </cell>
          <cell r="G254" t="str">
            <v>2282</v>
          </cell>
          <cell r="I254">
            <v>-5093636.56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-5457691.244166668</v>
          </cell>
          <cell r="F264" t="str">
            <v>232SO</v>
          </cell>
          <cell r="G264" t="str">
            <v>232</v>
          </cell>
          <cell r="I264">
            <v>-5457691.244166668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-5250348.944166668</v>
          </cell>
          <cell r="F278" t="str">
            <v>2533SE</v>
          </cell>
          <cell r="G278" t="str">
            <v>2533</v>
          </cell>
          <cell r="I278">
            <v>-5250348.944166668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</v>
          </cell>
          <cell r="F283" t="str">
            <v>25399OTHER</v>
          </cell>
          <cell r="G283" t="str">
            <v>25399</v>
          </cell>
          <cell r="I283">
            <v>-2277779.2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</v>
          </cell>
          <cell r="F293" t="str">
            <v>254OTHER</v>
          </cell>
          <cell r="G293" t="str">
            <v>254</v>
          </cell>
          <cell r="I293">
            <v>-2196402.72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-3578235.808414104</v>
          </cell>
          <cell r="F296" t="str">
            <v>255ITC84</v>
          </cell>
          <cell r="G296" t="str">
            <v>255</v>
          </cell>
          <cell r="I296">
            <v>-3578235.808414104</v>
          </cell>
        </row>
        <row r="297">
          <cell r="A297" t="str">
            <v>255ITC85</v>
          </cell>
          <cell r="B297" t="str">
            <v>255</v>
          </cell>
          <cell r="D297">
            <v>-4974563.06403267</v>
          </cell>
          <cell r="F297" t="str">
            <v>255ITC85</v>
          </cell>
          <cell r="G297" t="str">
            <v>255</v>
          </cell>
          <cell r="I297">
            <v>-4974563.06403267</v>
          </cell>
        </row>
        <row r="298">
          <cell r="A298" t="str">
            <v>255ITC86</v>
          </cell>
          <cell r="B298" t="str">
            <v>255</v>
          </cell>
          <cell r="D298">
            <v>-2104054.757868844</v>
          </cell>
          <cell r="F298" t="str">
            <v>255ITC86</v>
          </cell>
          <cell r="G298" t="str">
            <v>255</v>
          </cell>
          <cell r="I298">
            <v>-2104054.757868844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</v>
          </cell>
          <cell r="F300" t="str">
            <v>255ITC89</v>
          </cell>
          <cell r="G300" t="str">
            <v>255</v>
          </cell>
          <cell r="I300">
            <v>-608374.6318438274</v>
          </cell>
        </row>
        <row r="301">
          <cell r="A301" t="str">
            <v>255ITC90</v>
          </cell>
          <cell r="B301" t="str">
            <v>255</v>
          </cell>
          <cell r="D301">
            <v>-359184.5540617956</v>
          </cell>
          <cell r="F301" t="str">
            <v>255ITC90</v>
          </cell>
          <cell r="G301" t="str">
            <v>255</v>
          </cell>
          <cell r="I301">
            <v>-359184.5540617956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10028070.54</v>
          </cell>
          <cell r="F337" t="str">
            <v>301UT</v>
          </cell>
          <cell r="G337" t="str">
            <v>301</v>
          </cell>
          <cell r="I337">
            <v>10028070.54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</v>
          </cell>
          <cell r="F342" t="str">
            <v>302DGP</v>
          </cell>
          <cell r="G342" t="str">
            <v>302</v>
          </cell>
          <cell r="I342">
            <v>2829438.312401247</v>
          </cell>
        </row>
        <row r="343">
          <cell r="A343" t="str">
            <v>302DGU</v>
          </cell>
          <cell r="B343" t="str">
            <v>302</v>
          </cell>
          <cell r="D343">
            <v>675897.2369567844</v>
          </cell>
          <cell r="F343" t="str">
            <v>302DGU</v>
          </cell>
          <cell r="G343" t="str">
            <v>302</v>
          </cell>
          <cell r="I343">
            <v>675897.2369567844</v>
          </cell>
        </row>
        <row r="344">
          <cell r="A344" t="str">
            <v>302IDU</v>
          </cell>
          <cell r="B344" t="str">
            <v>302</v>
          </cell>
          <cell r="D344">
            <v>983767.5783476902</v>
          </cell>
          <cell r="F344" t="str">
            <v>302IDU</v>
          </cell>
          <cell r="G344" t="str">
            <v>302</v>
          </cell>
          <cell r="I344">
            <v>983767.5783476902</v>
          </cell>
        </row>
        <row r="345">
          <cell r="A345" t="str">
            <v>302SG</v>
          </cell>
          <cell r="B345" t="str">
            <v>302</v>
          </cell>
          <cell r="D345">
            <v>4113878.117478527</v>
          </cell>
          <cell r="F345" t="str">
            <v>302SG</v>
          </cell>
          <cell r="G345" t="str">
            <v>302</v>
          </cell>
          <cell r="I345">
            <v>4113878.117478527</v>
          </cell>
        </row>
        <row r="346">
          <cell r="A346" t="str">
            <v>302SG-P</v>
          </cell>
          <cell r="B346" t="str">
            <v>302</v>
          </cell>
          <cell r="D346">
            <v>64670702.31770424</v>
          </cell>
          <cell r="F346" t="str">
            <v>302SG-P</v>
          </cell>
          <cell r="G346" t="str">
            <v>302</v>
          </cell>
          <cell r="I346">
            <v>64670702.31770424</v>
          </cell>
        </row>
        <row r="347">
          <cell r="A347" t="str">
            <v>302SG-U</v>
          </cell>
          <cell r="B347" t="str">
            <v>302</v>
          </cell>
          <cell r="D347">
            <v>9650480.374834526</v>
          </cell>
          <cell r="F347" t="str">
            <v>302SG-U</v>
          </cell>
          <cell r="G347" t="str">
            <v>302</v>
          </cell>
          <cell r="I347">
            <v>9650480.374834526</v>
          </cell>
        </row>
        <row r="348">
          <cell r="A348" t="str">
            <v>302UT</v>
          </cell>
          <cell r="B348" t="str">
            <v>302</v>
          </cell>
          <cell r="D348">
            <v>-54652.52468245856</v>
          </cell>
          <cell r="F348" t="str">
            <v>302UT</v>
          </cell>
          <cell r="G348" t="str">
            <v>302</v>
          </cell>
          <cell r="I348">
            <v>-54652.52468245856</v>
          </cell>
        </row>
        <row r="349">
          <cell r="A349" t="str">
            <v>302WA</v>
          </cell>
          <cell r="B349" t="str">
            <v>302</v>
          </cell>
          <cell r="D349">
            <v>-44.31874777162467</v>
          </cell>
          <cell r="F349" t="str">
            <v>302WA</v>
          </cell>
          <cell r="G349" t="str">
            <v>302</v>
          </cell>
          <cell r="I349">
            <v>-44.31874777162467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</v>
          </cell>
          <cell r="F351" t="str">
            <v>302WYU</v>
          </cell>
          <cell r="G351" t="str">
            <v>302</v>
          </cell>
          <cell r="I351">
            <v>-7218.043149262692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345833.6557420812</v>
          </cell>
          <cell r="F354" t="str">
            <v>303OR</v>
          </cell>
          <cell r="G354" t="str">
            <v>303</v>
          </cell>
          <cell r="I354">
            <v>345833.6557420812</v>
          </cell>
        </row>
        <row r="355">
          <cell r="A355" t="str">
            <v>303SE</v>
          </cell>
          <cell r="B355" t="str">
            <v>303</v>
          </cell>
          <cell r="D355">
            <v>1196682.143956799</v>
          </cell>
          <cell r="F355" t="str">
            <v>303SE</v>
          </cell>
          <cell r="G355" t="str">
            <v>303</v>
          </cell>
          <cell r="I355">
            <v>1196682.143956799</v>
          </cell>
        </row>
        <row r="356">
          <cell r="A356" t="str">
            <v>303SG</v>
          </cell>
          <cell r="B356" t="str">
            <v>303</v>
          </cell>
          <cell r="D356">
            <v>33260014.64</v>
          </cell>
          <cell r="F356" t="str">
            <v>303SG</v>
          </cell>
          <cell r="G356" t="str">
            <v>303</v>
          </cell>
          <cell r="I356">
            <v>33260014.64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</v>
          </cell>
          <cell r="F363" t="str">
            <v>310DGU</v>
          </cell>
          <cell r="G363" t="str">
            <v>310</v>
          </cell>
          <cell r="I363">
            <v>35043235.45</v>
          </cell>
        </row>
        <row r="364">
          <cell r="A364" t="str">
            <v>310SG</v>
          </cell>
          <cell r="B364" t="str">
            <v>310</v>
          </cell>
          <cell r="D364">
            <v>41501781.99</v>
          </cell>
          <cell r="F364" t="str">
            <v>310SG</v>
          </cell>
          <cell r="G364" t="str">
            <v>310</v>
          </cell>
          <cell r="I364">
            <v>41501781.99</v>
          </cell>
        </row>
        <row r="365">
          <cell r="A365" t="str">
            <v>310SSGCH</v>
          </cell>
          <cell r="B365" t="str">
            <v>310</v>
          </cell>
          <cell r="D365">
            <v>1231556.66</v>
          </cell>
          <cell r="F365" t="str">
            <v>310SSGCH</v>
          </cell>
          <cell r="G365" t="str">
            <v>310</v>
          </cell>
          <cell r="I365">
            <v>1231556.66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754866264.77</v>
          </cell>
          <cell r="F370" t="str">
            <v>312DGP</v>
          </cell>
          <cell r="G370" t="str">
            <v>312</v>
          </cell>
          <cell r="I370">
            <v>754866264.77</v>
          </cell>
        </row>
        <row r="371">
          <cell r="A371" t="str">
            <v>312DGU</v>
          </cell>
          <cell r="B371" t="str">
            <v>312</v>
          </cell>
          <cell r="D371">
            <v>717498427.11</v>
          </cell>
          <cell r="F371" t="str">
            <v>312DGU</v>
          </cell>
          <cell r="G371" t="str">
            <v>312</v>
          </cell>
          <cell r="I371">
            <v>717498427.11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222875207.29</v>
          </cell>
          <cell r="F373" t="str">
            <v>312SSGCH</v>
          </cell>
          <cell r="G373" t="str">
            <v>312</v>
          </cell>
          <cell r="I373">
            <v>222875207.29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600859202.0578108</v>
          </cell>
          <cell r="F376" t="str">
            <v>314SG</v>
          </cell>
          <cell r="G376" t="str">
            <v>314</v>
          </cell>
          <cell r="I376">
            <v>600859202.0578108</v>
          </cell>
        </row>
        <row r="377">
          <cell r="A377" t="str">
            <v>314SSGCH</v>
          </cell>
          <cell r="B377" t="str">
            <v>314</v>
          </cell>
          <cell r="D377">
            <v>51531089.70893844</v>
          </cell>
          <cell r="F377" t="str">
            <v>314SSGCH</v>
          </cell>
          <cell r="G377" t="str">
            <v>314</v>
          </cell>
          <cell r="I377">
            <v>51531089.70893844</v>
          </cell>
        </row>
        <row r="378">
          <cell r="A378" t="str">
            <v>315DGP</v>
          </cell>
          <cell r="B378" t="str">
            <v>315</v>
          </cell>
          <cell r="D378">
            <v>88656521.74</v>
          </cell>
          <cell r="F378" t="str">
            <v>315DGP</v>
          </cell>
          <cell r="G378" t="str">
            <v>315</v>
          </cell>
          <cell r="I378">
            <v>88656521.74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52134644.15999999</v>
          </cell>
          <cell r="F380" t="str">
            <v>315SG</v>
          </cell>
          <cell r="G380" t="str">
            <v>315</v>
          </cell>
          <cell r="I380">
            <v>52134644.15999999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5453232.59</v>
          </cell>
          <cell r="F382" t="str">
            <v>316DGP</v>
          </cell>
          <cell r="G382" t="str">
            <v>316</v>
          </cell>
          <cell r="I382">
            <v>5453232.59</v>
          </cell>
        </row>
        <row r="383">
          <cell r="A383" t="str">
            <v>316DGU</v>
          </cell>
          <cell r="B383" t="str">
            <v>316</v>
          </cell>
          <cell r="D383">
            <v>7373786.17</v>
          </cell>
          <cell r="F383" t="str">
            <v>316DGU</v>
          </cell>
          <cell r="G383" t="str">
            <v>316</v>
          </cell>
          <cell r="I383">
            <v>7373786.17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</v>
          </cell>
          <cell r="F386" t="str">
            <v>330DGP</v>
          </cell>
          <cell r="G386" t="str">
            <v>330</v>
          </cell>
          <cell r="I386">
            <v>10683856.14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</v>
          </cell>
          <cell r="F391" t="str">
            <v>331DGU</v>
          </cell>
          <cell r="G391" t="str">
            <v>331</v>
          </cell>
          <cell r="I391">
            <v>6482540.399999999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</v>
          </cell>
          <cell r="F393" t="str">
            <v>331SG-U</v>
          </cell>
          <cell r="G393" t="str">
            <v>331</v>
          </cell>
          <cell r="I393">
            <v>5503302.499999998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46019281.73329931</v>
          </cell>
          <cell r="F397" t="str">
            <v>332SG-U</v>
          </cell>
          <cell r="G397" t="str">
            <v>332</v>
          </cell>
          <cell r="I397">
            <v>46019281.73329931</v>
          </cell>
        </row>
        <row r="398">
          <cell r="A398" t="str">
            <v>333DGP</v>
          </cell>
          <cell r="B398" t="str">
            <v>333</v>
          </cell>
          <cell r="D398">
            <v>31989300.36</v>
          </cell>
          <cell r="F398" t="str">
            <v>333DGP</v>
          </cell>
          <cell r="G398" t="str">
            <v>333</v>
          </cell>
          <cell r="I398">
            <v>31989300.36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</v>
          </cell>
          <cell r="F402" t="str">
            <v>334DGP</v>
          </cell>
          <cell r="G402" t="str">
            <v>334</v>
          </cell>
          <cell r="I402">
            <v>5998823.399999999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4670040.89</v>
          </cell>
          <cell r="F410" t="str">
            <v>336DGP</v>
          </cell>
          <cell r="G410" t="str">
            <v>336</v>
          </cell>
          <cell r="I410">
            <v>4670040.89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6696728.67</v>
          </cell>
          <cell r="F412" t="str">
            <v>336SG-P</v>
          </cell>
          <cell r="G412" t="str">
            <v>336</v>
          </cell>
          <cell r="I412">
            <v>6696728.67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18138744.88</v>
          </cell>
          <cell r="F415" t="str">
            <v>340SG</v>
          </cell>
          <cell r="G415" t="str">
            <v>340</v>
          </cell>
          <cell r="I415">
            <v>18138744.88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</v>
          </cell>
          <cell r="F418" t="str">
            <v>341SG</v>
          </cell>
          <cell r="G418" t="str">
            <v>341</v>
          </cell>
          <cell r="I418">
            <v>12510344.21</v>
          </cell>
        </row>
        <row r="419">
          <cell r="A419" t="str">
            <v>341SSGCT</v>
          </cell>
          <cell r="B419" t="str">
            <v>341</v>
          </cell>
          <cell r="D419">
            <v>4294373.52</v>
          </cell>
          <cell r="F419" t="str">
            <v>341SSGCT</v>
          </cell>
          <cell r="G419" t="str">
            <v>341</v>
          </cell>
          <cell r="I419">
            <v>4294373.52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</v>
          </cell>
          <cell r="F425" t="str">
            <v>343SSGCT</v>
          </cell>
          <cell r="G425" t="str">
            <v>343</v>
          </cell>
          <cell r="I425">
            <v>50696521.42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</v>
          </cell>
          <cell r="F427" t="str">
            <v>344SG</v>
          </cell>
          <cell r="G427" t="str">
            <v>344</v>
          </cell>
          <cell r="I427">
            <v>45571946.34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</v>
          </cell>
          <cell r="F430" t="str">
            <v>345SG</v>
          </cell>
          <cell r="G430" t="str">
            <v>345</v>
          </cell>
          <cell r="I430">
            <v>11329003.96</v>
          </cell>
        </row>
        <row r="431">
          <cell r="A431" t="str">
            <v>345SSGCT</v>
          </cell>
          <cell r="B431" t="str">
            <v>345</v>
          </cell>
          <cell r="D431">
            <v>5000728.81</v>
          </cell>
          <cell r="F431" t="str">
            <v>345SSGCT</v>
          </cell>
          <cell r="G431" t="str">
            <v>345</v>
          </cell>
          <cell r="I431">
            <v>5000728.81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21330277.01000001</v>
          </cell>
          <cell r="F434" t="str">
            <v>350DGP</v>
          </cell>
          <cell r="G434" t="str">
            <v>350</v>
          </cell>
          <cell r="I434">
            <v>21330277.01000001</v>
          </cell>
        </row>
        <row r="435">
          <cell r="A435" t="str">
            <v>350DGU</v>
          </cell>
          <cell r="B435" t="str">
            <v>350</v>
          </cell>
          <cell r="D435">
            <v>49349002.84999996</v>
          </cell>
          <cell r="F435" t="str">
            <v>350DGU</v>
          </cell>
          <cell r="G435" t="str">
            <v>350</v>
          </cell>
          <cell r="I435">
            <v>49349002.84999996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8664597.840000002</v>
          </cell>
          <cell r="F437" t="str">
            <v>352DGP</v>
          </cell>
          <cell r="G437" t="str">
            <v>352</v>
          </cell>
          <cell r="I437">
            <v>8664597.840000002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23515132.9</v>
          </cell>
          <cell r="F439" t="str">
            <v>352SG</v>
          </cell>
          <cell r="G439" t="str">
            <v>352</v>
          </cell>
          <cell r="I439">
            <v>23515132.9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77310763.54000004</v>
          </cell>
          <cell r="F445" t="str">
            <v>354SG</v>
          </cell>
          <cell r="G445" t="str">
            <v>354</v>
          </cell>
          <cell r="I445">
            <v>77310763.54000004</v>
          </cell>
        </row>
        <row r="446">
          <cell r="A446" t="str">
            <v>355DGP</v>
          </cell>
          <cell r="B446" t="str">
            <v>355</v>
          </cell>
          <cell r="D446">
            <v>67223917.38320425</v>
          </cell>
          <cell r="F446" t="str">
            <v>355DGP</v>
          </cell>
          <cell r="G446" t="str">
            <v>355</v>
          </cell>
          <cell r="I446">
            <v>67223917.38320425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</v>
          </cell>
          <cell r="F448" t="str">
            <v>355SG</v>
          </cell>
          <cell r="G448" t="str">
            <v>355</v>
          </cell>
          <cell r="I448">
            <v>483459280.0335165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</v>
          </cell>
          <cell r="F453" t="str">
            <v>357DGU</v>
          </cell>
          <cell r="G453" t="str">
            <v>357</v>
          </cell>
          <cell r="I453">
            <v>162746.45</v>
          </cell>
        </row>
        <row r="454">
          <cell r="A454" t="str">
            <v>357SG</v>
          </cell>
          <cell r="B454" t="str">
            <v>357</v>
          </cell>
          <cell r="D454">
            <v>2197775.49</v>
          </cell>
          <cell r="F454" t="str">
            <v>357SG</v>
          </cell>
          <cell r="G454" t="str">
            <v>357</v>
          </cell>
          <cell r="I454">
            <v>2197775.49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1162007.14</v>
          </cell>
          <cell r="F461" t="str">
            <v>360IDU</v>
          </cell>
          <cell r="G461" t="str">
            <v>360</v>
          </cell>
          <cell r="I461">
            <v>1162007.14</v>
          </cell>
        </row>
        <row r="462">
          <cell r="A462" t="str">
            <v>360OR</v>
          </cell>
          <cell r="B462" t="str">
            <v>360</v>
          </cell>
          <cell r="D462">
            <v>7400347.1</v>
          </cell>
          <cell r="F462" t="str">
            <v>360OR</v>
          </cell>
          <cell r="G462" t="str">
            <v>360</v>
          </cell>
          <cell r="I462">
            <v>7400347.1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18109486.81</v>
          </cell>
          <cell r="F470" t="str">
            <v>361UT</v>
          </cell>
          <cell r="G470" t="str">
            <v>361</v>
          </cell>
          <cell r="I470">
            <v>18109486.81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</v>
          </cell>
          <cell r="F475" t="str">
            <v>362IDU</v>
          </cell>
          <cell r="G475" t="str">
            <v>362</v>
          </cell>
          <cell r="I475">
            <v>19142017.67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</v>
          </cell>
          <cell r="F477" t="str">
            <v>362UT</v>
          </cell>
          <cell r="G477" t="str">
            <v>362</v>
          </cell>
          <cell r="I477">
            <v>298532331.6399998</v>
          </cell>
        </row>
        <row r="478">
          <cell r="A478" t="str">
            <v>362WA</v>
          </cell>
          <cell r="B478" t="str">
            <v>362</v>
          </cell>
          <cell r="D478">
            <v>41910299.96</v>
          </cell>
          <cell r="F478" t="str">
            <v>362WA</v>
          </cell>
          <cell r="G478" t="str">
            <v>362</v>
          </cell>
          <cell r="I478">
            <v>41910299.96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</v>
          </cell>
          <cell r="F481" t="str">
            <v>364CA</v>
          </cell>
          <cell r="G481" t="str">
            <v>364</v>
          </cell>
          <cell r="I481">
            <v>48861704.05572388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</v>
          </cell>
          <cell r="F483" t="str">
            <v>364OR</v>
          </cell>
          <cell r="G483" t="str">
            <v>364</v>
          </cell>
          <cell r="I483">
            <v>341386590.5173639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87185488.40864258</v>
          </cell>
          <cell r="F486" t="str">
            <v>364WYP</v>
          </cell>
          <cell r="G486" t="str">
            <v>364</v>
          </cell>
          <cell r="I486">
            <v>87185488.40864258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30753833.22</v>
          </cell>
          <cell r="F488" t="str">
            <v>365CA</v>
          </cell>
          <cell r="G488" t="str">
            <v>365</v>
          </cell>
          <cell r="I488">
            <v>30753833.22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</v>
          </cell>
          <cell r="F491" t="str">
            <v>365UT</v>
          </cell>
          <cell r="G491" t="str">
            <v>365</v>
          </cell>
          <cell r="I491">
            <v>169793704.49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</v>
          </cell>
          <cell r="F493" t="str">
            <v>365WYP</v>
          </cell>
          <cell r="G493" t="str">
            <v>365</v>
          </cell>
          <cell r="I493">
            <v>68042025.61000001</v>
          </cell>
        </row>
        <row r="494">
          <cell r="A494" t="str">
            <v>365WYU</v>
          </cell>
          <cell r="B494" t="str">
            <v>365</v>
          </cell>
          <cell r="D494">
            <v>9264995.739999998</v>
          </cell>
          <cell r="F494" t="str">
            <v>365WYU</v>
          </cell>
          <cell r="G494" t="str">
            <v>365</v>
          </cell>
          <cell r="I494">
            <v>9264995.739999998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5867861.02</v>
          </cell>
          <cell r="F496" t="str">
            <v>366IDU</v>
          </cell>
          <cell r="G496" t="str">
            <v>366</v>
          </cell>
          <cell r="I496">
            <v>5867861.02</v>
          </cell>
        </row>
        <row r="497">
          <cell r="A497" t="str">
            <v>366OR</v>
          </cell>
          <cell r="B497" t="str">
            <v>366</v>
          </cell>
          <cell r="D497">
            <v>69045552.64999999</v>
          </cell>
          <cell r="F497" t="str">
            <v>366OR</v>
          </cell>
          <cell r="G497" t="str">
            <v>366</v>
          </cell>
          <cell r="I497">
            <v>69045552.64999999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8499488.02</v>
          </cell>
          <cell r="F500" t="str">
            <v>366WYP</v>
          </cell>
          <cell r="G500" t="str">
            <v>366</v>
          </cell>
          <cell r="I500">
            <v>8499488.02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322394364.03</v>
          </cell>
          <cell r="F511" t="str">
            <v>368OR</v>
          </cell>
          <cell r="G511" t="str">
            <v>368</v>
          </cell>
          <cell r="I511">
            <v>322394364.03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56080331.72</v>
          </cell>
          <cell r="F514" t="str">
            <v>368WYP</v>
          </cell>
          <cell r="G514" t="str">
            <v>368</v>
          </cell>
          <cell r="I514">
            <v>56080331.72</v>
          </cell>
        </row>
        <row r="515">
          <cell r="A515" t="str">
            <v>368WYU</v>
          </cell>
          <cell r="B515" t="str">
            <v>368</v>
          </cell>
          <cell r="D515">
            <v>8745067.52</v>
          </cell>
          <cell r="F515" t="str">
            <v>368WYU</v>
          </cell>
          <cell r="G515" t="str">
            <v>368</v>
          </cell>
          <cell r="I515">
            <v>8745067.52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160161136.54</v>
          </cell>
          <cell r="F518" t="str">
            <v>369OR</v>
          </cell>
          <cell r="G518" t="str">
            <v>369</v>
          </cell>
          <cell r="I518">
            <v>160161136.54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35209996.16</v>
          </cell>
          <cell r="F520" t="str">
            <v>369WA</v>
          </cell>
          <cell r="G520" t="str">
            <v>369</v>
          </cell>
          <cell r="I520">
            <v>35209996.16</v>
          </cell>
        </row>
        <row r="521">
          <cell r="A521" t="str">
            <v>369WYP</v>
          </cell>
          <cell r="B521" t="str">
            <v>369</v>
          </cell>
          <cell r="D521">
            <v>22773786.99</v>
          </cell>
          <cell r="F521" t="str">
            <v>369WYP</v>
          </cell>
          <cell r="G521" t="str">
            <v>369</v>
          </cell>
          <cell r="I521">
            <v>22773786.99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80479273.24</v>
          </cell>
          <cell r="F526" t="str">
            <v>370UT</v>
          </cell>
          <cell r="G526" t="str">
            <v>370</v>
          </cell>
          <cell r="I526">
            <v>80479273.24</v>
          </cell>
        </row>
        <row r="527">
          <cell r="A527" t="str">
            <v>370WA</v>
          </cell>
          <cell r="B527" t="str">
            <v>370</v>
          </cell>
          <cell r="D527">
            <v>13832974.2</v>
          </cell>
          <cell r="F527" t="str">
            <v>370WA</v>
          </cell>
          <cell r="G527" t="str">
            <v>370</v>
          </cell>
          <cell r="I527">
            <v>13832974.2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</v>
          </cell>
          <cell r="F531" t="str">
            <v>371IDU</v>
          </cell>
          <cell r="G531" t="str">
            <v>371</v>
          </cell>
          <cell r="I531">
            <v>156828.98</v>
          </cell>
        </row>
        <row r="532">
          <cell r="A532" t="str">
            <v>371OR</v>
          </cell>
          <cell r="B532" t="str">
            <v>371</v>
          </cell>
          <cell r="D532">
            <v>2448123.76</v>
          </cell>
          <cell r="F532" t="str">
            <v>371OR</v>
          </cell>
          <cell r="G532" t="str">
            <v>371</v>
          </cell>
          <cell r="I532">
            <v>2448123.76</v>
          </cell>
        </row>
        <row r="533">
          <cell r="A533" t="str">
            <v>371UT</v>
          </cell>
          <cell r="B533" t="str">
            <v>371</v>
          </cell>
          <cell r="D533">
            <v>4667446.56</v>
          </cell>
          <cell r="F533" t="str">
            <v>371UT</v>
          </cell>
          <cell r="G533" t="str">
            <v>371</v>
          </cell>
          <cell r="I533">
            <v>4667446.56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</v>
          </cell>
          <cell r="F537" t="str">
            <v>372IDU</v>
          </cell>
          <cell r="G537" t="str">
            <v>372</v>
          </cell>
          <cell r="I537">
            <v>4873.14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659020.94</v>
          </cell>
          <cell r="F539" t="str">
            <v>373CA</v>
          </cell>
          <cell r="G539" t="str">
            <v>373</v>
          </cell>
          <cell r="I539">
            <v>659020.94</v>
          </cell>
        </row>
        <row r="540">
          <cell r="A540" t="str">
            <v>373IDU</v>
          </cell>
          <cell r="B540" t="str">
            <v>373</v>
          </cell>
          <cell r="D540">
            <v>534305.58</v>
          </cell>
          <cell r="F540" t="str">
            <v>373IDU</v>
          </cell>
          <cell r="G540" t="str">
            <v>373</v>
          </cell>
          <cell r="I540">
            <v>534305.58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</v>
          </cell>
          <cell r="F544" t="str">
            <v>373WYP</v>
          </cell>
          <cell r="G544" t="str">
            <v>373</v>
          </cell>
          <cell r="I544">
            <v>5676469.91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1109264.15</v>
          </cell>
          <cell r="F547" t="str">
            <v>389CN</v>
          </cell>
          <cell r="G547" t="str">
            <v>389</v>
          </cell>
          <cell r="I547">
            <v>1109264.15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</v>
          </cell>
          <cell r="F552" t="str">
            <v>389SO</v>
          </cell>
          <cell r="G552" t="str">
            <v>389</v>
          </cell>
          <cell r="I552">
            <v>5598054.859999999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</v>
          </cell>
          <cell r="F554" t="str">
            <v>389WA</v>
          </cell>
          <cell r="G554" t="str">
            <v>389</v>
          </cell>
          <cell r="I554">
            <v>1098826.35</v>
          </cell>
        </row>
        <row r="555">
          <cell r="A555" t="str">
            <v>389WYP</v>
          </cell>
          <cell r="B555" t="str">
            <v>389</v>
          </cell>
          <cell r="D555">
            <v>137356.05</v>
          </cell>
          <cell r="F555" t="str">
            <v>389WYP</v>
          </cell>
          <cell r="G555" t="str">
            <v>389</v>
          </cell>
          <cell r="I555">
            <v>137356.05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9321338.61</v>
          </cell>
          <cell r="F561" t="str">
            <v>390IDU</v>
          </cell>
          <cell r="G561" t="str">
            <v>390</v>
          </cell>
          <cell r="I561">
            <v>9321338.61</v>
          </cell>
        </row>
        <row r="562">
          <cell r="A562" t="str">
            <v>390OR</v>
          </cell>
          <cell r="B562" t="str">
            <v>390</v>
          </cell>
          <cell r="D562">
            <v>26338713.63999999</v>
          </cell>
          <cell r="F562" t="str">
            <v>390OR</v>
          </cell>
          <cell r="G562" t="str">
            <v>390</v>
          </cell>
          <cell r="I562">
            <v>26338713.63999999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34317167.20000002</v>
          </cell>
          <cell r="F565" t="str">
            <v>390UT</v>
          </cell>
          <cell r="G565" t="str">
            <v>390</v>
          </cell>
          <cell r="I565">
            <v>34317167.20000002</v>
          </cell>
        </row>
        <row r="566">
          <cell r="A566" t="str">
            <v>390WA</v>
          </cell>
          <cell r="B566" t="str">
            <v>390</v>
          </cell>
          <cell r="D566">
            <v>12858211.2</v>
          </cell>
          <cell r="F566" t="str">
            <v>390WA</v>
          </cell>
          <cell r="G566" t="str">
            <v>390</v>
          </cell>
          <cell r="I566">
            <v>12858211.2</v>
          </cell>
        </row>
        <row r="567">
          <cell r="A567" t="str">
            <v>390WYP</v>
          </cell>
          <cell r="B567" t="str">
            <v>390</v>
          </cell>
          <cell r="D567">
            <v>8447538.88</v>
          </cell>
          <cell r="F567" t="str">
            <v>390WYP</v>
          </cell>
          <cell r="G567" t="str">
            <v>390</v>
          </cell>
          <cell r="I567">
            <v>8447538.88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5776791.340000001</v>
          </cell>
          <cell r="F574" t="str">
            <v>391OR</v>
          </cell>
          <cell r="G574" t="str">
            <v>391</v>
          </cell>
          <cell r="I574">
            <v>5776791.340000001</v>
          </cell>
        </row>
        <row r="575">
          <cell r="A575" t="str">
            <v>391SE</v>
          </cell>
          <cell r="B575" t="str">
            <v>391</v>
          </cell>
          <cell r="D575">
            <v>132398.05</v>
          </cell>
          <cell r="F575" t="str">
            <v>391SE</v>
          </cell>
          <cell r="G575" t="str">
            <v>391</v>
          </cell>
          <cell r="I575">
            <v>132398.05</v>
          </cell>
        </row>
        <row r="576">
          <cell r="A576" t="str">
            <v>391SG</v>
          </cell>
          <cell r="B576" t="str">
            <v>391</v>
          </cell>
          <cell r="D576">
            <v>6389813.000000001</v>
          </cell>
          <cell r="F576" t="str">
            <v>391SG</v>
          </cell>
          <cell r="G576" t="str">
            <v>391</v>
          </cell>
          <cell r="I576">
            <v>6389813.000000001</v>
          </cell>
        </row>
        <row r="577">
          <cell r="A577" t="str">
            <v>391SO</v>
          </cell>
          <cell r="B577" t="str">
            <v>391</v>
          </cell>
          <cell r="D577">
            <v>86173426.20000002</v>
          </cell>
          <cell r="F577" t="str">
            <v>391SO</v>
          </cell>
          <cell r="G577" t="str">
            <v>391</v>
          </cell>
          <cell r="I577">
            <v>86173426.20000002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</v>
          </cell>
          <cell r="F580" t="str">
            <v>391UT</v>
          </cell>
          <cell r="G580" t="str">
            <v>391</v>
          </cell>
          <cell r="I580">
            <v>4583086.9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</v>
          </cell>
          <cell r="F583" t="str">
            <v>391WYU</v>
          </cell>
          <cell r="G583" t="str">
            <v>391</v>
          </cell>
          <cell r="I583">
            <v>317989.03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</v>
          </cell>
          <cell r="F585" t="str">
            <v>392CN</v>
          </cell>
          <cell r="G585" t="str">
            <v>392</v>
          </cell>
          <cell r="I585">
            <v>19078.4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1243469.15</v>
          </cell>
          <cell r="F587" t="str">
            <v>392DGU</v>
          </cell>
          <cell r="G587" t="str">
            <v>392</v>
          </cell>
          <cell r="I587">
            <v>1243469.15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7468470.67</v>
          </cell>
          <cell r="F592" t="str">
            <v>392SO</v>
          </cell>
          <cell r="G592" t="str">
            <v>392</v>
          </cell>
          <cell r="I592">
            <v>7468470.67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6089401.97</v>
          </cell>
          <cell r="F597" t="str">
            <v>392WYP</v>
          </cell>
          <cell r="G597" t="str">
            <v>392</v>
          </cell>
          <cell r="I597">
            <v>6089401.97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</v>
          </cell>
          <cell r="F613" t="str">
            <v>394DGU</v>
          </cell>
          <cell r="G613" t="str">
            <v>394</v>
          </cell>
          <cell r="I613">
            <v>3611186.301328278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4635255.85</v>
          </cell>
          <cell r="F618" t="str">
            <v>394SO</v>
          </cell>
          <cell r="G618" t="str">
            <v>394</v>
          </cell>
          <cell r="I618">
            <v>4635255.85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275123.7033797452</v>
          </cell>
          <cell r="F624" t="str">
            <v>394WYU</v>
          </cell>
          <cell r="G624" t="str">
            <v>394</v>
          </cell>
          <cell r="I624">
            <v>275123.7033797452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161609.77</v>
          </cell>
          <cell r="F626" t="str">
            <v>395DGP</v>
          </cell>
          <cell r="G626" t="str">
            <v>395</v>
          </cell>
          <cell r="I626">
            <v>161609.77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</v>
          </cell>
          <cell r="F629" t="str">
            <v>395OR</v>
          </cell>
          <cell r="G629" t="str">
            <v>395</v>
          </cell>
          <cell r="I629">
            <v>8724707.989999998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5892972.180000001</v>
          </cell>
          <cell r="F632" t="str">
            <v>395SO</v>
          </cell>
          <cell r="G632" t="str">
            <v>395</v>
          </cell>
          <cell r="I632">
            <v>5892972.180000001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8115148.97</v>
          </cell>
          <cell r="F635" t="str">
            <v>395UT</v>
          </cell>
          <cell r="G635" t="str">
            <v>395</v>
          </cell>
          <cell r="I635">
            <v>8115148.97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23406706.95</v>
          </cell>
          <cell r="F643" t="str">
            <v>396OR</v>
          </cell>
          <cell r="G643" t="str">
            <v>396</v>
          </cell>
          <cell r="I643">
            <v>23406706.95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</v>
          </cell>
          <cell r="F649" t="str">
            <v>396WA</v>
          </cell>
          <cell r="G649" t="str">
            <v>396</v>
          </cell>
          <cell r="I649">
            <v>5630213.819999999</v>
          </cell>
        </row>
        <row r="650">
          <cell r="A650" t="str">
            <v>396WYP</v>
          </cell>
          <cell r="B650" t="str">
            <v>396</v>
          </cell>
          <cell r="D650">
            <v>8335948.700000001</v>
          </cell>
          <cell r="F650" t="str">
            <v>396WYP</v>
          </cell>
          <cell r="G650" t="str">
            <v>396</v>
          </cell>
          <cell r="I650">
            <v>8335948.700000001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</v>
          </cell>
          <cell r="F654" t="str">
            <v>397DGP</v>
          </cell>
          <cell r="G654" t="str">
            <v>397</v>
          </cell>
          <cell r="I654">
            <v>6596889.650000001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5588172.47</v>
          </cell>
          <cell r="F656" t="str">
            <v>397IDU</v>
          </cell>
          <cell r="G656" t="str">
            <v>397</v>
          </cell>
          <cell r="I656">
            <v>5588172.47</v>
          </cell>
        </row>
        <row r="657">
          <cell r="A657" t="str">
            <v>397OR</v>
          </cell>
          <cell r="B657" t="str">
            <v>397</v>
          </cell>
          <cell r="D657">
            <v>40976468.41000001</v>
          </cell>
          <cell r="F657" t="str">
            <v>397OR</v>
          </cell>
          <cell r="G657" t="str">
            <v>397</v>
          </cell>
          <cell r="I657">
            <v>40976468.41000001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48113681.86</v>
          </cell>
          <cell r="F659" t="str">
            <v>397SG</v>
          </cell>
          <cell r="G659" t="str">
            <v>397</v>
          </cell>
          <cell r="I659">
            <v>48113681.86</v>
          </cell>
        </row>
        <row r="660">
          <cell r="A660" t="str">
            <v>397SO</v>
          </cell>
          <cell r="B660" t="str">
            <v>397</v>
          </cell>
          <cell r="D660">
            <v>76554908.70053828</v>
          </cell>
          <cell r="F660" t="str">
            <v>397SO</v>
          </cell>
          <cell r="G660" t="str">
            <v>397</v>
          </cell>
          <cell r="I660">
            <v>76554908.70053828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</v>
          </cell>
          <cell r="F664" t="str">
            <v>397WA</v>
          </cell>
          <cell r="G664" t="str">
            <v>397</v>
          </cell>
          <cell r="I664">
            <v>9406264.100000001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53505.92</v>
          </cell>
          <cell r="F669" t="str">
            <v>398DGP</v>
          </cell>
          <cell r="G669" t="str">
            <v>398</v>
          </cell>
          <cell r="I669">
            <v>53505.92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</v>
          </cell>
          <cell r="F673" t="str">
            <v>398SE</v>
          </cell>
          <cell r="G673" t="str">
            <v>398</v>
          </cell>
          <cell r="I673">
            <v>4206.6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4923878.546985256</v>
          </cell>
          <cell r="F682" t="str">
            <v>403364CA</v>
          </cell>
          <cell r="G682" t="str">
            <v>403364</v>
          </cell>
          <cell r="I682">
            <v>4923878.546985256</v>
          </cell>
        </row>
        <row r="683">
          <cell r="A683" t="str">
            <v>403364IDU</v>
          </cell>
          <cell r="B683" t="str">
            <v>403364</v>
          </cell>
          <cell r="D683">
            <v>6116084.413089085</v>
          </cell>
          <cell r="F683" t="str">
            <v>403364IDU</v>
          </cell>
          <cell r="G683" t="str">
            <v>403364</v>
          </cell>
          <cell r="I683">
            <v>6116084.413089085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48765438.71484308</v>
          </cell>
          <cell r="F685" t="str">
            <v>403364UT</v>
          </cell>
          <cell r="G685" t="str">
            <v>403364</v>
          </cell>
          <cell r="I685">
            <v>48765438.71484308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</v>
          </cell>
          <cell r="F689" t="str">
            <v>403GPCA</v>
          </cell>
          <cell r="G689" t="str">
            <v>403GP</v>
          </cell>
          <cell r="I689">
            <v>252565.0439395364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501052.0405664744</v>
          </cell>
          <cell r="F691" t="str">
            <v>403GPDGP</v>
          </cell>
          <cell r="G691" t="str">
            <v>403GP</v>
          </cell>
          <cell r="I691">
            <v>501052.0405664744</v>
          </cell>
        </row>
        <row r="692">
          <cell r="A692" t="str">
            <v>403GPDGU</v>
          </cell>
          <cell r="B692" t="str">
            <v>403GP</v>
          </cell>
          <cell r="D692">
            <v>957899.4858420289</v>
          </cell>
          <cell r="F692" t="str">
            <v>403GPDGU</v>
          </cell>
          <cell r="G692" t="str">
            <v>403GP</v>
          </cell>
          <cell r="I692">
            <v>957899.4858420289</v>
          </cell>
        </row>
        <row r="693">
          <cell r="A693" t="str">
            <v>403GPIDU</v>
          </cell>
          <cell r="B693" t="str">
            <v>403GP</v>
          </cell>
          <cell r="D693">
            <v>784472.4571509475</v>
          </cell>
          <cell r="F693" t="str">
            <v>403GPIDU</v>
          </cell>
          <cell r="G693" t="str">
            <v>403GP</v>
          </cell>
          <cell r="I693">
            <v>784472.4571509475</v>
          </cell>
        </row>
        <row r="694">
          <cell r="A694" t="str">
            <v>403GPOR</v>
          </cell>
          <cell r="B694" t="str">
            <v>403GP</v>
          </cell>
          <cell r="D694">
            <v>4495694.565551512</v>
          </cell>
          <cell r="F694" t="str">
            <v>403GPOR</v>
          </cell>
          <cell r="G694" t="str">
            <v>403GP</v>
          </cell>
          <cell r="I694">
            <v>4495694.565551512</v>
          </cell>
        </row>
        <row r="695">
          <cell r="A695" t="str">
            <v>403GPSE</v>
          </cell>
          <cell r="B695" t="str">
            <v>403GP</v>
          </cell>
          <cell r="D695">
            <v>32131.19229383814</v>
          </cell>
          <cell r="F695" t="str">
            <v>403GPSE</v>
          </cell>
          <cell r="G695" t="str">
            <v>403GP</v>
          </cell>
          <cell r="I695">
            <v>32131.19229383814</v>
          </cell>
        </row>
        <row r="696">
          <cell r="A696" t="str">
            <v>403GPSG</v>
          </cell>
          <cell r="B696" t="str">
            <v>403GP</v>
          </cell>
          <cell r="D696">
            <v>4240332.411203608</v>
          </cell>
          <cell r="F696" t="str">
            <v>403GPSG</v>
          </cell>
          <cell r="G696" t="str">
            <v>403GP</v>
          </cell>
          <cell r="I696">
            <v>4240332.411203608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</v>
          </cell>
          <cell r="F699" t="str">
            <v>403GPSSGCT</v>
          </cell>
          <cell r="G699" t="str">
            <v>403GP</v>
          </cell>
          <cell r="I699">
            <v>74120.56139791991</v>
          </cell>
        </row>
        <row r="700">
          <cell r="A700" t="str">
            <v>403GPUT</v>
          </cell>
          <cell r="B700" t="str">
            <v>403GP</v>
          </cell>
          <cell r="D700">
            <v>4141650.085412178</v>
          </cell>
          <cell r="F700" t="str">
            <v>403GPUT</v>
          </cell>
          <cell r="G700" t="str">
            <v>403GP</v>
          </cell>
          <cell r="I700">
            <v>4141650.085412178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1521594.483205658</v>
          </cell>
          <cell r="F702" t="str">
            <v>403GPWYP</v>
          </cell>
          <cell r="G702" t="str">
            <v>403GP</v>
          </cell>
          <cell r="I702">
            <v>1521594.483205658</v>
          </cell>
        </row>
        <row r="703">
          <cell r="A703" t="str">
            <v>403GPWYU</v>
          </cell>
          <cell r="B703" t="str">
            <v>403GP</v>
          </cell>
          <cell r="D703">
            <v>337249.3965821203</v>
          </cell>
          <cell r="F703" t="str">
            <v>403GPWYU</v>
          </cell>
          <cell r="G703" t="str">
            <v>403GP</v>
          </cell>
          <cell r="I703">
            <v>337249.3965821203</v>
          </cell>
        </row>
        <row r="704">
          <cell r="A704" t="str">
            <v>403HPDGP</v>
          </cell>
          <cell r="B704" t="str">
            <v>403HP</v>
          </cell>
          <cell r="D704">
            <v>5226738.101624959</v>
          </cell>
          <cell r="F704" t="str">
            <v>403HPDGP</v>
          </cell>
          <cell r="G704" t="str">
            <v>403HP</v>
          </cell>
          <cell r="I704">
            <v>5226738.101624959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6862226.773435431</v>
          </cell>
          <cell r="F706" t="str">
            <v>403HPSG-P</v>
          </cell>
          <cell r="G706" t="str">
            <v>403HP</v>
          </cell>
          <cell r="I706">
            <v>6862226.773435431</v>
          </cell>
        </row>
        <row r="707">
          <cell r="A707" t="str">
            <v>403HPSG-U</v>
          </cell>
          <cell r="B707" t="str">
            <v>403HP</v>
          </cell>
          <cell r="D707">
            <v>1744869.217144173</v>
          </cell>
          <cell r="F707" t="str">
            <v>403HPSG-U</v>
          </cell>
          <cell r="G707" t="str">
            <v>403HP</v>
          </cell>
          <cell r="I707">
            <v>1744869.217144173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16990401.31268973</v>
          </cell>
          <cell r="F709" t="str">
            <v>403OPSG</v>
          </cell>
          <cell r="G709" t="str">
            <v>403OP</v>
          </cell>
          <cell r="I709">
            <v>16990401.31268973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41247688.13781898</v>
          </cell>
          <cell r="F712" t="str">
            <v>403SPDGU</v>
          </cell>
          <cell r="G712" t="str">
            <v>403SP</v>
          </cell>
          <cell r="I712">
            <v>41247688.13781898</v>
          </cell>
        </row>
        <row r="713">
          <cell r="A713" t="str">
            <v>403SPSG</v>
          </cell>
          <cell r="B713" t="str">
            <v>403SP</v>
          </cell>
          <cell r="D713">
            <v>54153467.84256184</v>
          </cell>
          <cell r="F713" t="str">
            <v>403SPSG</v>
          </cell>
          <cell r="G713" t="str">
            <v>403SP</v>
          </cell>
          <cell r="I713">
            <v>54153467.84256184</v>
          </cell>
        </row>
        <row r="714">
          <cell r="A714" t="str">
            <v>403SPSSGCH</v>
          </cell>
          <cell r="B714" t="str">
            <v>403SP</v>
          </cell>
          <cell r="D714">
            <v>8879820.76931593</v>
          </cell>
          <cell r="F714" t="str">
            <v>403SPSSGCH</v>
          </cell>
          <cell r="G714" t="str">
            <v>403SP</v>
          </cell>
          <cell r="I714">
            <v>8879820.76931593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</v>
          </cell>
          <cell r="F723" t="str">
            <v>404GPWA</v>
          </cell>
          <cell r="G723" t="str">
            <v>404GP</v>
          </cell>
          <cell r="I723">
            <v>37424.72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</v>
          </cell>
          <cell r="F726" t="str">
            <v>404HPSG-U</v>
          </cell>
          <cell r="G726" t="str">
            <v>404HP</v>
          </cell>
          <cell r="I726">
            <v>38449.12</v>
          </cell>
        </row>
        <row r="727">
          <cell r="A727" t="str">
            <v>404IPCA</v>
          </cell>
          <cell r="B727" t="str">
            <v>404IP</v>
          </cell>
          <cell r="D727">
            <v>60738.05468121043</v>
          </cell>
          <cell r="F727" t="str">
            <v>404IPCA</v>
          </cell>
          <cell r="G727" t="str">
            <v>404IP</v>
          </cell>
          <cell r="I727">
            <v>60738.05468121043</v>
          </cell>
        </row>
        <row r="728">
          <cell r="A728" t="str">
            <v>404IPCN</v>
          </cell>
          <cell r="B728" t="str">
            <v>404IP</v>
          </cell>
          <cell r="D728">
            <v>8719470.589458032</v>
          </cell>
          <cell r="F728" t="str">
            <v>404IPCN</v>
          </cell>
          <cell r="G728" t="str">
            <v>404IP</v>
          </cell>
          <cell r="I728">
            <v>8719470.589458032</v>
          </cell>
        </row>
        <row r="729">
          <cell r="A729" t="str">
            <v>404IPDGP</v>
          </cell>
          <cell r="B729" t="str">
            <v>404IP</v>
          </cell>
          <cell r="D729">
            <v>114348.8428535863</v>
          </cell>
          <cell r="F729" t="str">
            <v>404IPDGP</v>
          </cell>
          <cell r="G729" t="str">
            <v>404IP</v>
          </cell>
          <cell r="I729">
            <v>114348.8428535863</v>
          </cell>
        </row>
        <row r="730">
          <cell r="A730" t="str">
            <v>404IPDGU</v>
          </cell>
          <cell r="B730" t="str">
            <v>404IP</v>
          </cell>
          <cell r="D730">
            <v>27315.69251578869</v>
          </cell>
          <cell r="F730" t="str">
            <v>404IPDGU</v>
          </cell>
          <cell r="G730" t="str">
            <v>404IP</v>
          </cell>
          <cell r="I730">
            <v>27315.69251578869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104410.4168124606</v>
          </cell>
          <cell r="F733" t="str">
            <v>404IPSE</v>
          </cell>
          <cell r="G733" t="str">
            <v>404IP</v>
          </cell>
          <cell r="I733">
            <v>104410.4168124606</v>
          </cell>
        </row>
        <row r="734">
          <cell r="A734" t="str">
            <v>404IPSG</v>
          </cell>
          <cell r="B734" t="str">
            <v>404IP</v>
          </cell>
          <cell r="D734">
            <v>3260869.012225696</v>
          </cell>
          <cell r="F734" t="str">
            <v>404IPSG</v>
          </cell>
          <cell r="G734" t="str">
            <v>404IP</v>
          </cell>
          <cell r="I734">
            <v>3260869.012225696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</v>
          </cell>
          <cell r="F736" t="str">
            <v>404IPSG-U</v>
          </cell>
          <cell r="G736" t="str">
            <v>404IP</v>
          </cell>
          <cell r="I736">
            <v>390014.2508875026</v>
          </cell>
        </row>
        <row r="737">
          <cell r="A737" t="str">
            <v>404IPSO</v>
          </cell>
          <cell r="B737" t="str">
            <v>404IP</v>
          </cell>
          <cell r="D737">
            <v>34282415.61016327</v>
          </cell>
          <cell r="F737" t="str">
            <v>404IPSO</v>
          </cell>
          <cell r="G737" t="str">
            <v>404IP</v>
          </cell>
          <cell r="I737">
            <v>34282415.61016327</v>
          </cell>
        </row>
        <row r="738">
          <cell r="A738" t="str">
            <v>404IPSSGCH</v>
          </cell>
          <cell r="B738" t="str">
            <v>404IP</v>
          </cell>
          <cell r="D738">
            <v>2506.60711012488</v>
          </cell>
          <cell r="F738" t="str">
            <v>404IPSSGCH</v>
          </cell>
          <cell r="G738" t="str">
            <v>404IP</v>
          </cell>
          <cell r="I738">
            <v>2506.60711012488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873837.1402150564</v>
          </cell>
          <cell r="F740" t="str">
            <v>404IPUT</v>
          </cell>
          <cell r="G740" t="str">
            <v>404IP</v>
          </cell>
          <cell r="I740">
            <v>873837.1402150564</v>
          </cell>
        </row>
        <row r="741">
          <cell r="A741" t="str">
            <v>404IPWA</v>
          </cell>
          <cell r="B741" t="str">
            <v>404IP</v>
          </cell>
          <cell r="D741">
            <v>708.6107738971289</v>
          </cell>
          <cell r="F741" t="str">
            <v>404IPWA</v>
          </cell>
          <cell r="G741" t="str">
            <v>404IP</v>
          </cell>
          <cell r="I741">
            <v>708.6107738971289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</v>
          </cell>
          <cell r="F808" t="str">
            <v>440WYP</v>
          </cell>
          <cell r="G808" t="str">
            <v>440</v>
          </cell>
          <cell r="I808">
            <v>57352545.93330451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</v>
          </cell>
          <cell r="F817" t="str">
            <v>442WYU</v>
          </cell>
          <cell r="G817" t="str">
            <v>442</v>
          </cell>
          <cell r="I817">
            <v>39200108.78529611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459052.8314814353</v>
          </cell>
          <cell r="F824" t="str">
            <v>444WYU</v>
          </cell>
          <cell r="G824" t="str">
            <v>444</v>
          </cell>
          <cell r="I824">
            <v>459052.8314814353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6200457.63</v>
          </cell>
          <cell r="F827" t="str">
            <v>447FERC</v>
          </cell>
          <cell r="G827" t="str">
            <v>447</v>
          </cell>
          <cell r="I827">
            <v>6200457.63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1138704899.31</v>
          </cell>
          <cell r="F831" t="str">
            <v>447SG</v>
          </cell>
          <cell r="G831" t="str">
            <v>447</v>
          </cell>
          <cell r="I831">
            <v>1138704899.31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</v>
          </cell>
          <cell r="F836" t="str">
            <v>450UT</v>
          </cell>
          <cell r="G836" t="str">
            <v>450</v>
          </cell>
          <cell r="I836">
            <v>2107732.45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</v>
          </cell>
          <cell r="F839" t="str">
            <v>450WYU</v>
          </cell>
          <cell r="G839" t="str">
            <v>450</v>
          </cell>
          <cell r="I839">
            <v>67346.08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</v>
          </cell>
          <cell r="F843" t="str">
            <v>451UT</v>
          </cell>
          <cell r="G843" t="str">
            <v>451</v>
          </cell>
          <cell r="I843">
            <v>4428550.36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5537954.250000001</v>
          </cell>
          <cell r="F852" t="str">
            <v>454UT</v>
          </cell>
          <cell r="G852" t="str">
            <v>454</v>
          </cell>
          <cell r="I852">
            <v>5537954.250000001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</v>
          </cell>
          <cell r="F854" t="str">
            <v>454WYP</v>
          </cell>
          <cell r="G854" t="str">
            <v>454</v>
          </cell>
          <cell r="I854">
            <v>314642.46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24783383.24</v>
          </cell>
          <cell r="F860" t="str">
            <v>456OTHER</v>
          </cell>
          <cell r="G860" t="str">
            <v>456</v>
          </cell>
          <cell r="I860">
            <v>24783383.24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</v>
          </cell>
          <cell r="F862" t="str">
            <v>456SG</v>
          </cell>
          <cell r="G862" t="str">
            <v>456</v>
          </cell>
          <cell r="I862">
            <v>42590070.766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</v>
          </cell>
          <cell r="F865" t="str">
            <v>456WA</v>
          </cell>
          <cell r="G865" t="str">
            <v>456</v>
          </cell>
          <cell r="I865">
            <v>-40061.04</v>
          </cell>
        </row>
        <row r="866">
          <cell r="A866" t="str">
            <v>456WYP</v>
          </cell>
          <cell r="B866" t="str">
            <v>456</v>
          </cell>
          <cell r="D866">
            <v>275995.34</v>
          </cell>
          <cell r="F866" t="str">
            <v>456WYP</v>
          </cell>
          <cell r="G866" t="str">
            <v>456</v>
          </cell>
          <cell r="I866">
            <v>275995.34</v>
          </cell>
        </row>
        <row r="867">
          <cell r="A867" t="str">
            <v>4118SE</v>
          </cell>
          <cell r="B867" t="str">
            <v>4118</v>
          </cell>
          <cell r="D867">
            <v>-2236688.3</v>
          </cell>
          <cell r="F867" t="str">
            <v>4118SE</v>
          </cell>
          <cell r="G867" t="str">
            <v>4118</v>
          </cell>
          <cell r="I867">
            <v>-2236688.3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19953035.09427102</v>
          </cell>
          <cell r="F875" t="str">
            <v>500SNPPS</v>
          </cell>
          <cell r="G875" t="str">
            <v>500</v>
          </cell>
          <cell r="I875">
            <v>19953035.09427102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4352619.81</v>
          </cell>
          <cell r="F882" t="str">
            <v>503SE</v>
          </cell>
          <cell r="G882" t="str">
            <v>503</v>
          </cell>
          <cell r="I882">
            <v>4352619.81</v>
          </cell>
        </row>
        <row r="883">
          <cell r="A883" t="str">
            <v>505SNPPS</v>
          </cell>
          <cell r="B883" t="str">
            <v>505</v>
          </cell>
          <cell r="D883">
            <v>2327306.420595995</v>
          </cell>
          <cell r="F883" t="str">
            <v>505SNPPS</v>
          </cell>
          <cell r="G883" t="str">
            <v>505</v>
          </cell>
          <cell r="I883">
            <v>2327306.420595995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</v>
          </cell>
          <cell r="F889" t="str">
            <v>510SNPPS</v>
          </cell>
          <cell r="G889" t="str">
            <v>510</v>
          </cell>
          <cell r="I889">
            <v>5561594.920642871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869387.7660703983</v>
          </cell>
          <cell r="F892" t="str">
            <v>511SSGCH</v>
          </cell>
          <cell r="G892" t="str">
            <v>511</v>
          </cell>
          <cell r="I892">
            <v>869387.7660703983</v>
          </cell>
        </row>
        <row r="893">
          <cell r="A893" t="str">
            <v>512SNPPS</v>
          </cell>
          <cell r="B893" t="str">
            <v>512</v>
          </cell>
          <cell r="D893">
            <v>79376175.54569651</v>
          </cell>
          <cell r="F893" t="str">
            <v>512SNPPS</v>
          </cell>
          <cell r="G893" t="str">
            <v>512</v>
          </cell>
          <cell r="I893">
            <v>79376175.54569651</v>
          </cell>
        </row>
        <row r="894">
          <cell r="A894" t="str">
            <v>512SSGCH</v>
          </cell>
          <cell r="B894" t="str">
            <v>512</v>
          </cell>
          <cell r="D894">
            <v>6277786.873427584</v>
          </cell>
          <cell r="F894" t="str">
            <v>512SSGCH</v>
          </cell>
          <cell r="G894" t="str">
            <v>512</v>
          </cell>
          <cell r="I894">
            <v>6277786.873427584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</v>
          </cell>
          <cell r="F896" t="str">
            <v>513SSGCH</v>
          </cell>
          <cell r="G896" t="str">
            <v>513</v>
          </cell>
          <cell r="I896">
            <v>2533934.063401616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</v>
          </cell>
          <cell r="F898" t="str">
            <v>514SSGCH</v>
          </cell>
          <cell r="G898" t="str">
            <v>514</v>
          </cell>
          <cell r="I898">
            <v>-2588705.742417618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1360352.176454014</v>
          </cell>
          <cell r="F900" t="str">
            <v>535SNPPH-U</v>
          </cell>
          <cell r="G900" t="str">
            <v>535</v>
          </cell>
          <cell r="I900">
            <v>1360352.176454014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71566.8600755167</v>
          </cell>
          <cell r="F902" t="str">
            <v>536SNPPH-U</v>
          </cell>
          <cell r="G902" t="str">
            <v>536</v>
          </cell>
          <cell r="I902">
            <v>71566.8600755167</v>
          </cell>
        </row>
        <row r="903">
          <cell r="A903" t="str">
            <v>537SNPPH-P</v>
          </cell>
          <cell r="B903" t="str">
            <v>537</v>
          </cell>
          <cell r="D903">
            <v>3890702.696690595</v>
          </cell>
          <cell r="F903" t="str">
            <v>537SNPPH-P</v>
          </cell>
          <cell r="G903" t="str">
            <v>537</v>
          </cell>
          <cell r="I903">
            <v>3890702.696690595</v>
          </cell>
        </row>
        <row r="904">
          <cell r="A904" t="str">
            <v>537SNPPH-U</v>
          </cell>
          <cell r="B904" t="str">
            <v>537</v>
          </cell>
          <cell r="D904">
            <v>507285.6767111167</v>
          </cell>
          <cell r="F904" t="str">
            <v>537SNPPH-U</v>
          </cell>
          <cell r="G904" t="str">
            <v>537</v>
          </cell>
          <cell r="I904">
            <v>507285.6767111167</v>
          </cell>
        </row>
        <row r="905">
          <cell r="A905" t="str">
            <v>538SNPPH-P</v>
          </cell>
          <cell r="B905" t="str">
            <v>538</v>
          </cell>
          <cell r="D905">
            <v>597.1565136182521</v>
          </cell>
          <cell r="F905" t="str">
            <v>538SNPPH-P</v>
          </cell>
          <cell r="G905" t="str">
            <v>538</v>
          </cell>
          <cell r="I905">
            <v>597.1565136182521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</v>
          </cell>
          <cell r="F911" t="str">
            <v>542SNPPH-P</v>
          </cell>
          <cell r="G911" t="str">
            <v>542</v>
          </cell>
          <cell r="I911">
            <v>977232.6733426634</v>
          </cell>
        </row>
        <row r="912">
          <cell r="A912" t="str">
            <v>542SNPPH-U</v>
          </cell>
          <cell r="B912" t="str">
            <v>542</v>
          </cell>
          <cell r="D912">
            <v>134456.2200650691</v>
          </cell>
          <cell r="F912" t="str">
            <v>542SNPPH-U</v>
          </cell>
          <cell r="G912" t="str">
            <v>542</v>
          </cell>
          <cell r="I912">
            <v>134456.2200650691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</v>
          </cell>
          <cell r="F914" t="str">
            <v>543SNPPH-U</v>
          </cell>
          <cell r="G914" t="str">
            <v>543</v>
          </cell>
          <cell r="I914">
            <v>753681.7372251374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</v>
          </cell>
          <cell r="F916" t="str">
            <v>544SNPPH-U</v>
          </cell>
          <cell r="G916" t="str">
            <v>544</v>
          </cell>
          <cell r="I916">
            <v>820806.6910136138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7301943.846491661</v>
          </cell>
          <cell r="F922" t="str">
            <v>548SNPPO</v>
          </cell>
          <cell r="G922" t="str">
            <v>548</v>
          </cell>
          <cell r="I922">
            <v>7301943.846491661</v>
          </cell>
        </row>
        <row r="923">
          <cell r="A923" t="str">
            <v>548SSGCT</v>
          </cell>
          <cell r="B923" t="str">
            <v>548</v>
          </cell>
          <cell r="D923">
            <v>3022595.006939173</v>
          </cell>
          <cell r="F923" t="str">
            <v>548SSGCT</v>
          </cell>
          <cell r="G923" t="str">
            <v>548</v>
          </cell>
          <cell r="I923">
            <v>3022595.006939173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</v>
          </cell>
          <cell r="F925" t="str">
            <v>549SSGCT</v>
          </cell>
          <cell r="G925" t="str">
            <v>549</v>
          </cell>
          <cell r="I925">
            <v>917.244126786824</v>
          </cell>
        </row>
        <row r="926">
          <cell r="A926" t="str">
            <v>550SNPPO</v>
          </cell>
          <cell r="B926" t="str">
            <v>550</v>
          </cell>
          <cell r="D926">
            <v>372694.3800040031</v>
          </cell>
          <cell r="F926" t="str">
            <v>550SNPPO</v>
          </cell>
          <cell r="G926" t="str">
            <v>550</v>
          </cell>
          <cell r="I926">
            <v>372694.3800040031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4150.252531387444</v>
          </cell>
          <cell r="F930" t="str">
            <v>553SNPPO</v>
          </cell>
          <cell r="G930" t="str">
            <v>553</v>
          </cell>
          <cell r="I930">
            <v>4150.252531387444</v>
          </cell>
        </row>
        <row r="931">
          <cell r="A931" t="str">
            <v>553SSGCT</v>
          </cell>
          <cell r="B931" t="str">
            <v>553</v>
          </cell>
          <cell r="D931">
            <v>955088.9223558216</v>
          </cell>
          <cell r="F931" t="str">
            <v>553SSGCT</v>
          </cell>
          <cell r="G931" t="str">
            <v>553</v>
          </cell>
          <cell r="I931">
            <v>955088.9223558216</v>
          </cell>
        </row>
        <row r="932">
          <cell r="A932" t="str">
            <v>554SNPPO</v>
          </cell>
          <cell r="B932" t="str">
            <v>554</v>
          </cell>
          <cell r="D932">
            <v>-871803.006721147</v>
          </cell>
          <cell r="F932" t="str">
            <v>554SNPPO</v>
          </cell>
          <cell r="G932" t="str">
            <v>554</v>
          </cell>
          <cell r="I932">
            <v>-871803.006721147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-0.019999995827674866</v>
          </cell>
          <cell r="F934" t="str">
            <v>555IDU</v>
          </cell>
          <cell r="G934" t="str">
            <v>555</v>
          </cell>
          <cell r="I934">
            <v>-0.019999995827674866</v>
          </cell>
        </row>
        <row r="935">
          <cell r="A935" t="str">
            <v>555OR</v>
          </cell>
          <cell r="B935" t="str">
            <v>555</v>
          </cell>
          <cell r="D935">
            <v>0.3799999877810478</v>
          </cell>
          <cell r="F935" t="str">
            <v>555OR</v>
          </cell>
          <cell r="G935" t="str">
            <v>555</v>
          </cell>
          <cell r="I935">
            <v>0.3799999877810478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</v>
          </cell>
          <cell r="F941" t="str">
            <v>557SG</v>
          </cell>
          <cell r="G941" t="str">
            <v>557</v>
          </cell>
          <cell r="I941">
            <v>45496191.57576522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</v>
          </cell>
          <cell r="F943" t="str">
            <v>560SNPT</v>
          </cell>
          <cell r="G943" t="str">
            <v>560</v>
          </cell>
          <cell r="I943">
            <v>4388408.909285088</v>
          </cell>
        </row>
        <row r="944">
          <cell r="A944" t="str">
            <v>561SNPT</v>
          </cell>
          <cell r="B944" t="str">
            <v>561</v>
          </cell>
          <cell r="D944">
            <v>5975235.838871714</v>
          </cell>
          <cell r="F944" t="str">
            <v>561SNPT</v>
          </cell>
          <cell r="G944" t="str">
            <v>561</v>
          </cell>
          <cell r="I944">
            <v>5975235.838871714</v>
          </cell>
        </row>
        <row r="945">
          <cell r="A945" t="str">
            <v>562SNPT</v>
          </cell>
          <cell r="B945" t="str">
            <v>562</v>
          </cell>
          <cell r="D945">
            <v>770529.7818115652</v>
          </cell>
          <cell r="F945" t="str">
            <v>562SNPT</v>
          </cell>
          <cell r="G945" t="str">
            <v>562</v>
          </cell>
          <cell r="I945">
            <v>770529.7818115652</v>
          </cell>
        </row>
        <row r="946">
          <cell r="A946" t="str">
            <v>563SNPT</v>
          </cell>
          <cell r="B946" t="str">
            <v>563</v>
          </cell>
          <cell r="D946">
            <v>2279443.26638291</v>
          </cell>
          <cell r="F946" t="str">
            <v>563SNPT</v>
          </cell>
          <cell r="G946" t="str">
            <v>563</v>
          </cell>
          <cell r="I946">
            <v>2279443.26638291</v>
          </cell>
        </row>
        <row r="947">
          <cell r="A947" t="str">
            <v>565SE</v>
          </cell>
          <cell r="B947" t="str">
            <v>565</v>
          </cell>
          <cell r="D947">
            <v>294050.72</v>
          </cell>
          <cell r="F947" t="str">
            <v>565SE</v>
          </cell>
          <cell r="G947" t="str">
            <v>565</v>
          </cell>
          <cell r="I947">
            <v>294050.72</v>
          </cell>
        </row>
        <row r="948">
          <cell r="A948" t="str">
            <v>565SG</v>
          </cell>
          <cell r="B948" t="str">
            <v>565</v>
          </cell>
          <cell r="D948">
            <v>81833398.09</v>
          </cell>
          <cell r="F948" t="str">
            <v>565SG</v>
          </cell>
          <cell r="G948" t="str">
            <v>565</v>
          </cell>
          <cell r="I948">
            <v>81833398.09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5002.052054054056</v>
          </cell>
          <cell r="F951" t="str">
            <v>568SNPT</v>
          </cell>
          <cell r="G951" t="str">
            <v>568</v>
          </cell>
          <cell r="I951">
            <v>5002.052054054056</v>
          </cell>
        </row>
        <row r="952">
          <cell r="A952" t="str">
            <v>569SNPT</v>
          </cell>
          <cell r="B952" t="str">
            <v>569</v>
          </cell>
          <cell r="D952">
            <v>517.5658976833978</v>
          </cell>
          <cell r="F952" t="str">
            <v>569SNPT</v>
          </cell>
          <cell r="G952" t="str">
            <v>569</v>
          </cell>
          <cell r="I952">
            <v>517.5658976833978</v>
          </cell>
        </row>
        <row r="953">
          <cell r="A953" t="str">
            <v>570SNPT</v>
          </cell>
          <cell r="B953" t="str">
            <v>570</v>
          </cell>
          <cell r="D953">
            <v>7637193.229889819</v>
          </cell>
          <cell r="F953" t="str">
            <v>570SNPT</v>
          </cell>
          <cell r="G953" t="str">
            <v>570</v>
          </cell>
          <cell r="I953">
            <v>7637193.229889819</v>
          </cell>
        </row>
        <row r="954">
          <cell r="A954" t="str">
            <v>571SNPT</v>
          </cell>
          <cell r="B954" t="str">
            <v>571</v>
          </cell>
          <cell r="D954">
            <v>7493719.045956505</v>
          </cell>
          <cell r="F954" t="str">
            <v>571SNPT</v>
          </cell>
          <cell r="G954" t="str">
            <v>571</v>
          </cell>
          <cell r="I954">
            <v>7493719.045956505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</v>
          </cell>
          <cell r="F962" t="str">
            <v>580WA</v>
          </cell>
          <cell r="G962" t="str">
            <v>580</v>
          </cell>
          <cell r="I962">
            <v>-134056.2043111546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39879.93410280964</v>
          </cell>
          <cell r="F965" t="str">
            <v>582CA</v>
          </cell>
          <cell r="G965" t="str">
            <v>582</v>
          </cell>
          <cell r="I965">
            <v>39879.93410280964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</v>
          </cell>
          <cell r="F967" t="str">
            <v>582OR</v>
          </cell>
          <cell r="G967" t="str">
            <v>582</v>
          </cell>
          <cell r="I967">
            <v>628194.6553075078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872680.5361887687</v>
          </cell>
          <cell r="F969" t="str">
            <v>582UT</v>
          </cell>
          <cell r="G969" t="str">
            <v>582</v>
          </cell>
          <cell r="I969">
            <v>872680.5361887687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</v>
          </cell>
          <cell r="F971" t="str">
            <v>582WYP</v>
          </cell>
          <cell r="G971" t="str">
            <v>582</v>
          </cell>
          <cell r="I971">
            <v>344807.4717532001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621936.6479698875</v>
          </cell>
          <cell r="F982" t="str">
            <v>584OR</v>
          </cell>
          <cell r="G982" t="str">
            <v>584</v>
          </cell>
          <cell r="I982">
            <v>621936.6479698875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33399.05981584686</v>
          </cell>
          <cell r="F987" t="str">
            <v>584WYU</v>
          </cell>
          <cell r="G987" t="str">
            <v>584</v>
          </cell>
          <cell r="I987">
            <v>33399.05981584686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</v>
          </cell>
          <cell r="F994" t="str">
            <v>586WA</v>
          </cell>
          <cell r="G994" t="str">
            <v>586</v>
          </cell>
          <cell r="I994">
            <v>420043.4817263989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67024.02810671898</v>
          </cell>
          <cell r="F998" t="str">
            <v>587SNPD</v>
          </cell>
          <cell r="G998" t="str">
            <v>587</v>
          </cell>
          <cell r="I998">
            <v>67024.02810671898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867617.5349352139</v>
          </cell>
          <cell r="F1000" t="str">
            <v>588IDU</v>
          </cell>
          <cell r="G1000" t="str">
            <v>588</v>
          </cell>
          <cell r="I1000">
            <v>867617.5349352139</v>
          </cell>
        </row>
        <row r="1001">
          <cell r="A1001" t="str">
            <v>588OR</v>
          </cell>
          <cell r="B1001" t="str">
            <v>588</v>
          </cell>
          <cell r="D1001">
            <v>4497433.226816661</v>
          </cell>
          <cell r="F1001" t="str">
            <v>588OR</v>
          </cell>
          <cell r="G1001" t="str">
            <v>588</v>
          </cell>
          <cell r="I1001">
            <v>4497433.226816661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5030015.137809072</v>
          </cell>
          <cell r="F1003" t="str">
            <v>588UT</v>
          </cell>
          <cell r="G1003" t="str">
            <v>588</v>
          </cell>
          <cell r="I1003">
            <v>5030015.137809072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903412.4384431255</v>
          </cell>
          <cell r="F1005" t="str">
            <v>588WYP</v>
          </cell>
          <cell r="G1005" t="str">
            <v>588</v>
          </cell>
          <cell r="I1005">
            <v>903412.4384431255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</v>
          </cell>
          <cell r="F1012" t="str">
            <v>589WA</v>
          </cell>
          <cell r="G1012" t="str">
            <v>589</v>
          </cell>
          <cell r="I1012">
            <v>267642.7879090019</v>
          </cell>
        </row>
        <row r="1013">
          <cell r="A1013" t="str">
            <v>589WYP</v>
          </cell>
          <cell r="B1013" t="str">
            <v>589</v>
          </cell>
          <cell r="D1013">
            <v>619890.7055078278</v>
          </cell>
          <cell r="F1013" t="str">
            <v>589WYP</v>
          </cell>
          <cell r="G1013" t="str">
            <v>589</v>
          </cell>
          <cell r="I1013">
            <v>619890.7055078278</v>
          </cell>
        </row>
        <row r="1014">
          <cell r="A1014" t="str">
            <v>589WYU</v>
          </cell>
          <cell r="B1014" t="str">
            <v>589</v>
          </cell>
          <cell r="D1014">
            <v>2079.356932485323</v>
          </cell>
          <cell r="F1014" t="str">
            <v>589WYU</v>
          </cell>
          <cell r="G1014" t="str">
            <v>589</v>
          </cell>
          <cell r="I1014">
            <v>2079.356932485323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</v>
          </cell>
          <cell r="F1017" t="str">
            <v>590UT</v>
          </cell>
          <cell r="G1017" t="str">
            <v>590</v>
          </cell>
          <cell r="I1017">
            <v>285247.2168681023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536459.4349334877</v>
          </cell>
          <cell r="F1022" t="str">
            <v>591SNPD</v>
          </cell>
          <cell r="G1022" t="str">
            <v>591</v>
          </cell>
          <cell r="I1022">
            <v>536459.4349334877</v>
          </cell>
        </row>
        <row r="1023">
          <cell r="A1023" t="str">
            <v>591UT</v>
          </cell>
          <cell r="B1023" t="str">
            <v>591</v>
          </cell>
          <cell r="D1023">
            <v>843587.3078542512</v>
          </cell>
          <cell r="F1023" t="str">
            <v>591UT</v>
          </cell>
          <cell r="G1023" t="str">
            <v>591</v>
          </cell>
          <cell r="I1023">
            <v>843587.3078542512</v>
          </cell>
        </row>
        <row r="1024">
          <cell r="A1024" t="str">
            <v>591WA</v>
          </cell>
          <cell r="B1024" t="str">
            <v>591</v>
          </cell>
          <cell r="D1024">
            <v>92000.41681897052</v>
          </cell>
          <cell r="F1024" t="str">
            <v>591WA</v>
          </cell>
          <cell r="G1024" t="str">
            <v>591</v>
          </cell>
          <cell r="I1024">
            <v>92000.41681897052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5041221.923523336</v>
          </cell>
          <cell r="F1035" t="str">
            <v>593CA</v>
          </cell>
          <cell r="G1035" t="str">
            <v>593</v>
          </cell>
          <cell r="I1035">
            <v>5041221.923523336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</v>
          </cell>
          <cell r="F1037" t="str">
            <v>593OR</v>
          </cell>
          <cell r="G1037" t="str">
            <v>593</v>
          </cell>
          <cell r="I1037">
            <v>36461455.99089439</v>
          </cell>
        </row>
        <row r="1038">
          <cell r="A1038" t="str">
            <v>593SNPD</v>
          </cell>
          <cell r="B1038" t="str">
            <v>593</v>
          </cell>
          <cell r="D1038">
            <v>-44729128.20775434</v>
          </cell>
          <cell r="F1038" t="str">
            <v>593SNPD</v>
          </cell>
          <cell r="G1038" t="str">
            <v>593</v>
          </cell>
          <cell r="I1038">
            <v>-44729128.20775434</v>
          </cell>
        </row>
        <row r="1039">
          <cell r="A1039" t="str">
            <v>593UT</v>
          </cell>
          <cell r="B1039" t="str">
            <v>593</v>
          </cell>
          <cell r="D1039">
            <v>42215586.79723824</v>
          </cell>
          <cell r="F1039" t="str">
            <v>593UT</v>
          </cell>
          <cell r="G1039" t="str">
            <v>593</v>
          </cell>
          <cell r="I1039">
            <v>42215586.79723824</v>
          </cell>
        </row>
        <row r="1040">
          <cell r="A1040" t="str">
            <v>593WA</v>
          </cell>
          <cell r="B1040" t="str">
            <v>593</v>
          </cell>
          <cell r="D1040">
            <v>5252377.051030697</v>
          </cell>
          <cell r="F1040" t="str">
            <v>593WA</v>
          </cell>
          <cell r="G1040" t="str">
            <v>593</v>
          </cell>
          <cell r="I1040">
            <v>5252377.051030697</v>
          </cell>
        </row>
        <row r="1041">
          <cell r="A1041" t="str">
            <v>593WYP</v>
          </cell>
          <cell r="B1041" t="str">
            <v>593</v>
          </cell>
          <cell r="D1041">
            <v>4550658.499087784</v>
          </cell>
          <cell r="F1041" t="str">
            <v>593WYP</v>
          </cell>
          <cell r="G1041" t="str">
            <v>593</v>
          </cell>
          <cell r="I1041">
            <v>4550658.499087784</v>
          </cell>
        </row>
        <row r="1042">
          <cell r="A1042" t="str">
            <v>593WYU</v>
          </cell>
          <cell r="B1042" t="str">
            <v>593</v>
          </cell>
          <cell r="D1042">
            <v>860323.8661476327</v>
          </cell>
          <cell r="F1042" t="str">
            <v>593WYU</v>
          </cell>
          <cell r="G1042" t="str">
            <v>593</v>
          </cell>
          <cell r="I1042">
            <v>860323.8661476327</v>
          </cell>
        </row>
        <row r="1043">
          <cell r="A1043" t="str">
            <v>594CA</v>
          </cell>
          <cell r="B1043" t="str">
            <v>594</v>
          </cell>
          <cell r="D1043">
            <v>623567.867464582</v>
          </cell>
          <cell r="F1043" t="str">
            <v>594CA</v>
          </cell>
          <cell r="G1043" t="str">
            <v>594</v>
          </cell>
          <cell r="I1043">
            <v>623567.867464582</v>
          </cell>
        </row>
        <row r="1044">
          <cell r="A1044" t="str">
            <v>594IDU</v>
          </cell>
          <cell r="B1044" t="str">
            <v>594</v>
          </cell>
          <cell r="D1044">
            <v>765088.7041830092</v>
          </cell>
          <cell r="F1044" t="str">
            <v>594IDU</v>
          </cell>
          <cell r="G1044" t="str">
            <v>594</v>
          </cell>
          <cell r="I1044">
            <v>765088.7041830092</v>
          </cell>
        </row>
        <row r="1045">
          <cell r="A1045" t="str">
            <v>594OR</v>
          </cell>
          <cell r="B1045" t="str">
            <v>594</v>
          </cell>
          <cell r="D1045">
            <v>6928718.169125022</v>
          </cell>
          <cell r="F1045" t="str">
            <v>594OR</v>
          </cell>
          <cell r="G1045" t="str">
            <v>594</v>
          </cell>
          <cell r="I1045">
            <v>6928718.169125022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</v>
          </cell>
          <cell r="F1053" t="str">
            <v>595OR</v>
          </cell>
          <cell r="G1053" t="str">
            <v>595</v>
          </cell>
          <cell r="I1053">
            <v>675659.8088525077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</v>
          </cell>
          <cell r="F1058" t="str">
            <v>596CA</v>
          </cell>
          <cell r="G1058" t="str">
            <v>596</v>
          </cell>
          <cell r="I1058">
            <v>60722.31000207269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</v>
          </cell>
          <cell r="F1060" t="str">
            <v>596OR</v>
          </cell>
          <cell r="G1060" t="str">
            <v>596</v>
          </cell>
          <cell r="I1060">
            <v>729070.8102247007</v>
          </cell>
        </row>
        <row r="1061">
          <cell r="A1061" t="str">
            <v>596SNPD</v>
          </cell>
          <cell r="B1061" t="str">
            <v>596</v>
          </cell>
          <cell r="D1061">
            <v>787796.8593545996</v>
          </cell>
          <cell r="F1061" t="str">
            <v>596SNPD</v>
          </cell>
          <cell r="G1061" t="str">
            <v>596</v>
          </cell>
          <cell r="I1061">
            <v>787796.8593545996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</v>
          </cell>
          <cell r="F1065" t="str">
            <v>596WYU</v>
          </cell>
          <cell r="G1065" t="str">
            <v>596</v>
          </cell>
          <cell r="I1065">
            <v>76313.75692557488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220112.883155581</v>
          </cell>
          <cell r="F1067" t="str">
            <v>597IDU</v>
          </cell>
          <cell r="G1067" t="str">
            <v>597</v>
          </cell>
          <cell r="I1067">
            <v>220112.883155581</v>
          </cell>
        </row>
        <row r="1068">
          <cell r="A1068" t="str">
            <v>597OR</v>
          </cell>
          <cell r="B1068" t="str">
            <v>597</v>
          </cell>
          <cell r="D1068">
            <v>906840.2153366443</v>
          </cell>
          <cell r="F1068" t="str">
            <v>597OR</v>
          </cell>
          <cell r="G1068" t="str">
            <v>597</v>
          </cell>
          <cell r="I1068">
            <v>906840.2153366443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1104068.067108258</v>
          </cell>
          <cell r="F1070" t="str">
            <v>597UT</v>
          </cell>
          <cell r="G1070" t="str">
            <v>597</v>
          </cell>
          <cell r="I1070">
            <v>1104068.067108258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</v>
          </cell>
          <cell r="F1072" t="str">
            <v>597WYP</v>
          </cell>
          <cell r="G1072" t="str">
            <v>597</v>
          </cell>
          <cell r="I1072">
            <v>380400.6607011075</v>
          </cell>
        </row>
        <row r="1073">
          <cell r="A1073" t="str">
            <v>597WYU</v>
          </cell>
          <cell r="B1073" t="str">
            <v>597</v>
          </cell>
          <cell r="D1073">
            <v>59738.22422412339</v>
          </cell>
          <cell r="F1073" t="str">
            <v>597WYU</v>
          </cell>
          <cell r="G1073" t="str">
            <v>597</v>
          </cell>
          <cell r="I1073">
            <v>59738.22422412339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</v>
          </cell>
          <cell r="F1075" t="str">
            <v>598IDU</v>
          </cell>
          <cell r="G1075" t="str">
            <v>598</v>
          </cell>
          <cell r="I1075">
            <v>800684.0560080446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4292195.318581152</v>
          </cell>
          <cell r="F1078" t="str">
            <v>598UT</v>
          </cell>
          <cell r="G1078" t="str">
            <v>598</v>
          </cell>
          <cell r="I1078">
            <v>4292195.318581152</v>
          </cell>
        </row>
        <row r="1079">
          <cell r="A1079" t="str">
            <v>598WA</v>
          </cell>
          <cell r="B1079" t="str">
            <v>598</v>
          </cell>
          <cell r="D1079">
            <v>853738.9971304226</v>
          </cell>
          <cell r="F1079" t="str">
            <v>598WA</v>
          </cell>
          <cell r="G1079" t="str">
            <v>598</v>
          </cell>
          <cell r="I1079">
            <v>853738.9971304226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</v>
          </cell>
          <cell r="F1082" t="str">
            <v>901CA</v>
          </cell>
          <cell r="G1082" t="str">
            <v>901</v>
          </cell>
          <cell r="I1082">
            <v>35677.18709988862</v>
          </cell>
        </row>
        <row r="1083">
          <cell r="A1083" t="str">
            <v>901CN</v>
          </cell>
          <cell r="B1083" t="str">
            <v>901</v>
          </cell>
          <cell r="D1083">
            <v>6800098.164574025</v>
          </cell>
          <cell r="F1083" t="str">
            <v>901CN</v>
          </cell>
          <cell r="G1083" t="str">
            <v>901</v>
          </cell>
          <cell r="I1083">
            <v>6800098.164574025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-588721.7872202143</v>
          </cell>
          <cell r="F1086" t="str">
            <v>901UT</v>
          </cell>
          <cell r="G1086" t="str">
            <v>901</v>
          </cell>
          <cell r="I1086">
            <v>-588721.7872202143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</v>
          </cell>
          <cell r="F1088" t="str">
            <v>901WYP</v>
          </cell>
          <cell r="G1088" t="str">
            <v>901</v>
          </cell>
          <cell r="I1088">
            <v>562804.3165520647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</v>
          </cell>
          <cell r="F1090" t="str">
            <v>902CA</v>
          </cell>
          <cell r="G1090" t="str">
            <v>902</v>
          </cell>
          <cell r="I1090">
            <v>750584.3618272332</v>
          </cell>
        </row>
        <row r="1091">
          <cell r="A1091" t="str">
            <v>902CN</v>
          </cell>
          <cell r="B1091" t="str">
            <v>902</v>
          </cell>
          <cell r="D1091">
            <v>358669.4735408592</v>
          </cell>
          <cell r="F1091" t="str">
            <v>902CN</v>
          </cell>
          <cell r="G1091" t="str">
            <v>902</v>
          </cell>
          <cell r="I1091">
            <v>358669.4735408592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</v>
          </cell>
          <cell r="F1093" t="str">
            <v>902OR</v>
          </cell>
          <cell r="G1093" t="str">
            <v>902</v>
          </cell>
          <cell r="I1093">
            <v>7898252.20976717</v>
          </cell>
        </row>
        <row r="1094">
          <cell r="A1094" t="str">
            <v>902UT</v>
          </cell>
          <cell r="B1094" t="str">
            <v>902</v>
          </cell>
          <cell r="D1094">
            <v>11182218.4942365</v>
          </cell>
          <cell r="F1094" t="str">
            <v>902UT</v>
          </cell>
          <cell r="G1094" t="str">
            <v>902</v>
          </cell>
          <cell r="I1094">
            <v>11182218.4942365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</v>
          </cell>
          <cell r="F1099" t="str">
            <v>903CN</v>
          </cell>
          <cell r="G1099" t="str">
            <v>903</v>
          </cell>
          <cell r="I1099">
            <v>45145290.19631934</v>
          </cell>
        </row>
        <row r="1100">
          <cell r="A1100" t="str">
            <v>903IDU</v>
          </cell>
          <cell r="B1100" t="str">
            <v>903</v>
          </cell>
          <cell r="D1100">
            <v>401505.9234362973</v>
          </cell>
          <cell r="F1100" t="str">
            <v>903IDU</v>
          </cell>
          <cell r="G1100" t="str">
            <v>903</v>
          </cell>
          <cell r="I1100">
            <v>401505.9234362973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</v>
          </cell>
          <cell r="F1103" t="str">
            <v>903WA</v>
          </cell>
          <cell r="G1103" t="str">
            <v>903</v>
          </cell>
          <cell r="I1103">
            <v>527230.0303799512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54501.91241460675</v>
          </cell>
          <cell r="F1105" t="str">
            <v>903WYU</v>
          </cell>
          <cell r="G1105" t="str">
            <v>903</v>
          </cell>
          <cell r="I1105">
            <v>54501.91241460675</v>
          </cell>
        </row>
        <row r="1106">
          <cell r="A1106" t="str">
            <v>904CA</v>
          </cell>
          <cell r="B1106" t="str">
            <v>904</v>
          </cell>
          <cell r="D1106">
            <v>604096.7448076175</v>
          </cell>
          <cell r="F1106" t="str">
            <v>904CA</v>
          </cell>
          <cell r="G1106" t="str">
            <v>904</v>
          </cell>
          <cell r="I1106">
            <v>604096.7448076175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</v>
          </cell>
          <cell r="F1108" t="str">
            <v>904IDU</v>
          </cell>
          <cell r="G1108" t="str">
            <v>904</v>
          </cell>
          <cell r="I1108">
            <v>-36526.16310921103</v>
          </cell>
        </row>
        <row r="1109">
          <cell r="A1109" t="str">
            <v>904OR</v>
          </cell>
          <cell r="B1109" t="str">
            <v>904</v>
          </cell>
          <cell r="D1109">
            <v>5336079.823999222</v>
          </cell>
          <cell r="F1109" t="str">
            <v>904OR</v>
          </cell>
          <cell r="G1109" t="str">
            <v>904</v>
          </cell>
          <cell r="I1109">
            <v>5336079.823999222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1075502.942957637</v>
          </cell>
          <cell r="F1111" t="str">
            <v>904WA</v>
          </cell>
          <cell r="G1111" t="str">
            <v>904</v>
          </cell>
          <cell r="I1111">
            <v>1075502.942957637</v>
          </cell>
        </row>
        <row r="1112">
          <cell r="A1112" t="str">
            <v>904WYP</v>
          </cell>
          <cell r="B1112" t="str">
            <v>904</v>
          </cell>
          <cell r="D1112">
            <v>494586.6025456665</v>
          </cell>
          <cell r="F1112" t="str">
            <v>904WYP</v>
          </cell>
          <cell r="G1112" t="str">
            <v>904</v>
          </cell>
          <cell r="I1112">
            <v>494586.6025456665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8664.84423047027</v>
          </cell>
          <cell r="F1116" t="str">
            <v>905OR</v>
          </cell>
          <cell r="G1116" t="str">
            <v>905</v>
          </cell>
          <cell r="I1116">
            <v>8664.84423047027</v>
          </cell>
        </row>
        <row r="1117">
          <cell r="A1117" t="str">
            <v>905UT</v>
          </cell>
          <cell r="B1117" t="str">
            <v>905</v>
          </cell>
          <cell r="D1117">
            <v>4574.966175670424</v>
          </cell>
          <cell r="F1117" t="str">
            <v>905UT</v>
          </cell>
          <cell r="G1117" t="str">
            <v>905</v>
          </cell>
          <cell r="I1117">
            <v>4574.966175670424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346305.3123153006</v>
          </cell>
          <cell r="F1120" t="str">
            <v>908CA</v>
          </cell>
          <cell r="G1120" t="str">
            <v>908</v>
          </cell>
          <cell r="I1120">
            <v>346305.3123153006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48260.42713314391</v>
          </cell>
          <cell r="F1124" t="str">
            <v>908OTHER</v>
          </cell>
          <cell r="G1124" t="str">
            <v>908</v>
          </cell>
          <cell r="I1124">
            <v>48260.42713314391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4809565.218616661</v>
          </cell>
          <cell r="F1126" t="str">
            <v>908WA</v>
          </cell>
          <cell r="G1126" t="str">
            <v>908</v>
          </cell>
          <cell r="I1126">
            <v>4809565.218616661</v>
          </cell>
        </row>
        <row r="1127">
          <cell r="A1127" t="str">
            <v>908WYP</v>
          </cell>
          <cell r="B1127" t="str">
            <v>908</v>
          </cell>
          <cell r="D1127">
            <v>675512.8910283647</v>
          </cell>
          <cell r="F1127" t="str">
            <v>908WYP</v>
          </cell>
          <cell r="G1127" t="str">
            <v>908</v>
          </cell>
          <cell r="I1127">
            <v>675512.8910283647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</v>
          </cell>
          <cell r="F1129" t="str">
            <v>909CN</v>
          </cell>
          <cell r="G1129" t="str">
            <v>909</v>
          </cell>
          <cell r="I1129">
            <v>685493.4909687305</v>
          </cell>
        </row>
        <row r="1130">
          <cell r="A1130" t="str">
            <v>909IDU</v>
          </cell>
          <cell r="B1130" t="str">
            <v>909</v>
          </cell>
          <cell r="D1130">
            <v>2333.859798051553</v>
          </cell>
          <cell r="F1130" t="str">
            <v>909IDU</v>
          </cell>
          <cell r="G1130" t="str">
            <v>909</v>
          </cell>
          <cell r="I1130">
            <v>2333.859798051553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</v>
          </cell>
          <cell r="F1133" t="str">
            <v>909WA</v>
          </cell>
          <cell r="G1133" t="str">
            <v>909</v>
          </cell>
          <cell r="I1133">
            <v>2261.806354779785</v>
          </cell>
        </row>
        <row r="1134">
          <cell r="A1134" t="str">
            <v>909WYP</v>
          </cell>
          <cell r="B1134" t="str">
            <v>909</v>
          </cell>
          <cell r="D1134">
            <v>4901.027584737163</v>
          </cell>
          <cell r="F1134" t="str">
            <v>909WYP</v>
          </cell>
          <cell r="G1134" t="str">
            <v>909</v>
          </cell>
          <cell r="I1134">
            <v>4901.027584737163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55812.92576111224</v>
          </cell>
          <cell r="F1137" t="str">
            <v>910OR</v>
          </cell>
          <cell r="G1137" t="str">
            <v>910</v>
          </cell>
          <cell r="I1137">
            <v>55812.92576111224</v>
          </cell>
        </row>
        <row r="1138">
          <cell r="A1138" t="str">
            <v>910UT</v>
          </cell>
          <cell r="B1138" t="str">
            <v>910</v>
          </cell>
          <cell r="D1138">
            <v>71285.62331968293</v>
          </cell>
          <cell r="F1138" t="str">
            <v>910UT</v>
          </cell>
          <cell r="G1138" t="str">
            <v>910</v>
          </cell>
          <cell r="I1138">
            <v>71285.62331968293</v>
          </cell>
        </row>
        <row r="1139">
          <cell r="A1139" t="str">
            <v>910WA</v>
          </cell>
          <cell r="B1139" t="str">
            <v>910</v>
          </cell>
          <cell r="D1139">
            <v>6798.719158717273</v>
          </cell>
          <cell r="F1139" t="str">
            <v>910WA</v>
          </cell>
          <cell r="G1139" t="str">
            <v>910</v>
          </cell>
          <cell r="I1139">
            <v>6798.719158717273</v>
          </cell>
        </row>
        <row r="1140">
          <cell r="A1140" t="str">
            <v>910WYP</v>
          </cell>
          <cell r="B1140" t="str">
            <v>910</v>
          </cell>
          <cell r="D1140">
            <v>43903.94430383601</v>
          </cell>
          <cell r="F1140" t="str">
            <v>910WYP</v>
          </cell>
          <cell r="G1140" t="str">
            <v>910</v>
          </cell>
          <cell r="I1140">
            <v>43903.94430383601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138955193.7611121</v>
          </cell>
          <cell r="F1143" t="str">
            <v>920SO</v>
          </cell>
          <cell r="G1143" t="str">
            <v>920</v>
          </cell>
          <cell r="I1143">
            <v>138955193.7611121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</v>
          </cell>
          <cell r="F1149" t="str">
            <v>921IDU</v>
          </cell>
          <cell r="G1149" t="str">
            <v>921</v>
          </cell>
          <cell r="I1149">
            <v>5081.979172857852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2642.341835892357</v>
          </cell>
          <cell r="F1153" t="str">
            <v>921WA</v>
          </cell>
          <cell r="G1153" t="str">
            <v>921</v>
          </cell>
          <cell r="I1153">
            <v>2642.341835892357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</v>
          </cell>
          <cell r="F1155" t="str">
            <v>921WYU</v>
          </cell>
          <cell r="G1155" t="str">
            <v>921</v>
          </cell>
          <cell r="I1155">
            <v>518.3320950965825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</v>
          </cell>
          <cell r="F1161" t="str">
            <v>923SO</v>
          </cell>
          <cell r="G1161" t="str">
            <v>923</v>
          </cell>
          <cell r="I1161">
            <v>35188638.70038661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953400.652298993</v>
          </cell>
          <cell r="F1172" t="str">
            <v>928SG</v>
          </cell>
          <cell r="G1172" t="str">
            <v>928</v>
          </cell>
          <cell r="I1172">
            <v>953400.652298993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</v>
          </cell>
          <cell r="F1174" t="str">
            <v>928UT</v>
          </cell>
          <cell r="G1174" t="str">
            <v>928</v>
          </cell>
          <cell r="I1174">
            <v>3084470.222828958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</v>
          </cell>
          <cell r="F1177" t="str">
            <v>928WYU</v>
          </cell>
          <cell r="G1177" t="str">
            <v>928</v>
          </cell>
          <cell r="I1177">
            <v>464365.9228372132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7714950.590663695</v>
          </cell>
          <cell r="F1182" t="str">
            <v>930OR</v>
          </cell>
          <cell r="G1182" t="str">
            <v>930</v>
          </cell>
          <cell r="I1182">
            <v>7714950.590663695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-6867.743189697969</v>
          </cell>
          <cell r="F1186" t="str">
            <v>930WYP</v>
          </cell>
          <cell r="G1186" t="str">
            <v>930</v>
          </cell>
          <cell r="I1186">
            <v>-6867.743189697969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7870242.959654121</v>
          </cell>
          <cell r="F1188" t="str">
            <v>931SO</v>
          </cell>
          <cell r="G1188" t="str">
            <v>931</v>
          </cell>
          <cell r="I1188">
            <v>7870242.959654121</v>
          </cell>
        </row>
        <row r="1189">
          <cell r="A1189" t="str">
            <v>931UT</v>
          </cell>
          <cell r="B1189" t="str">
            <v>931</v>
          </cell>
          <cell r="D1189">
            <v>-388.1731467723296</v>
          </cell>
          <cell r="F1189" t="str">
            <v>931UT</v>
          </cell>
          <cell r="G1189" t="str">
            <v>931</v>
          </cell>
          <cell r="I1189">
            <v>-388.1731467723296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17623884.04219537</v>
          </cell>
          <cell r="F1194" t="str">
            <v>935SO</v>
          </cell>
          <cell r="G1194" t="str">
            <v>935</v>
          </cell>
          <cell r="I1194">
            <v>17623884.04219537</v>
          </cell>
        </row>
        <row r="1195">
          <cell r="A1195" t="str">
            <v>935UT</v>
          </cell>
          <cell r="B1195" t="str">
            <v>935</v>
          </cell>
          <cell r="D1195">
            <v>459088.2912937079</v>
          </cell>
          <cell r="F1195" t="str">
            <v>935UT</v>
          </cell>
          <cell r="G1195" t="str">
            <v>935</v>
          </cell>
          <cell r="I1195">
            <v>459088.2912937079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554045.94</v>
          </cell>
          <cell r="F1199" t="str">
            <v>DPCA</v>
          </cell>
          <cell r="G1199" t="str">
            <v>DP</v>
          </cell>
          <cell r="I1199">
            <v>554045.94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</v>
          </cell>
          <cell r="F1201" t="str">
            <v>DPOR</v>
          </cell>
          <cell r="G1201" t="str">
            <v>DP</v>
          </cell>
          <cell r="I1201">
            <v>5753238.82</v>
          </cell>
        </row>
        <row r="1202">
          <cell r="A1202" t="str">
            <v>DPUT</v>
          </cell>
          <cell r="B1202" t="str">
            <v>DP</v>
          </cell>
          <cell r="D1202">
            <v>11860061.69</v>
          </cell>
          <cell r="F1202" t="str">
            <v>DPUT</v>
          </cell>
          <cell r="G1202" t="str">
            <v>DP</v>
          </cell>
          <cell r="I1202">
            <v>11860061.69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</v>
          </cell>
          <cell r="F1251" t="str">
            <v>SCHMDTSO</v>
          </cell>
          <cell r="G1251" t="str">
            <v>SCHMDT</v>
          </cell>
          <cell r="I1251">
            <v>-54769182.44741646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</v>
          </cell>
          <cell r="F1255" t="str">
            <v>TPSG</v>
          </cell>
          <cell r="G1255" t="str">
            <v>TP</v>
          </cell>
          <cell r="I1255">
            <v>5696340.359999999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</v>
          </cell>
          <cell r="F1263" t="str">
            <v>TPSG</v>
          </cell>
          <cell r="G1263" t="str">
            <v>TP</v>
          </cell>
          <cell r="I1263">
            <v>5696340.359999999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0.017764363382654205</v>
          </cell>
          <cell r="G4">
            <v>0.2818622731899626</v>
          </cell>
          <cell r="H4">
            <v>0.08647394521001163</v>
          </cell>
          <cell r="I4">
            <v>0</v>
          </cell>
          <cell r="J4">
            <v>0.10673227778788404</v>
          </cell>
          <cell r="K4">
            <v>0.4245145686666943</v>
          </cell>
          <cell r="L4">
            <v>0.061113713937219954</v>
          </cell>
          <cell r="M4">
            <v>0.017530709472366922</v>
          </cell>
          <cell r="N4">
            <v>0.004008148353206384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0.017764363382654205</v>
          </cell>
          <cell r="X4">
            <v>0.2818622731899626</v>
          </cell>
          <cell r="Y4">
            <v>0.08647394521001163</v>
          </cell>
          <cell r="Z4">
            <v>0.12426298726025095</v>
          </cell>
          <cell r="AA4">
            <v>0.10673227778788404</v>
          </cell>
          <cell r="AB4">
            <v>0.4245145686666943</v>
          </cell>
          <cell r="AC4">
            <v>0.061113713937219954</v>
          </cell>
          <cell r="AD4">
            <v>0.017530709472366922</v>
          </cell>
          <cell r="AE4">
            <v>0.004008148353206384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0.017764363382654205</v>
          </cell>
          <cell r="G5">
            <v>0.2818622731899626</v>
          </cell>
          <cell r="H5">
            <v>0.08647394521001163</v>
          </cell>
          <cell r="I5">
            <v>0</v>
          </cell>
          <cell r="J5">
            <v>0.10673227778788404</v>
          </cell>
          <cell r="K5">
            <v>0.4245145686666943</v>
          </cell>
          <cell r="L5">
            <v>0.061113713937219954</v>
          </cell>
          <cell r="M5">
            <v>0.017530709472366922</v>
          </cell>
          <cell r="N5">
            <v>0.004008148353206384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0.017764363382654205</v>
          </cell>
          <cell r="X5">
            <v>0.2818622731899626</v>
          </cell>
          <cell r="Y5">
            <v>0.08647394521001163</v>
          </cell>
          <cell r="Z5">
            <v>0.12426298726025095</v>
          </cell>
          <cell r="AA5">
            <v>0.10673227778788404</v>
          </cell>
          <cell r="AB5">
            <v>0.4245145686666943</v>
          </cell>
          <cell r="AC5">
            <v>0.061113713937219954</v>
          </cell>
          <cell r="AD5">
            <v>0.017530709472366922</v>
          </cell>
          <cell r="AE5">
            <v>0.004008148353206384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0.017764363382654205</v>
          </cell>
          <cell r="G6">
            <v>0.2818622731899626</v>
          </cell>
          <cell r="H6">
            <v>0.08647394521001163</v>
          </cell>
          <cell r="I6">
            <v>0</v>
          </cell>
          <cell r="J6">
            <v>0.10673227778788404</v>
          </cell>
          <cell r="K6">
            <v>0.4245145686666943</v>
          </cell>
          <cell r="L6">
            <v>0.061113713937219954</v>
          </cell>
          <cell r="M6">
            <v>0.017530709472366922</v>
          </cell>
          <cell r="N6">
            <v>0.004008148353206384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0.017764363382654205</v>
          </cell>
          <cell r="X6">
            <v>0.2818622731899626</v>
          </cell>
          <cell r="Y6">
            <v>0.08647394521001163</v>
          </cell>
          <cell r="Z6">
            <v>0.12426298726025095</v>
          </cell>
          <cell r="AA6">
            <v>0.10673227778788404</v>
          </cell>
          <cell r="AB6">
            <v>0.4245145686666943</v>
          </cell>
          <cell r="AC6">
            <v>0.061113713937219954</v>
          </cell>
          <cell r="AD6">
            <v>0.017530709472366922</v>
          </cell>
          <cell r="AE6">
            <v>0.004008148353206384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0.036045411822042996</v>
          </cell>
          <cell r="G7">
            <v>0.5719226462204575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0.036045411822042996</v>
          </cell>
          <cell r="X7">
            <v>0.5719226462204575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</v>
          </cell>
          <cell r="L8">
            <v>0.12050014495313448</v>
          </cell>
          <cell r="M8">
            <v>0.03456594103774405</v>
          </cell>
          <cell r="N8">
            <v>0.007903012702700215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0.03456594103774405</v>
          </cell>
          <cell r="AA8">
            <v>0</v>
          </cell>
          <cell r="AB8">
            <v>0.8370309013064213</v>
          </cell>
          <cell r="AC8">
            <v>0.12050014495313448</v>
          </cell>
          <cell r="AD8">
            <v>0.03456594103774405</v>
          </cell>
          <cell r="AE8">
            <v>0.007903012702700215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0.018015310151040433</v>
          </cell>
          <cell r="G9">
            <v>0.2839852652605386</v>
          </cell>
          <cell r="H9">
            <v>0.08741686926459057</v>
          </cell>
          <cell r="I9">
            <v>0</v>
          </cell>
          <cell r="J9">
            <v>0.10314154848549544</v>
          </cell>
          <cell r="K9">
            <v>0.426918766420359</v>
          </cell>
          <cell r="L9">
            <v>0.05950140153200098</v>
          </cell>
          <cell r="M9">
            <v>0.01694621763459808</v>
          </cell>
          <cell r="N9">
            <v>0.004074621251376895</v>
          </cell>
          <cell r="O9">
            <v>0</v>
          </cell>
          <cell r="P9">
            <v>0</v>
          </cell>
          <cell r="S9" t="str">
            <v>SC</v>
          </cell>
          <cell r="V9">
            <v>0.9999999999999999</v>
          </cell>
          <cell r="W9">
            <v>0.018015310151040433</v>
          </cell>
          <cell r="X9">
            <v>0.2839852652605386</v>
          </cell>
          <cell r="Y9">
            <v>0.08741686926459057</v>
          </cell>
          <cell r="Z9">
            <v>0.12008776612009352</v>
          </cell>
          <cell r="AA9">
            <v>0.10314154848549544</v>
          </cell>
          <cell r="AB9">
            <v>0.426918766420359</v>
          </cell>
          <cell r="AC9">
            <v>0.05950140153200098</v>
          </cell>
          <cell r="AD9">
            <v>0.01694621763459808</v>
          </cell>
          <cell r="AE9">
            <v>0.004074621251376895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0.01701152307749553</v>
          </cell>
          <cell r="G10">
            <v>0.27549329697823455</v>
          </cell>
          <cell r="H10">
            <v>0.08364517304627485</v>
          </cell>
          <cell r="I10">
            <v>0</v>
          </cell>
          <cell r="J10">
            <v>0.11750446569504985</v>
          </cell>
          <cell r="K10">
            <v>0.4173019754057001</v>
          </cell>
          <cell r="L10">
            <v>0.06595065115287688</v>
          </cell>
          <cell r="M10">
            <v>0.019284184985673455</v>
          </cell>
          <cell r="N10">
            <v>0.003808729658694853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0.01701152307749553</v>
          </cell>
          <cell r="X10">
            <v>0.27549329697823455</v>
          </cell>
          <cell r="Y10">
            <v>0.08364517304627485</v>
          </cell>
          <cell r="Z10">
            <v>0.13678865068072332</v>
          </cell>
          <cell r="AA10">
            <v>0.11750446569504985</v>
          </cell>
          <cell r="AB10">
            <v>0.4173019754057001</v>
          </cell>
          <cell r="AC10">
            <v>0.06595065115287688</v>
          </cell>
          <cell r="AD10">
            <v>0.019284184985673455</v>
          </cell>
          <cell r="AE10">
            <v>0.003808729658694853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0.01701152307749553</v>
          </cell>
          <cell r="G11">
            <v>0.27549329697823455</v>
          </cell>
          <cell r="H11">
            <v>0.08364517304627485</v>
          </cell>
          <cell r="I11">
            <v>0</v>
          </cell>
          <cell r="J11">
            <v>0.11750446569504985</v>
          </cell>
          <cell r="K11">
            <v>0.4173019754057001</v>
          </cell>
          <cell r="L11">
            <v>0.06595065115287688</v>
          </cell>
          <cell r="M11">
            <v>0.019284184985673455</v>
          </cell>
          <cell r="N11">
            <v>0.003808729658694853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0.01701152307749553</v>
          </cell>
          <cell r="X11">
            <v>0.27549329697823455</v>
          </cell>
          <cell r="Y11">
            <v>0.08364517304627485</v>
          </cell>
          <cell r="Z11">
            <v>0.13678865068072332</v>
          </cell>
          <cell r="AA11">
            <v>0.11750446569504985</v>
          </cell>
          <cell r="AB11">
            <v>0.4173019754057001</v>
          </cell>
          <cell r="AC11">
            <v>0.06595065115287688</v>
          </cell>
          <cell r="AD11">
            <v>0.019284184985673455</v>
          </cell>
          <cell r="AE11">
            <v>0.003808729658694853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0.01701152307749553</v>
          </cell>
          <cell r="G12">
            <v>0.27549329697823455</v>
          </cell>
          <cell r="H12">
            <v>0.08364517304627485</v>
          </cell>
          <cell r="I12">
            <v>0</v>
          </cell>
          <cell r="J12">
            <v>0.11750446569504985</v>
          </cell>
          <cell r="K12">
            <v>0.4173019754057001</v>
          </cell>
          <cell r="L12">
            <v>0.06595065115287688</v>
          </cell>
          <cell r="M12">
            <v>0.019284184985673455</v>
          </cell>
          <cell r="N12">
            <v>0.003808729658694853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0.01701152307749553</v>
          </cell>
          <cell r="X12">
            <v>0.27549329697823455</v>
          </cell>
          <cell r="Y12">
            <v>0.08364517304627485</v>
          </cell>
          <cell r="Z12">
            <v>0.13678865068072332</v>
          </cell>
          <cell r="AA12">
            <v>0.11750446569504985</v>
          </cell>
          <cell r="AB12">
            <v>0.4173019754057001</v>
          </cell>
          <cell r="AC12">
            <v>0.06595065115287688</v>
          </cell>
          <cell r="AD12">
            <v>0.019284184985673455</v>
          </cell>
          <cell r="AE12">
            <v>0.003808729658694853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0.034460385750286725</v>
          </cell>
          <cell r="G13">
            <v>0.5580690948271005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0.034460385750286725</v>
          </cell>
          <cell r="X13">
            <v>0.5580690948271005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0.8241446629791569</v>
          </cell>
          <cell r="L14">
            <v>0.1302483102669282</v>
          </cell>
          <cell r="M14">
            <v>0.038085029720730336</v>
          </cell>
          <cell r="N14">
            <v>0.007521997033184696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0.038085029720730336</v>
          </cell>
          <cell r="AA14">
            <v>0</v>
          </cell>
          <cell r="AB14">
            <v>0.8241446629791569</v>
          </cell>
          <cell r="AC14">
            <v>0.1302483102669282</v>
          </cell>
          <cell r="AD14">
            <v>0.038085029720730336</v>
          </cell>
          <cell r="AE14">
            <v>0.007521997033184696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0.9999999999999999</v>
          </cell>
          <cell r="F15">
            <v>0.026030247081670604</v>
          </cell>
          <cell r="G15">
            <v>0.29590108258057185</v>
          </cell>
          <cell r="H15">
            <v>0.08286330439111746</v>
          </cell>
          <cell r="I15">
            <v>0</v>
          </cell>
          <cell r="J15">
            <v>0.09875865375036866</v>
          </cell>
          <cell r="K15">
            <v>0.41966588325401816</v>
          </cell>
          <cell r="L15">
            <v>0.05728268858585989</v>
          </cell>
          <cell r="M15">
            <v>0.016980900545184287</v>
          </cell>
          <cell r="N15">
            <v>0.002517239811208963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0.026014931404649652</v>
          </cell>
          <cell r="X15">
            <v>0.2950942681251323</v>
          </cell>
          <cell r="Y15">
            <v>0.08300261255203277</v>
          </cell>
          <cell r="Z15">
            <v>0.1158275235210954</v>
          </cell>
          <cell r="AA15">
            <v>0.09885652656480426</v>
          </cell>
          <cell r="AB15">
            <v>0.419964729080551</v>
          </cell>
          <cell r="AC15">
            <v>0.05755517458331193</v>
          </cell>
          <cell r="AD15">
            <v>0.01697099695629115</v>
          </cell>
          <cell r="AE15">
            <v>0.0025407607332270715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0.9999999999999999</v>
          </cell>
          <cell r="F16">
            <v>0.026030247081670604</v>
          </cell>
          <cell r="G16">
            <v>0.29590108258057185</v>
          </cell>
          <cell r="H16">
            <v>0.08286330439111746</v>
          </cell>
          <cell r="I16">
            <v>0</v>
          </cell>
          <cell r="J16">
            <v>0.09875865375036866</v>
          </cell>
          <cell r="K16">
            <v>0.41966588325401816</v>
          </cell>
          <cell r="L16">
            <v>0.05728268858585989</v>
          </cell>
          <cell r="M16">
            <v>0.016980900545184287</v>
          </cell>
          <cell r="N16">
            <v>0.002517239811208963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0.026014931404649652</v>
          </cell>
          <cell r="X16">
            <v>0.2950942681251323</v>
          </cell>
          <cell r="Y16">
            <v>0.08300261255203277</v>
          </cell>
          <cell r="Z16">
            <v>0.1158275235210954</v>
          </cell>
          <cell r="AA16">
            <v>0.09885652656480426</v>
          </cell>
          <cell r="AB16">
            <v>0.419964729080551</v>
          </cell>
          <cell r="AC16">
            <v>0.05755517458331193</v>
          </cell>
          <cell r="AD16">
            <v>0.01697099695629115</v>
          </cell>
          <cell r="AE16">
            <v>0.0025407607332270715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0.9999999999999999</v>
          </cell>
          <cell r="F17">
            <v>0.026030247081670604</v>
          </cell>
          <cell r="G17">
            <v>0.29590108258057185</v>
          </cell>
          <cell r="H17">
            <v>0.08286330439111746</v>
          </cell>
          <cell r="I17">
            <v>0</v>
          </cell>
          <cell r="J17">
            <v>0.09875865375036866</v>
          </cell>
          <cell r="K17">
            <v>0.41966588325401816</v>
          </cell>
          <cell r="L17">
            <v>0.05728268858585989</v>
          </cell>
          <cell r="M17">
            <v>0.016980900545184287</v>
          </cell>
          <cell r="N17">
            <v>0.002517239811208963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0.026014931404649652</v>
          </cell>
          <cell r="X17">
            <v>0.2950942681251323</v>
          </cell>
          <cell r="Y17">
            <v>0.08300261255203277</v>
          </cell>
          <cell r="Z17">
            <v>0.1158275235210954</v>
          </cell>
          <cell r="AA17">
            <v>0.09885652656480426</v>
          </cell>
          <cell r="AB17">
            <v>0.419964729080551</v>
          </cell>
          <cell r="AC17">
            <v>0.05755517458331193</v>
          </cell>
          <cell r="AD17">
            <v>0.01697099695629115</v>
          </cell>
          <cell r="AE17">
            <v>0.0025407607332270715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0.026030247081670604</v>
          </cell>
          <cell r="G20">
            <v>0.2959010825805719</v>
          </cell>
          <cell r="H20">
            <v>0.08286330439111744</v>
          </cell>
          <cell r="I20">
            <v>0</v>
          </cell>
          <cell r="J20">
            <v>0.09875865375036867</v>
          </cell>
          <cell r="K20">
            <v>0.4196658832540182</v>
          </cell>
          <cell r="L20">
            <v>0.05728268858585991</v>
          </cell>
          <cell r="M20">
            <v>0.016980900545184287</v>
          </cell>
          <cell r="N20">
            <v>0.002517239811208963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0.026014931404649663</v>
          </cell>
          <cell r="X20">
            <v>0.2950942681251324</v>
          </cell>
          <cell r="Y20">
            <v>0.08300261255203278</v>
          </cell>
          <cell r="Z20">
            <v>0.11582752352109543</v>
          </cell>
          <cell r="AA20">
            <v>0.09885652656480427</v>
          </cell>
          <cell r="AB20">
            <v>0.41996472908055105</v>
          </cell>
          <cell r="AC20">
            <v>0.05755517458331194</v>
          </cell>
          <cell r="AD20">
            <v>0.016970996956291153</v>
          </cell>
          <cell r="AE20">
            <v>0.002540760733227072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0.9999999999999999</v>
          </cell>
          <cell r="F23">
            <v>0.02590966740879791</v>
          </cell>
          <cell r="G23">
            <v>0.29049951734187585</v>
          </cell>
          <cell r="H23">
            <v>0.08120521770774286</v>
          </cell>
          <cell r="I23">
            <v>0</v>
          </cell>
          <cell r="J23">
            <v>0.09584374005436262</v>
          </cell>
          <cell r="K23">
            <v>0.4319126440953624</v>
          </cell>
          <cell r="L23">
            <v>0.05553675523733395</v>
          </cell>
          <cell r="M23">
            <v>0.01666898070313294</v>
          </cell>
          <cell r="N23">
            <v>0.0024234774513913946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0.025884913724777477</v>
          </cell>
          <cell r="X23">
            <v>0.28908905756795766</v>
          </cell>
          <cell r="Y23">
            <v>0.08143397368854892</v>
          </cell>
          <cell r="Z23">
            <v>0.1128285842698474</v>
          </cell>
          <cell r="AA23">
            <v>0.09615774864538108</v>
          </cell>
          <cell r="AB23">
            <v>0.4321578976482454</v>
          </cell>
          <cell r="AC23">
            <v>0.05613851086719002</v>
          </cell>
          <cell r="AD23">
            <v>0.016670835624466328</v>
          </cell>
          <cell r="AE23">
            <v>0.002467062233433579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0.017739799435706312</v>
          </cell>
          <cell r="G24">
            <v>0.2703327477982012</v>
          </cell>
          <cell r="H24">
            <v>0.08785104406706173</v>
          </cell>
          <cell r="I24">
            <v>0</v>
          </cell>
          <cell r="J24">
            <v>0.10079603892153131</v>
          </cell>
          <cell r="K24">
            <v>0.4398749735426764</v>
          </cell>
          <cell r="L24">
            <v>0.06289533006951496</v>
          </cell>
          <cell r="M24">
            <v>0.016299681753449556</v>
          </cell>
          <cell r="N24">
            <v>0.004210384411858532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0.017739799435706312</v>
          </cell>
          <cell r="X24">
            <v>0.2703327477982012</v>
          </cell>
          <cell r="Y24">
            <v>0.08785104406706173</v>
          </cell>
          <cell r="Z24">
            <v>0.11709572067498086</v>
          </cell>
          <cell r="AA24">
            <v>0.10079603892153131</v>
          </cell>
          <cell r="AB24">
            <v>0.4398749735426764</v>
          </cell>
          <cell r="AC24">
            <v>0.06289533006951496</v>
          </cell>
          <cell r="AD24">
            <v>0.016299681753449556</v>
          </cell>
          <cell r="AE24">
            <v>0.004210384411858532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0.9999999999999998</v>
          </cell>
          <cell r="F25">
            <v>0.01745806476539725</v>
          </cell>
          <cell r="G25">
            <v>0.2671987673047444</v>
          </cell>
          <cell r="H25">
            <v>0.08352228099480169</v>
          </cell>
          <cell r="I25">
            <v>0</v>
          </cell>
          <cell r="J25">
            <v>0.1156945414211139</v>
          </cell>
          <cell r="K25">
            <v>0.42229975840880296</v>
          </cell>
          <cell r="L25">
            <v>0.07112508204128046</v>
          </cell>
          <cell r="M25">
            <v>0.01877036908852064</v>
          </cell>
          <cell r="N25">
            <v>0.00393113597533859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0.01745806476539725</v>
          </cell>
          <cell r="X25">
            <v>0.2671987673047444</v>
          </cell>
          <cell r="Y25">
            <v>0.08352228099480169</v>
          </cell>
          <cell r="Z25">
            <v>0.13446491050963455</v>
          </cell>
          <cell r="AA25">
            <v>0.1156945414211139</v>
          </cell>
          <cell r="AB25">
            <v>0.42229975840880296</v>
          </cell>
          <cell r="AC25">
            <v>0.07112508204128046</v>
          </cell>
          <cell r="AD25">
            <v>0.01877036908852064</v>
          </cell>
          <cell r="AE25">
            <v>0.00393113597533859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0.018195807856117834</v>
          </cell>
          <cell r="G26">
            <v>0.29697639584041147</v>
          </cell>
          <cell r="H26">
            <v>0.08779706111735767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0.05594595781155636</v>
          </cell>
          <cell r="M26">
            <v>0.017381326119986756</v>
          </cell>
          <cell r="N26">
            <v>0.0039029223680038102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0.018195807856117834</v>
          </cell>
          <cell r="X26">
            <v>0.29697639584041147</v>
          </cell>
          <cell r="Y26">
            <v>0.08779706111735767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0.05594595781155636</v>
          </cell>
          <cell r="AD26">
            <v>0.017381326119986756</v>
          </cell>
          <cell r="AE26">
            <v>0.0039029223680038102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0.01658857233295565</v>
          </cell>
          <cell r="G27">
            <v>0.2826793649935123</v>
          </cell>
          <cell r="H27">
            <v>0.08479490285371577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0.06137825264750168</v>
          </cell>
          <cell r="M27">
            <v>0.01960086418894987</v>
          </cell>
          <cell r="N27">
            <v>0.003665393754113404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0.01658857233295565</v>
          </cell>
          <cell r="X27">
            <v>0.2826793649935123</v>
          </cell>
          <cell r="Y27">
            <v>0.08479490285371577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0.06137825264750168</v>
          </cell>
          <cell r="AD27">
            <v>0.01960086418894987</v>
          </cell>
          <cell r="AE27">
            <v>0.003665393754113404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0.017793998975327286</v>
          </cell>
          <cell r="G28">
            <v>0.29340213812868665</v>
          </cell>
          <cell r="H28">
            <v>0.0870465215514472</v>
          </cell>
          <cell r="I28">
            <v>0</v>
          </cell>
          <cell r="J28">
            <v>0.10782921728808145</v>
          </cell>
          <cell r="K28">
            <v>0.414844341684156</v>
          </cell>
          <cell r="L28">
            <v>0.05730403152054269</v>
          </cell>
          <cell r="M28">
            <v>0.017936210637227532</v>
          </cell>
          <cell r="N28">
            <v>0.0038435402145312082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0.017793998975327286</v>
          </cell>
          <cell r="X28">
            <v>0.29340213812868665</v>
          </cell>
          <cell r="Y28">
            <v>0.0870465215514472</v>
          </cell>
          <cell r="Z28">
            <v>0.12576542792530898</v>
          </cell>
          <cell r="AA28">
            <v>0.10782921728808145</v>
          </cell>
          <cell r="AB28">
            <v>0.414844341684156</v>
          </cell>
          <cell r="AC28">
            <v>0.05730403152054269</v>
          </cell>
          <cell r="AD28">
            <v>0.017936210637227532</v>
          </cell>
          <cell r="AE28">
            <v>0.0038435402145312082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0.017294640852859446</v>
          </cell>
          <cell r="G29">
            <v>0.2462641917339791</v>
          </cell>
          <cell r="H29">
            <v>0.08790431170083618</v>
          </cell>
          <cell r="I29">
            <v>0</v>
          </cell>
          <cell r="J29">
            <v>0.0976640136535945</v>
          </cell>
          <cell r="K29">
            <v>0.4615299735294202</v>
          </cell>
          <cell r="L29">
            <v>0.0695360493971895</v>
          </cell>
          <cell r="M29">
            <v>0.015284087013214116</v>
          </cell>
          <cell r="N29">
            <v>0.004522732118906857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0.9999999999999997</v>
          </cell>
          <cell r="W29">
            <v>0.017294640852859446</v>
          </cell>
          <cell r="X29">
            <v>0.2462641917339791</v>
          </cell>
          <cell r="Y29">
            <v>0.08790431170083618</v>
          </cell>
          <cell r="Z29">
            <v>0.11294810066680862</v>
          </cell>
          <cell r="AA29">
            <v>0.0976640136535945</v>
          </cell>
          <cell r="AB29">
            <v>0.4615299735294202</v>
          </cell>
          <cell r="AC29">
            <v>0.0695360493971895</v>
          </cell>
          <cell r="AD29">
            <v>0.015284087013214116</v>
          </cell>
          <cell r="AE29">
            <v>0.004522732118906857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0.018231659806199625</v>
          </cell>
          <cell r="G30">
            <v>0.2543903375479231</v>
          </cell>
          <cell r="H30">
            <v>0.08278917650594017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0.07989280585334449</v>
          </cell>
          <cell r="M30">
            <v>0.017936337290173205</v>
          </cell>
          <cell r="N30">
            <v>0.004172004759231141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0.018231659806199625</v>
          </cell>
          <cell r="X30">
            <v>0.2543903375479231</v>
          </cell>
          <cell r="Y30">
            <v>0.08278917650594017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0.07989280585334449</v>
          </cell>
          <cell r="AD30">
            <v>0.017936337290173205</v>
          </cell>
          <cell r="AE30">
            <v>0.004172004759231141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0.017528895591194492</v>
          </cell>
          <cell r="G31">
            <v>0.2482957281874651</v>
          </cell>
          <cell r="H31">
            <v>0.08662552790211217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0.07212523851122826</v>
          </cell>
          <cell r="M31">
            <v>0.015947149582453888</v>
          </cell>
          <cell r="N31">
            <v>0.004435050278987928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0.017528895591194492</v>
          </cell>
          <cell r="X31">
            <v>0.2482957281874651</v>
          </cell>
          <cell r="Y31">
            <v>0.08662552790211217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0.07212523851122826</v>
          </cell>
          <cell r="AD31">
            <v>0.015947149582453888</v>
          </cell>
          <cell r="AE31">
            <v>0.004435050278987928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0.017669365768129046</v>
          </cell>
          <cell r="G32">
            <v>0.26954925267483704</v>
          </cell>
          <cell r="H32">
            <v>0.08676885329899672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0.06495276806245634</v>
          </cell>
          <cell r="M32">
            <v>0.016917353587217326</v>
          </cell>
          <cell r="N32">
            <v>0.004140572302728547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0.017669365768129046</v>
          </cell>
          <cell r="X32">
            <v>0.26954925267483704</v>
          </cell>
          <cell r="Y32">
            <v>0.08676885329899672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0.06495276806245634</v>
          </cell>
          <cell r="AD32">
            <v>0.016917353587217326</v>
          </cell>
          <cell r="AE32">
            <v>0.004140572302728547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0.00541436784126814</v>
          </cell>
          <cell r="G33">
            <v>0.681356002579239</v>
          </cell>
          <cell r="H33">
            <v>0.12612034813938686</v>
          </cell>
          <cell r="I33">
            <v>0</v>
          </cell>
          <cell r="J33">
            <v>0.032530735835109556</v>
          </cell>
          <cell r="K33">
            <v>0.12938701935038582</v>
          </cell>
          <cell r="L33">
            <v>0.018626737152046765</v>
          </cell>
          <cell r="M33">
            <v>0.005343152893082534</v>
          </cell>
          <cell r="N33">
            <v>0.0012216362094812107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0.9999999999999999</v>
          </cell>
          <cell r="W33">
            <v>0.00541436784126814</v>
          </cell>
          <cell r="X33">
            <v>0.681356002579239</v>
          </cell>
          <cell r="Y33">
            <v>0.12612034813938686</v>
          </cell>
          <cell r="Z33">
            <v>0.03787388872819209</v>
          </cell>
          <cell r="AA33">
            <v>0.032530735835109556</v>
          </cell>
          <cell r="AB33">
            <v>0.12938701935038582</v>
          </cell>
          <cell r="AC33">
            <v>0.018626737152046765</v>
          </cell>
          <cell r="AD33">
            <v>0.005343152893082534</v>
          </cell>
          <cell r="AE33">
            <v>0.0012216362094812107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0.04010196543843459</v>
          </cell>
          <cell r="G34">
            <v>0.3031190701039256</v>
          </cell>
          <cell r="H34">
            <v>0.07164724258085742</v>
          </cell>
          <cell r="I34">
            <v>0</v>
          </cell>
          <cell r="J34">
            <v>0.07608953827185566</v>
          </cell>
          <cell r="K34">
            <v>0.45024792985892836</v>
          </cell>
          <cell r="L34">
            <v>0.04417999279498307</v>
          </cell>
          <cell r="M34">
            <v>0.014614260951015307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0.9999999999999999</v>
          </cell>
          <cell r="W34">
            <v>0.04050403365524114</v>
          </cell>
          <cell r="X34">
            <v>0.30025564545216704</v>
          </cell>
          <cell r="Y34">
            <v>0.07217765972279566</v>
          </cell>
          <cell r="Z34">
            <v>0.09056973748262875</v>
          </cell>
          <cell r="AA34">
            <v>0.0760507555188022</v>
          </cell>
          <cell r="AB34">
            <v>0.45173805797752054</v>
          </cell>
          <cell r="AC34">
            <v>0.04475486570964687</v>
          </cell>
          <cell r="AD34">
            <v>0.014518981963826564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</v>
          </cell>
          <cell r="L35">
            <v>0.12050014495313448</v>
          </cell>
          <cell r="M35">
            <v>0.03456594103774405</v>
          </cell>
          <cell r="N35">
            <v>0.007903012702700215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0.03456594103774405</v>
          </cell>
          <cell r="AA35">
            <v>0</v>
          </cell>
          <cell r="AB35">
            <v>0.8370309013064213</v>
          </cell>
          <cell r="AC35">
            <v>0.12050014495313448</v>
          </cell>
          <cell r="AD35">
            <v>0.03456594103774405</v>
          </cell>
          <cell r="AE35">
            <v>0.007903012702700215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0.8241446629791569</v>
          </cell>
          <cell r="L36">
            <v>0.1302483102669282</v>
          </cell>
          <cell r="M36">
            <v>0.038085029720730336</v>
          </cell>
          <cell r="N36">
            <v>0.007521997033184696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0.038085029720730336</v>
          </cell>
          <cell r="AA36">
            <v>0</v>
          </cell>
          <cell r="AB36">
            <v>0.8241446629791569</v>
          </cell>
          <cell r="AC36">
            <v>0.1302483102669282</v>
          </cell>
          <cell r="AD36">
            <v>0.038085029720730336</v>
          </cell>
          <cell r="AE36">
            <v>0.007521997033184696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0.01701152307749553</v>
          </cell>
          <cell r="G38">
            <v>0.27549329697823455</v>
          </cell>
          <cell r="H38">
            <v>0.08364517304627485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0.06595065115287688</v>
          </cell>
          <cell r="M38">
            <v>0.019284184985673455</v>
          </cell>
          <cell r="N38">
            <v>0.003808729658694853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0.01701152307749553</v>
          </cell>
          <cell r="X38">
            <v>0.2754932969782346</v>
          </cell>
          <cell r="Y38">
            <v>0.08364517304627485</v>
          </cell>
          <cell r="Z38">
            <v>0.1367886506807233</v>
          </cell>
          <cell r="AA38">
            <v>0.11750446569504984</v>
          </cell>
          <cell r="AB38">
            <v>0.41730197540570013</v>
          </cell>
          <cell r="AC38">
            <v>0.06595065115287688</v>
          </cell>
          <cell r="AD38">
            <v>0.01928418498567346</v>
          </cell>
          <cell r="AE38">
            <v>0.0038087296586948533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0.027202340869304967</v>
          </cell>
          <cell r="G47">
            <v>0.3273216228031935</v>
          </cell>
          <cell r="H47">
            <v>0.07562684851441741</v>
          </cell>
          <cell r="I47">
            <v>0</v>
          </cell>
          <cell r="J47">
            <v>0.06857505393658209</v>
          </cell>
          <cell r="K47">
            <v>0.4525855858696976</v>
          </cell>
          <cell r="L47">
            <v>0.03993316748877829</v>
          </cell>
          <cell r="M47">
            <v>0.008755380518026165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0.027202340869304967</v>
          </cell>
          <cell r="X47">
            <v>0.3273216228031935</v>
          </cell>
          <cell r="Y47">
            <v>0.07562684851441741</v>
          </cell>
          <cell r="Z47">
            <v>0.07733043445460826</v>
          </cell>
          <cell r="AA47">
            <v>0.06857505393658209</v>
          </cell>
          <cell r="AB47">
            <v>0.4525855858696976</v>
          </cell>
          <cell r="AC47">
            <v>0.03993316748877829</v>
          </cell>
          <cell r="AD47">
            <v>0.008755380518026165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0.6941787742758712</v>
          </cell>
          <cell r="H48">
            <v>0.16038828279808062</v>
          </cell>
          <cell r="I48">
            <v>0</v>
          </cell>
          <cell r="J48">
            <v>0.1454329429260482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0.05454367362323441</v>
          </cell>
          <cell r="X48">
            <v>0.6563157137755912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0.07966333147885213</v>
          </cell>
          <cell r="M49">
            <v>0.017466252348427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0.017466252348427</v>
          </cell>
          <cell r="AA49">
            <v>0</v>
          </cell>
          <cell r="AB49">
            <v>0.9028704161727209</v>
          </cell>
          <cell r="AC49">
            <v>0.07966333147885213</v>
          </cell>
          <cell r="AD49">
            <v>0.017466252348427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0.9999999999999996</v>
          </cell>
          <cell r="F53">
            <v>0.012704805677833452</v>
          </cell>
          <cell r="G53">
            <v>0.5273892492724335</v>
          </cell>
          <cell r="H53">
            <v>0.09751525936486181</v>
          </cell>
          <cell r="I53">
            <v>0</v>
          </cell>
          <cell r="J53">
            <v>0.11015944716784017</v>
          </cell>
          <cell r="K53">
            <v>0.2948407250421493</v>
          </cell>
          <cell r="L53">
            <v>0.04840474627295003</v>
          </cell>
          <cell r="M53">
            <v>-0.004048944547582604</v>
          </cell>
          <cell r="N53">
            <v>-0.0012383390534439966</v>
          </cell>
          <cell r="O53">
            <v>-0.08588561015279926</v>
          </cell>
          <cell r="P53">
            <v>0.00015866095575718957</v>
          </cell>
          <cell r="S53" t="str">
            <v>EXCTAX</v>
          </cell>
          <cell r="V53">
            <v>0.9999999999999977</v>
          </cell>
          <cell r="W53">
            <v>0.012242318446099278</v>
          </cell>
          <cell r="X53">
            <v>0.5380488083985389</v>
          </cell>
          <cell r="Y53">
            <v>0.0976028050135292</v>
          </cell>
          <cell r="Z53">
            <v>0.10537943961157985</v>
          </cell>
          <cell r="AA53">
            <v>0.11009930553193593</v>
          </cell>
          <cell r="AB53">
            <v>0.2893232526989453</v>
          </cell>
          <cell r="AC53">
            <v>0.04723525339671978</v>
          </cell>
          <cell r="AD53">
            <v>-0.0047198659203560814</v>
          </cell>
          <cell r="AE53">
            <v>-0.0014100254711627484</v>
          </cell>
          <cell r="AF53">
            <v>-0.08858478587216402</v>
          </cell>
          <cell r="AG53">
            <v>0.0001629337779119836</v>
          </cell>
        </row>
        <row r="54">
          <cell r="B54" t="str">
            <v>INT</v>
          </cell>
          <cell r="E54">
            <v>0.9999999999999999</v>
          </cell>
          <cell r="F54">
            <v>0.02590966740879791</v>
          </cell>
          <cell r="G54">
            <v>0.29049951734187585</v>
          </cell>
          <cell r="H54">
            <v>0.08120521770774286</v>
          </cell>
          <cell r="I54">
            <v>0</v>
          </cell>
          <cell r="J54">
            <v>0.09584374005436262</v>
          </cell>
          <cell r="K54">
            <v>0.4319126440953624</v>
          </cell>
          <cell r="L54">
            <v>0.05553675523733395</v>
          </cell>
          <cell r="M54">
            <v>0.01666898070313294</v>
          </cell>
          <cell r="N54">
            <v>0.0024234774513913946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0.025884913724777477</v>
          </cell>
          <cell r="X54">
            <v>0.28908905756795766</v>
          </cell>
          <cell r="Y54">
            <v>0.08143397368854892</v>
          </cell>
          <cell r="Z54">
            <v>0.1128285842698474</v>
          </cell>
          <cell r="AA54">
            <v>0.09615774864538108</v>
          </cell>
          <cell r="AB54">
            <v>0.4321578976482454</v>
          </cell>
          <cell r="AC54">
            <v>0.05613851086719002</v>
          </cell>
          <cell r="AD54">
            <v>0.016670835624466328</v>
          </cell>
          <cell r="AE54">
            <v>0.002467062233433579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0.020430513847173943</v>
          </cell>
          <cell r="X55">
            <v>0.41851545369806725</v>
          </cell>
          <cell r="Y55">
            <v>0.03970293678898239</v>
          </cell>
          <cell r="Z55">
            <v>0.07779565959952879</v>
          </cell>
          <cell r="AA55">
            <v>0.06587269653132609</v>
          </cell>
          <cell r="AB55">
            <v>0.3422458110004189</v>
          </cell>
          <cell r="AC55">
            <v>0.10130962506582879</v>
          </cell>
          <cell r="AD55">
            <v>0.011922963068202704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0.027284194525695464</v>
          </cell>
          <cell r="G57">
            <v>0.3063734867453574</v>
          </cell>
          <cell r="H57">
            <v>0.07773926924662981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0.05630996119478354</v>
          </cell>
          <cell r="M57">
            <v>0.01779587011611634</v>
          </cell>
          <cell r="N57">
            <v>0.001922868173261979</v>
          </cell>
          <cell r="O57">
            <v>0</v>
          </cell>
          <cell r="P57">
            <v>-0.00015254769571039335</v>
          </cell>
          <cell r="S57" t="str">
            <v>TAXDEPR</v>
          </cell>
          <cell r="V57">
            <v>0.9999999999999997</v>
          </cell>
          <cell r="W57">
            <v>0.027284194525695464</v>
          </cell>
          <cell r="X57">
            <v>0.3063734867453574</v>
          </cell>
          <cell r="Y57">
            <v>0.07773926924662981</v>
          </cell>
          <cell r="Z57">
            <v>0.123833116825521</v>
          </cell>
          <cell r="AA57">
            <v>0.10603724670940466</v>
          </cell>
          <cell r="AB57">
            <v>0.40668965098446114</v>
          </cell>
          <cell r="AC57">
            <v>0.05630996119478354</v>
          </cell>
          <cell r="AD57">
            <v>0.01779587011611634</v>
          </cell>
          <cell r="AE57">
            <v>0.001922868173261979</v>
          </cell>
          <cell r="AF57">
            <v>0</v>
          </cell>
          <cell r="AG57">
            <v>-0.00015254769571039335</v>
          </cell>
        </row>
        <row r="58">
          <cell r="B58" t="str">
            <v>BADDEBT</v>
          </cell>
          <cell r="E58">
            <v>0.9999999999999999</v>
          </cell>
          <cell r="F58">
            <v>0.03000003314880335</v>
          </cell>
          <cell r="G58">
            <v>0.40000003022666547</v>
          </cell>
          <cell r="H58">
            <v>0.1200000309560793</v>
          </cell>
          <cell r="I58">
            <v>0</v>
          </cell>
          <cell r="J58">
            <v>0.04920005771943448</v>
          </cell>
          <cell r="K58">
            <v>0.36999990000345406</v>
          </cell>
          <cell r="L58">
            <v>0.0200000347003344</v>
          </cell>
          <cell r="M58">
            <v>0.010799913245228776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</v>
          </cell>
          <cell r="W58">
            <v>0.03000003314880335</v>
          </cell>
          <cell r="X58">
            <v>0.40000003022666547</v>
          </cell>
          <cell r="Y58">
            <v>0.1200000309560793</v>
          </cell>
          <cell r="Z58">
            <v>0.05999997096466326</v>
          </cell>
          <cell r="AA58">
            <v>0.04920005771943448</v>
          </cell>
          <cell r="AB58">
            <v>0.36999990000345406</v>
          </cell>
          <cell r="AC58">
            <v>0.0200000347003344</v>
          </cell>
          <cell r="AD58">
            <v>0.010799913245228776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0.02524694385003949</v>
          </cell>
          <cell r="G60">
            <v>0.278577898393393</v>
          </cell>
          <cell r="H60">
            <v>0.07072704641409693</v>
          </cell>
          <cell r="I60">
            <v>0</v>
          </cell>
          <cell r="J60">
            <v>0.09689875358578252</v>
          </cell>
          <cell r="K60">
            <v>0.4406834965457299</v>
          </cell>
          <cell r="L60">
            <v>0.06464317790430603</v>
          </cell>
          <cell r="M60">
            <v>0.021227196664504087</v>
          </cell>
          <cell r="N60">
            <v>0.00211347859861339</v>
          </cell>
          <cell r="O60">
            <v>0</v>
          </cell>
          <cell r="P60">
            <v>-0.00011799195646527387</v>
          </cell>
          <cell r="S60" t="str">
            <v>DITBALMA</v>
          </cell>
          <cell r="V60">
            <v>1</v>
          </cell>
          <cell r="W60">
            <v>0.02524694385003949</v>
          </cell>
          <cell r="X60">
            <v>0.278577898393393</v>
          </cell>
          <cell r="Y60">
            <v>0.07072704641409693</v>
          </cell>
          <cell r="Z60">
            <v>0.1181259502502866</v>
          </cell>
          <cell r="AA60">
            <v>0.09689875358578252</v>
          </cell>
          <cell r="AB60">
            <v>0.4406834965457299</v>
          </cell>
          <cell r="AC60">
            <v>0.06464317790430603</v>
          </cell>
          <cell r="AD60">
            <v>0.021227196664504087</v>
          </cell>
          <cell r="AE60">
            <v>0.00211347859861339</v>
          </cell>
          <cell r="AF60">
            <v>0</v>
          </cell>
          <cell r="AG60">
            <v>-0.00011799195646527387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0.0192</v>
          </cell>
        </row>
        <row r="63">
          <cell r="B63" t="str">
            <v>ITC86</v>
          </cell>
          <cell r="E63">
            <v>0.9999999999999999</v>
          </cell>
          <cell r="F63">
            <v>0.04789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0.04789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</v>
          </cell>
          <cell r="F69">
            <v>0.01776656836186181</v>
          </cell>
          <cell r="G69">
            <v>0.2827208746199788</v>
          </cell>
          <cell r="H69">
            <v>0.08651654665016367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0.060830261852794755</v>
          </cell>
          <cell r="M69">
            <v>0.017560880005719894</v>
          </cell>
          <cell r="N69">
            <v>0.00399590100161178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0.017766531307003692</v>
          </cell>
          <cell r="X69">
            <v>0.28270644575187126</v>
          </cell>
          <cell r="Y69">
            <v>0.08651583072943533</v>
          </cell>
          <cell r="Z69">
            <v>0.12437289488846602</v>
          </cell>
          <cell r="AA69">
            <v>0.10681252190105668</v>
          </cell>
          <cell r="AB69">
            <v>0.4238071652153164</v>
          </cell>
          <cell r="AC69">
            <v>0.060835025288538035</v>
          </cell>
          <cell r="AD69">
            <v>0.01756037298740934</v>
          </cell>
          <cell r="AE69">
            <v>0.003996106819369178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0.01776436338265421</v>
          </cell>
          <cell r="G70">
            <v>0.28186227318996265</v>
          </cell>
          <cell r="H70">
            <v>0.08647394521001166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0.061113713937219996</v>
          </cell>
          <cell r="M70">
            <v>0.01753070947236693</v>
          </cell>
          <cell r="N70">
            <v>0.004008148353206386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0.01776436338265422</v>
          </cell>
          <cell r="X70">
            <v>0.2818622731899629</v>
          </cell>
          <cell r="Y70">
            <v>0.08647394521001167</v>
          </cell>
          <cell r="Z70">
            <v>0.12426298726025103</v>
          </cell>
          <cell r="AA70">
            <v>0.1067322777878841</v>
          </cell>
          <cell r="AB70">
            <v>0.4245145686666946</v>
          </cell>
          <cell r="AC70">
            <v>0.061113713937219996</v>
          </cell>
          <cell r="AD70">
            <v>0.017530709472366932</v>
          </cell>
          <cell r="AE70">
            <v>0.004008148353206387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0.01776083714778369</v>
          </cell>
          <cell r="G71">
            <v>0.28185187272527784</v>
          </cell>
          <cell r="H71">
            <v>0.08652344823179069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0.06110467525910708</v>
          </cell>
          <cell r="M71">
            <v>0.01752036684272198</v>
          </cell>
          <cell r="N71">
            <v>0.004005910586781181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0.01776004750964455</v>
          </cell>
          <cell r="X71">
            <v>0.281706507091717</v>
          </cell>
          <cell r="Y71">
            <v>0.08652218614699203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0.06115118138722302</v>
          </cell>
          <cell r="AD71">
            <v>0.017514071874886857</v>
          </cell>
          <cell r="AE71">
            <v>0.004007700259446326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0.01776436338265422</v>
          </cell>
          <cell r="G72">
            <v>0.2818622731899628</v>
          </cell>
          <cell r="H72">
            <v>0.08647394521001169</v>
          </cell>
          <cell r="I72">
            <v>0</v>
          </cell>
          <cell r="J72">
            <v>0.1067322777878841</v>
          </cell>
          <cell r="K72">
            <v>0.42451456866669457</v>
          </cell>
          <cell r="L72">
            <v>0.061113713937219975</v>
          </cell>
          <cell r="M72">
            <v>0.017530709472366932</v>
          </cell>
          <cell r="N72">
            <v>0.004008148353206388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0.017764363382654212</v>
          </cell>
          <cell r="X72">
            <v>0.28186227318996293</v>
          </cell>
          <cell r="Y72">
            <v>0.0864739452100117</v>
          </cell>
          <cell r="Z72">
            <v>0.124262987260251</v>
          </cell>
          <cell r="AA72">
            <v>0.10673227778788408</v>
          </cell>
          <cell r="AB72">
            <v>0.42451456866669446</v>
          </cell>
          <cell r="AC72">
            <v>0.06111371393721997</v>
          </cell>
          <cell r="AD72">
            <v>0.017530709472366932</v>
          </cell>
          <cell r="AE72">
            <v>0.004008148353206388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0.017764363382654205</v>
          </cell>
          <cell r="G73">
            <v>0.2818622731899626</v>
          </cell>
          <cell r="H73">
            <v>0.08647394521001163</v>
          </cell>
          <cell r="I73">
            <v>0</v>
          </cell>
          <cell r="J73">
            <v>0.10673227778788404</v>
          </cell>
          <cell r="K73">
            <v>0.4245145686666943</v>
          </cell>
          <cell r="L73">
            <v>0.06111371393721997</v>
          </cell>
          <cell r="M73">
            <v>0.017530709472366922</v>
          </cell>
          <cell r="N73">
            <v>0.004008148353206383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0.017764363382654205</v>
          </cell>
          <cell r="X73">
            <v>0.2818622731899626</v>
          </cell>
          <cell r="Y73">
            <v>0.08647394521001163</v>
          </cell>
          <cell r="Z73">
            <v>0.12426298726025095</v>
          </cell>
          <cell r="AA73">
            <v>0.10673227778788404</v>
          </cell>
          <cell r="AB73">
            <v>0.4245145686666943</v>
          </cell>
          <cell r="AC73">
            <v>0.06111371393721997</v>
          </cell>
          <cell r="AD73">
            <v>0.017530709472366922</v>
          </cell>
          <cell r="AE73">
            <v>0.004008148353206383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0.01771834865265779</v>
          </cell>
          <cell r="G74">
            <v>0.2758981201185838</v>
          </cell>
          <cell r="H74">
            <v>0.08661679212418144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0.06297326630490192</v>
          </cell>
          <cell r="M74">
            <v>0.01723361353382207</v>
          </cell>
          <cell r="N74">
            <v>0.004072291566831061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0.9999999999999999</v>
          </cell>
          <cell r="W74">
            <v>0.017731676166046966</v>
          </cell>
          <cell r="X74">
            <v>0.2776255523977715</v>
          </cell>
          <cell r="Y74">
            <v>0.08657541854312704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0.06243467335694608</v>
          </cell>
          <cell r="AD74">
            <v>0.017319663155304924</v>
          </cell>
          <cell r="AE74">
            <v>0.004053713395483006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</v>
          </cell>
          <cell r="F75">
            <v>0.023707682229516823</v>
          </cell>
          <cell r="G75">
            <v>0.3004891881534611</v>
          </cell>
          <cell r="H75">
            <v>0.08483060113139035</v>
          </cell>
          <cell r="I75">
            <v>0</v>
          </cell>
          <cell r="J75">
            <v>0.09947974468806907</v>
          </cell>
          <cell r="K75">
            <v>0.4079886663958759</v>
          </cell>
          <cell r="L75">
            <v>0.06288985322583028</v>
          </cell>
          <cell r="M75">
            <v>0.019226816989320186</v>
          </cell>
          <cell r="N75">
            <v>0.0013874471865360494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0.02485962393267515</v>
          </cell>
          <cell r="X75">
            <v>0.2985921162289209</v>
          </cell>
          <cell r="Y75">
            <v>0.08332383465112722</v>
          </cell>
          <cell r="Z75">
            <v>0.11863029817272817</v>
          </cell>
          <cell r="AA75">
            <v>0.09934875587228405</v>
          </cell>
          <cell r="AB75">
            <v>0.4073807389411468</v>
          </cell>
          <cell r="AC75">
            <v>0.06586080100053543</v>
          </cell>
          <cell r="AD75">
            <v>0.019281542300444127</v>
          </cell>
          <cell r="AE75">
            <v>0.0013525870728666775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0.023931155287397855</v>
          </cell>
          <cell r="G76">
            <v>0.2900991110001511</v>
          </cell>
          <cell r="H76">
            <v>0.08313251245632025</v>
          </cell>
          <cell r="I76">
            <v>0</v>
          </cell>
          <cell r="J76">
            <v>0.09930839942847977</v>
          </cell>
          <cell r="K76">
            <v>0.42590624188897347</v>
          </cell>
          <cell r="L76">
            <v>0.058239940430924904</v>
          </cell>
          <cell r="M76">
            <v>0.016617949177403512</v>
          </cell>
          <cell r="N76">
            <v>0.002764690330349066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0.023981693859528648</v>
          </cell>
          <cell r="X76">
            <v>0.28882427758276435</v>
          </cell>
          <cell r="Y76">
            <v>0.08338324155094681</v>
          </cell>
          <cell r="Z76">
            <v>0.11622992892556634</v>
          </cell>
          <cell r="AA76">
            <v>0.09960750889017203</v>
          </cell>
          <cell r="AB76">
            <v>0.4261979991037721</v>
          </cell>
          <cell r="AC76">
            <v>0.05856809123944525</v>
          </cell>
          <cell r="AD76">
            <v>0.016622420035394315</v>
          </cell>
          <cell r="AE76">
            <v>0.002814767737976675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0.017650001178717532</v>
          </cell>
          <cell r="G77">
            <v>0.28089477696081216</v>
          </cell>
          <cell r="H77">
            <v>0.08604423306938512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0.06184848171797695</v>
          </cell>
          <cell r="M77">
            <v>0.017797075822410392</v>
          </cell>
          <cell r="N77">
            <v>0.003977855127333326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0.017650001178717532</v>
          </cell>
          <cell r="X77">
            <v>0.28089477696081216</v>
          </cell>
          <cell r="Y77">
            <v>0.08604423306938512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0.06184848171797695</v>
          </cell>
          <cell r="AD77">
            <v>0.017797075822410392</v>
          </cell>
          <cell r="AE77">
            <v>0.003977855127333326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0.017629802502235548</v>
          </cell>
          <cell r="G78">
            <v>0.28072389757358934</v>
          </cell>
          <cell r="H78">
            <v>0.08596833722084321</v>
          </cell>
          <cell r="I78">
            <v>0</v>
          </cell>
          <cell r="J78">
            <v>0.10865767295986269</v>
          </cell>
          <cell r="K78">
            <v>0.4232254069511875</v>
          </cell>
          <cell r="L78">
            <v>0.06197825655775803</v>
          </cell>
          <cell r="M78">
            <v>0.017844121503107428</v>
          </cell>
          <cell r="N78">
            <v>0.003972504731416295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0.017629802502235548</v>
          </cell>
          <cell r="X78">
            <v>0.28072389757358934</v>
          </cell>
          <cell r="Y78">
            <v>0.08596833722084321</v>
          </cell>
          <cell r="Z78">
            <v>0.1265017944629701</v>
          </cell>
          <cell r="AA78">
            <v>0.10865767295986269</v>
          </cell>
          <cell r="AB78">
            <v>0.4232254069511875</v>
          </cell>
          <cell r="AC78">
            <v>0.06197825655775803</v>
          </cell>
          <cell r="AD78">
            <v>0.017844121503107428</v>
          </cell>
          <cell r="AE78">
            <v>0.003972504731416295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0.9999999999999996</v>
          </cell>
          <cell r="F79">
            <v>0.01274408862785487</v>
          </cell>
          <cell r="G79">
            <v>0.5290199239987027</v>
          </cell>
          <cell r="H79">
            <v>0.09781677417406813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0.048554412570637466</v>
          </cell>
          <cell r="M79">
            <v>-0.004061463785604459</v>
          </cell>
          <cell r="N79">
            <v>-0.0012421679676658712</v>
          </cell>
          <cell r="O79">
            <v>-0.08917625260132755</v>
          </cell>
          <cell r="P79">
            <v>9.226209537142405E-05</v>
          </cell>
          <cell r="S79" t="str">
            <v>IBT</v>
          </cell>
          <cell r="V79">
            <v>0.9999999999999976</v>
          </cell>
          <cell r="W79">
            <v>0.01227935480563651</v>
          </cell>
          <cell r="X79">
            <v>0.5396765531107975</v>
          </cell>
          <cell r="Y79">
            <v>0.09789808017682763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0.04737815294922981</v>
          </cell>
          <cell r="AD79">
            <v>-0.004734144804863411</v>
          </cell>
          <cell r="AE79">
            <v>-0.0014142911836204466</v>
          </cell>
          <cell r="AF79">
            <v>-0.09182220481286307</v>
          </cell>
          <cell r="AG79">
            <v>0.00010757911369131482</v>
          </cell>
        </row>
        <row r="80">
          <cell r="B80" t="str">
            <v>DITEXP</v>
          </cell>
          <cell r="E80">
            <v>0.9999999999999982</v>
          </cell>
          <cell r="F80">
            <v>0.03203164514965941</v>
          </cell>
          <cell r="G80">
            <v>0.3755428182605767</v>
          </cell>
          <cell r="H80">
            <v>0.09945190786080227</v>
          </cell>
          <cell r="I80">
            <v>0</v>
          </cell>
          <cell r="J80">
            <v>0.13544101205887163</v>
          </cell>
          <cell r="K80">
            <v>0.269438061190763</v>
          </cell>
          <cell r="L80">
            <v>0.05203142918667727</v>
          </cell>
          <cell r="M80">
            <v>0.013701129768087059</v>
          </cell>
          <cell r="N80">
            <v>0.0032729033437329364</v>
          </cell>
          <cell r="O80">
            <v>-6.018794413256733E-05</v>
          </cell>
          <cell r="P80">
            <v>0.019149281124960567</v>
          </cell>
          <cell r="S80" t="str">
            <v>DITEXP</v>
          </cell>
          <cell r="V80">
            <v>0.999999999999998</v>
          </cell>
          <cell r="W80">
            <v>0.03203164514965941</v>
          </cell>
          <cell r="X80">
            <v>0.3755428182605767</v>
          </cell>
          <cell r="Y80">
            <v>0.09945190786080227</v>
          </cell>
          <cell r="Z80">
            <v>0.14914214182695867</v>
          </cell>
          <cell r="AA80">
            <v>0.13544101205887163</v>
          </cell>
          <cell r="AB80">
            <v>0.269438061190763</v>
          </cell>
          <cell r="AC80">
            <v>0.05203142918667727</v>
          </cell>
          <cell r="AD80">
            <v>0.013701129768087059</v>
          </cell>
          <cell r="AE80">
            <v>0.0032729033437329364</v>
          </cell>
          <cell r="AF80">
            <v>-6.018794413256733E-05</v>
          </cell>
          <cell r="AG80">
            <v>0.019149281124960567</v>
          </cell>
        </row>
        <row r="81">
          <cell r="B81" t="str">
            <v>DITBAL</v>
          </cell>
          <cell r="E81">
            <v>0.999789578792573</v>
          </cell>
          <cell r="F81">
            <v>0.022647178119277973</v>
          </cell>
          <cell r="G81">
            <v>0.25365647122114704</v>
          </cell>
          <cell r="H81">
            <v>0.06321665601081113</v>
          </cell>
          <cell r="I81">
            <v>0</v>
          </cell>
          <cell r="J81">
            <v>0.08578735739773125</v>
          </cell>
          <cell r="K81">
            <v>0.48709854280152143</v>
          </cell>
          <cell r="L81">
            <v>0.0690053834279747</v>
          </cell>
          <cell r="M81">
            <v>0.024314675433884596</v>
          </cell>
          <cell r="N81">
            <v>0.0021316087615650884</v>
          </cell>
          <cell r="O81">
            <v>6.098494077923742E-05</v>
          </cell>
          <cell r="P81">
            <v>-0.00812927932211948</v>
          </cell>
          <cell r="S81" t="str">
            <v>DITBAL</v>
          </cell>
          <cell r="V81">
            <v>1.0046979590510434</v>
          </cell>
          <cell r="W81">
            <v>0.021206267271294755</v>
          </cell>
          <cell r="X81">
            <v>0.23799255395846705</v>
          </cell>
          <cell r="Y81">
            <v>0.059478662339542125</v>
          </cell>
          <cell r="Z81">
            <v>0.10291056867897033</v>
          </cell>
          <cell r="AA81">
            <v>0.08072837301752708</v>
          </cell>
          <cell r="AB81">
            <v>0.4442357401860375</v>
          </cell>
          <cell r="AC81">
            <v>0.06332543393044789</v>
          </cell>
          <cell r="AD81">
            <v>0.022182195661443246</v>
          </cell>
          <cell r="AE81">
            <v>0.0020032886082260305</v>
          </cell>
          <cell r="AF81">
            <v>5.296060218994155E-05</v>
          </cell>
          <cell r="AG81">
            <v>0.07349248347586797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0.058323</v>
          </cell>
          <cell r="G83">
            <v>0.256504</v>
          </cell>
          <cell r="H83">
            <v>0.098006</v>
          </cell>
          <cell r="I83">
            <v>0</v>
          </cell>
          <cell r="J83">
            <v>0.061209</v>
          </cell>
          <cell r="K83">
            <v>0.439571</v>
          </cell>
          <cell r="L83">
            <v>0.062923</v>
          </cell>
          <cell r="M83">
            <v>0.020935</v>
          </cell>
          <cell r="N83">
            <v>0.002529</v>
          </cell>
          <cell r="O83">
            <v>0.0018495132885077226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0.058323</v>
          </cell>
          <cell r="X83">
            <v>0.256504</v>
          </cell>
          <cell r="Y83">
            <v>0.098006</v>
          </cell>
          <cell r="Z83">
            <v>0.082144</v>
          </cell>
          <cell r="AA83">
            <v>0.061209</v>
          </cell>
          <cell r="AB83">
            <v>0.439571</v>
          </cell>
          <cell r="AC83">
            <v>0.062923</v>
          </cell>
          <cell r="AD83">
            <v>0.020935</v>
          </cell>
          <cell r="AE83">
            <v>0.002529</v>
          </cell>
          <cell r="AF83">
            <v>0.0018495132885077226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0.022647178119277973</v>
          </cell>
          <cell r="G84">
            <v>0.25365647122114704</v>
          </cell>
          <cell r="H84">
            <v>0.06321665601081113</v>
          </cell>
          <cell r="I84">
            <v>0</v>
          </cell>
          <cell r="J84">
            <v>0.08578735739773125</v>
          </cell>
          <cell r="K84">
            <v>0.48709854280152143</v>
          </cell>
          <cell r="L84">
            <v>0.0690053834279747</v>
          </cell>
          <cell r="M84">
            <v>0.024314675433884596</v>
          </cell>
          <cell r="N84">
            <v>0.0021316087615650884</v>
          </cell>
          <cell r="O84">
            <v>6.098494077923742E-05</v>
          </cell>
          <cell r="P84">
            <v>-0.008140930292271833</v>
          </cell>
          <cell r="S84" t="str">
            <v>DONOTUSE</v>
          </cell>
          <cell r="V84">
            <v>1.0048166480242573</v>
          </cell>
          <cell r="W84">
            <v>0.021206267271294755</v>
          </cell>
          <cell r="X84">
            <v>0.23799255395846705</v>
          </cell>
          <cell r="Y84">
            <v>0.059478662339542125</v>
          </cell>
          <cell r="Z84">
            <v>0.10291056867897033</v>
          </cell>
          <cell r="AA84">
            <v>0.08072837301752708</v>
          </cell>
          <cell r="AB84">
            <v>0.4442357401860375</v>
          </cell>
          <cell r="AC84">
            <v>0.06332543393044789</v>
          </cell>
          <cell r="AD84">
            <v>0.022182195661443246</v>
          </cell>
          <cell r="AE84">
            <v>0.0020032886082260305</v>
          </cell>
          <cell r="AF84">
            <v>5.296060218994155E-05</v>
          </cell>
          <cell r="AG84">
            <v>0.07361117244908176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</v>
          </cell>
          <cell r="F86">
            <v>0.0256354518561842</v>
          </cell>
          <cell r="G86">
            <v>0.3035624108510805</v>
          </cell>
          <cell r="H86">
            <v>0.08564095367507736</v>
          </cell>
          <cell r="I86">
            <v>0</v>
          </cell>
          <cell r="J86">
            <v>0.09905843054043517</v>
          </cell>
          <cell r="K86">
            <v>0.4094433787901228</v>
          </cell>
          <cell r="L86">
            <v>0.05700357807141978</v>
          </cell>
          <cell r="M86">
            <v>0.017155381638214107</v>
          </cell>
          <cell r="N86">
            <v>0.0025004145774659785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0.9999999999999996</v>
          </cell>
          <cell r="W86">
            <v>0.02563465179058141</v>
          </cell>
          <cell r="X86">
            <v>0.3035202642001198</v>
          </cell>
          <cell r="Y86">
            <v>0.08564823090269084</v>
          </cell>
          <cell r="Z86">
            <v>0.11621840754530294</v>
          </cell>
          <cell r="AA86">
            <v>0.09906354325417095</v>
          </cell>
          <cell r="AB86">
            <v>0.40945899000117264</v>
          </cell>
          <cell r="AC86">
            <v>0.057017812288653824</v>
          </cell>
          <cell r="AD86">
            <v>0.017154864291131982</v>
          </cell>
          <cell r="AE86">
            <v>0.002501643271478447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</v>
          </cell>
          <cell r="F87">
            <v>0.023697997397919786</v>
          </cell>
          <cell r="G87">
            <v>0.2954733892328655</v>
          </cell>
          <cell r="H87">
            <v>0.079955578736501</v>
          </cell>
          <cell r="I87">
            <v>0</v>
          </cell>
          <cell r="J87">
            <v>0.09529922824107719</v>
          </cell>
          <cell r="K87">
            <v>0.4111185780476383</v>
          </cell>
          <cell r="L87">
            <v>0.05511668363061519</v>
          </cell>
          <cell r="M87">
            <v>0.01656119377934003</v>
          </cell>
          <cell r="N87">
            <v>0.0023014116762083304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0.9795240607421654</v>
          </cell>
          <cell r="W87">
            <v>0.023688835202827923</v>
          </cell>
          <cell r="X87">
            <v>0.294990734014062</v>
          </cell>
          <cell r="Y87">
            <v>0.08003891612644781</v>
          </cell>
          <cell r="Z87">
            <v>0.1119130472622134</v>
          </cell>
          <cell r="AA87">
            <v>0.09535777804065977</v>
          </cell>
          <cell r="AB87">
            <v>0.41129735458891264</v>
          </cell>
          <cell r="AC87">
            <v>0.05527969110753186</v>
          </cell>
          <cell r="AD87">
            <v>0.016555269221553627</v>
          </cell>
          <cell r="AE87">
            <v>0.0023154824401696987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0.01783585212397294</v>
          </cell>
          <cell r="G88">
            <v>0.282996565407564</v>
          </cell>
          <cell r="H88">
            <v>0.08682194042755853</v>
          </cell>
          <cell r="I88">
            <v>0</v>
          </cell>
          <cell r="J88">
            <v>0.10716179817275681</v>
          </cell>
          <cell r="K88">
            <v>0.4262229334153619</v>
          </cell>
          <cell r="L88">
            <v>0.061359652527451174</v>
          </cell>
          <cell r="M88">
            <v>0.017601257925334714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0.01783585212397294</v>
          </cell>
          <cell r="X88">
            <v>0.282996565407564</v>
          </cell>
          <cell r="Y88">
            <v>0.08682194042755853</v>
          </cell>
          <cell r="Z88">
            <v>0.12476305609809152</v>
          </cell>
          <cell r="AA88">
            <v>0.10716179817275681</v>
          </cell>
          <cell r="AB88">
            <v>0.4262229334153619</v>
          </cell>
          <cell r="AC88">
            <v>0.061359652527451174</v>
          </cell>
          <cell r="AD88">
            <v>0.017601257925334714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0.7562</v>
          </cell>
          <cell r="G37">
            <v>0.7454</v>
          </cell>
          <cell r="H37">
            <v>23589</v>
          </cell>
          <cell r="I37">
            <v>0.764</v>
          </cell>
          <cell r="J37">
            <v>0.7455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</v>
          </cell>
          <cell r="G38">
            <v>0.7397</v>
          </cell>
          <cell r="H38">
            <v>13901</v>
          </cell>
          <cell r="I38">
            <v>0.759</v>
          </cell>
          <cell r="J38">
            <v>0.742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</v>
          </cell>
          <cell r="G39">
            <v>0.7162</v>
          </cell>
          <cell r="H39">
            <v>5228</v>
          </cell>
          <cell r="I39">
            <v>0.734</v>
          </cell>
          <cell r="J39">
            <v>0.7207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0.7059</v>
          </cell>
          <cell r="G40">
            <v>0.6927</v>
          </cell>
          <cell r="H40">
            <v>2873</v>
          </cell>
          <cell r="I40">
            <v>0.712</v>
          </cell>
          <cell r="J40">
            <v>0.6975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</v>
          </cell>
          <cell r="G41">
            <v>0.6722</v>
          </cell>
          <cell r="H41">
            <v>813</v>
          </cell>
          <cell r="I41">
            <v>0.691</v>
          </cell>
          <cell r="J41">
            <v>0.682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</v>
          </cell>
          <cell r="H42">
            <v>321</v>
          </cell>
          <cell r="I42">
            <v>0.679</v>
          </cell>
          <cell r="J42">
            <v>0.677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</v>
          </cell>
          <cell r="G43">
            <v>0.6607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</v>
          </cell>
          <cell r="G44">
            <v>0.6607</v>
          </cell>
          <cell r="H44">
            <v>10</v>
          </cell>
          <cell r="I44">
            <v>0.675</v>
          </cell>
          <cell r="J44">
            <v>0.6715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0.6779</v>
          </cell>
          <cell r="G45">
            <v>0.6647</v>
          </cell>
          <cell r="H45">
            <v>37</v>
          </cell>
          <cell r="I45">
            <v>0.6737</v>
          </cell>
          <cell r="J45">
            <v>0.6737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</v>
          </cell>
          <cell r="G46">
            <v>0.6692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0.6869</v>
          </cell>
          <cell r="G47">
            <v>0.6737</v>
          </cell>
          <cell r="H47">
            <v>2</v>
          </cell>
          <cell r="I47">
            <v>0.6827</v>
          </cell>
          <cell r="J47">
            <v>0.6827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0.6909</v>
          </cell>
          <cell r="G48">
            <v>0.6777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</v>
          </cell>
          <cell r="G49">
            <v>0.6792</v>
          </cell>
          <cell r="H49">
            <v>2</v>
          </cell>
          <cell r="I49">
            <v>0.6882</v>
          </cell>
          <cell r="J49">
            <v>0.6882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</v>
          </cell>
          <cell r="G50">
            <v>0.6742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</v>
          </cell>
          <cell r="H51">
            <v>1</v>
          </cell>
          <cell r="I51">
            <v>0.6682</v>
          </cell>
          <cell r="J51">
            <v>0.6682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0.6574</v>
          </cell>
          <cell r="G52">
            <v>0.6442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</v>
          </cell>
          <cell r="G53">
            <v>0.6287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0.6384</v>
          </cell>
          <cell r="G54">
            <v>0.6252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</v>
          </cell>
          <cell r="G55">
            <v>0.7293</v>
          </cell>
          <cell r="H55">
            <v>21070</v>
          </cell>
          <cell r="I55">
            <v>0.757</v>
          </cell>
          <cell r="J55">
            <v>0.7313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0.7504</v>
          </cell>
          <cell r="G56">
            <v>0.7308</v>
          </cell>
          <cell r="H56">
            <v>10942</v>
          </cell>
          <cell r="I56">
            <v>0.7565</v>
          </cell>
          <cell r="J56">
            <v>0.7338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</v>
          </cell>
          <cell r="G57">
            <v>0.7348</v>
          </cell>
          <cell r="H57">
            <v>2613</v>
          </cell>
          <cell r="I57">
            <v>0.7575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0.8169</v>
          </cell>
          <cell r="G58">
            <v>0.8001</v>
          </cell>
          <cell r="H58">
            <v>922</v>
          </cell>
          <cell r="I58">
            <v>0.815</v>
          </cell>
          <cell r="J58">
            <v>0.815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0.8139</v>
          </cell>
          <cell r="G59">
            <v>0.7976</v>
          </cell>
          <cell r="H59">
            <v>210</v>
          </cell>
          <cell r="I59">
            <v>0.815</v>
          </cell>
          <cell r="J59">
            <v>0.815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0.8037</v>
          </cell>
          <cell r="G60">
            <v>0.7879</v>
          </cell>
          <cell r="H60">
            <v>363</v>
          </cell>
          <cell r="I60">
            <v>0.808</v>
          </cell>
          <cell r="J60">
            <v>0.808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0.7877</v>
          </cell>
          <cell r="G61">
            <v>0.7724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</v>
          </cell>
          <cell r="G62">
            <v>0.7519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0.704</v>
          </cell>
          <cell r="G64">
            <v>0.6899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69.35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69.35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0.085</v>
          </cell>
          <cell r="G118">
            <v>0.0875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0.095</v>
          </cell>
          <cell r="G119">
            <v>0.0975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0.0925</v>
          </cell>
          <cell r="G120">
            <v>0.0925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0.0475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0.0475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0.0475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0.0475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0.0475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0.0475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0.0475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-0.145</v>
          </cell>
          <cell r="G128">
            <v>-0.1425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-0.145</v>
          </cell>
          <cell r="G129">
            <v>-0.1425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-0.145</v>
          </cell>
          <cell r="G130">
            <v>-0.1425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-0.145</v>
          </cell>
          <cell r="G131">
            <v>-0.1425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-0.145</v>
          </cell>
          <cell r="G132">
            <v>-0.1425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-0.145</v>
          </cell>
          <cell r="G133">
            <v>-0.1425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-0.145</v>
          </cell>
          <cell r="G134">
            <v>-0.1425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4.406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4.276</v>
          </cell>
          <cell r="G137">
            <v>4.263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</v>
          </cell>
          <cell r="G138">
            <v>4.115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4.066</v>
          </cell>
          <cell r="G139">
            <v>4.055</v>
          </cell>
          <cell r="H139">
            <v>1828</v>
          </cell>
          <cell r="I139">
            <v>4.075</v>
          </cell>
          <cell r="J139">
            <v>3.965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4.066</v>
          </cell>
          <cell r="G140">
            <v>4.06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</v>
          </cell>
          <cell r="G142">
            <v>4.095</v>
          </cell>
          <cell r="H142">
            <v>621</v>
          </cell>
          <cell r="I142">
            <v>4.06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4.076</v>
          </cell>
          <cell r="G143">
            <v>4.075</v>
          </cell>
          <cell r="H143">
            <v>787</v>
          </cell>
          <cell r="I143">
            <v>4.05</v>
          </cell>
          <cell r="J143">
            <v>3.985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4.233</v>
          </cell>
          <cell r="G145">
            <v>4.233</v>
          </cell>
          <cell r="H145">
            <v>290</v>
          </cell>
          <cell r="I145">
            <v>4.2</v>
          </cell>
          <cell r="J145">
            <v>4.15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4.366</v>
          </cell>
          <cell r="G146">
            <v>4.373</v>
          </cell>
          <cell r="H146">
            <v>75</v>
          </cell>
          <cell r="I146">
            <v>4.33</v>
          </cell>
          <cell r="J146">
            <v>4.27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4.428</v>
          </cell>
          <cell r="G147">
            <v>4.435</v>
          </cell>
          <cell r="H147">
            <v>129</v>
          </cell>
          <cell r="I147">
            <v>4.4</v>
          </cell>
          <cell r="J147">
            <v>4.344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4.305</v>
          </cell>
          <cell r="H148">
            <v>65</v>
          </cell>
          <cell r="I148">
            <v>4.217</v>
          </cell>
          <cell r="J148">
            <v>4.217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</v>
          </cell>
          <cell r="G152">
            <v>3.833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3.803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</v>
          </cell>
          <cell r="J155">
            <v>3.745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3.981</v>
          </cell>
          <cell r="G157">
            <v>4.02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4.215</v>
          </cell>
          <cell r="G159">
            <v>4.254</v>
          </cell>
          <cell r="H159">
            <v>3</v>
          </cell>
          <cell r="I159">
            <v>4.195</v>
          </cell>
          <cell r="J159">
            <v>4.19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</v>
          </cell>
          <cell r="G160">
            <v>4.144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</v>
          </cell>
          <cell r="G161">
            <v>3.978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3.675</v>
          </cell>
          <cell r="G162">
            <v>3.728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3.663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3.678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3.723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3.703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</v>
          </cell>
          <cell r="G168">
            <v>3.725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4.004</v>
          </cell>
          <cell r="G170">
            <v>4.057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</v>
          </cell>
          <cell r="G171">
            <v>4.112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</v>
          </cell>
          <cell r="G172">
            <v>4.012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</v>
          </cell>
          <cell r="G173">
            <v>3.886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3.638</v>
          </cell>
          <cell r="G174">
            <v>3.691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</v>
          </cell>
          <cell r="G175">
            <v>3.676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3.655</v>
          </cell>
          <cell r="G176">
            <v>3.708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3.687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3.775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3.727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3.752</v>
          </cell>
          <cell r="G180">
            <v>3.805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3.937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</v>
          </cell>
          <cell r="G182">
            <v>4.14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4.172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</v>
          </cell>
          <cell r="G184">
            <v>4.1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3.917</v>
          </cell>
          <cell r="G185">
            <v>3.955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</v>
          </cell>
          <cell r="G186">
            <v>3.775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3.727</v>
          </cell>
          <cell r="G187">
            <v>3.765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</v>
          </cell>
          <cell r="G188">
            <v>3.795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3.787</v>
          </cell>
          <cell r="G189">
            <v>3.825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3.885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3.997</v>
          </cell>
          <cell r="G193">
            <v>4.035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</v>
          </cell>
          <cell r="G194">
            <v>4.185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</v>
          </cell>
          <cell r="G195">
            <v>4.235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</v>
          </cell>
          <cell r="G196">
            <v>4.135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</v>
          </cell>
          <cell r="G197">
            <v>3.985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3.767</v>
          </cell>
          <cell r="G199">
            <v>3.805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-0.0875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-0.07</v>
          </cell>
          <cell r="G208">
            <v>-0.0675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-0.0575</v>
          </cell>
          <cell r="G209">
            <v>-0.0575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</v>
          </cell>
          <cell r="G210">
            <v>-0.515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</v>
          </cell>
          <cell r="G211">
            <v>-0.515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-0.5125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-0.5125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-0.5125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-0.5125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4.406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4.263</v>
          </cell>
          <cell r="G242">
            <v>4.144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</v>
          </cell>
          <cell r="G243">
            <v>3.999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4.055</v>
          </cell>
          <cell r="G244">
            <v>3.949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4.06</v>
          </cell>
          <cell r="G245">
            <v>3.954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3.977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4.095</v>
          </cell>
          <cell r="G247">
            <v>3.994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</v>
          </cell>
          <cell r="G248">
            <v>3.974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4.233</v>
          </cell>
          <cell r="G250">
            <v>4.137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</v>
          </cell>
          <cell r="G251">
            <v>4.277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4.435</v>
          </cell>
          <cell r="G252">
            <v>4.344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4.305</v>
          </cell>
          <cell r="G253">
            <v>4.217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4.034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</v>
          </cell>
          <cell r="G257">
            <v>3.757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3.767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3.764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4.02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4.254</v>
          </cell>
          <cell r="G264">
            <v>4.178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</v>
          </cell>
          <cell r="G265">
            <v>4.074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</v>
          </cell>
          <cell r="G266">
            <v>3.912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</v>
          </cell>
          <cell r="G267">
            <v>3.667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3.663</v>
          </cell>
          <cell r="G268">
            <v>3.602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3.678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</v>
          </cell>
          <cell r="G270">
            <v>3.652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3.723</v>
          </cell>
          <cell r="G271">
            <v>3.662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3.703</v>
          </cell>
          <cell r="G272">
            <v>3.642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</v>
          </cell>
          <cell r="G273">
            <v>3.664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</v>
          </cell>
          <cell r="G276">
            <v>4.051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4.012</v>
          </cell>
          <cell r="G277">
            <v>3.951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</v>
          </cell>
          <cell r="G278">
            <v>3.825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3.691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</v>
          </cell>
          <cell r="G280">
            <v>3.615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</v>
          </cell>
          <cell r="G281">
            <v>3.647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3.679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3.775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</v>
          </cell>
          <cell r="G285">
            <v>3.744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4.14</v>
          </cell>
          <cell r="G287">
            <v>4.079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4.1</v>
          </cell>
          <cell r="G289">
            <v>4.039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</v>
          </cell>
          <cell r="G290">
            <v>3.894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3.775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</v>
          </cell>
          <cell r="G292">
            <v>3.704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3.795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</v>
          </cell>
          <cell r="G294">
            <v>3.764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3.885</v>
          </cell>
          <cell r="G297">
            <v>3.824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</v>
          </cell>
          <cell r="G298">
            <v>3.974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4.185</v>
          </cell>
          <cell r="G299">
            <v>4.124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</v>
          </cell>
          <cell r="G300">
            <v>4.174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4.135</v>
          </cell>
          <cell r="G301">
            <v>4.074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3.985</v>
          </cell>
          <cell r="G302">
            <v>3.924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</v>
          </cell>
          <cell r="G304">
            <v>3.744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</v>
          </cell>
          <cell r="G306">
            <v>3.804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4.159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-0.955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-0.945</v>
          </cell>
          <cell r="G313">
            <v>-0.945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-0.965</v>
          </cell>
          <cell r="G314">
            <v>-0.965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-0.865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-0.835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-0.835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-0.835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-0.835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-0.835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</v>
          </cell>
          <cell r="G332">
            <v>-0.575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</v>
          </cell>
          <cell r="G333">
            <v>-0.575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-0.07</v>
          </cell>
          <cell r="G349">
            <v>-0.07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-0.07</v>
          </cell>
          <cell r="G350">
            <v>-0.07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-0.07</v>
          </cell>
          <cell r="G351">
            <v>-0.07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-0.07</v>
          </cell>
          <cell r="G352">
            <v>-0.07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-0.07</v>
          </cell>
          <cell r="G353">
            <v>-0.07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-0.07</v>
          </cell>
          <cell r="G354">
            <v>-0.07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-0.07</v>
          </cell>
          <cell r="G355">
            <v>-0.07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</v>
          </cell>
          <cell r="G358">
            <v>0.55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</v>
          </cell>
          <cell r="G359">
            <v>0.3325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</v>
          </cell>
          <cell r="G360">
            <v>0.3325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</v>
          </cell>
          <cell r="G361">
            <v>0.3325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</v>
          </cell>
          <cell r="G362">
            <v>0.3325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</v>
          </cell>
          <cell r="G363">
            <v>0.3325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</v>
          </cell>
          <cell r="G364">
            <v>0.3325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</v>
          </cell>
          <cell r="G365">
            <v>0.3325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</v>
          </cell>
          <cell r="G372">
            <v>0.4675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</v>
          </cell>
          <cell r="G373">
            <v>0.4625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</v>
          </cell>
          <cell r="G374">
            <v>0.3375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</v>
          </cell>
          <cell r="G376">
            <v>0.4625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-0.005</v>
          </cell>
          <cell r="G393">
            <v>-0.005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-0.005</v>
          </cell>
          <cell r="G394">
            <v>-0.005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-0.005</v>
          </cell>
          <cell r="G395">
            <v>-0.005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-0.005</v>
          </cell>
          <cell r="G396">
            <v>-0.005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-0.005</v>
          </cell>
          <cell r="G397">
            <v>-0.005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-0.0875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-0.0875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-0.0875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-0.0875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-0.0875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-0.0875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-0.0875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-0.0275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-0.0275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-0.0275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-0.1725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-0.1725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</v>
          </cell>
          <cell r="G434">
            <v>592.5</v>
          </cell>
          <cell r="H434">
            <v>594</v>
          </cell>
          <cell r="I434">
            <v>595.5</v>
          </cell>
          <cell r="J434">
            <v>590.2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</v>
          </cell>
          <cell r="G438">
            <v>-0.2325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</v>
          </cell>
          <cell r="G439">
            <v>-0.2325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</v>
          </cell>
          <cell r="G440">
            <v>-0.2325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</v>
          </cell>
          <cell r="G441">
            <v>-0.2325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</v>
          </cell>
          <cell r="G442">
            <v>-0.2325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</v>
          </cell>
          <cell r="G443">
            <v>-0.2325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</v>
          </cell>
          <cell r="G444">
            <v>-0.2325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0.492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0.4735</v>
          </cell>
          <cell r="G446">
            <v>0.47</v>
          </cell>
          <cell r="H446">
            <v>3</v>
          </cell>
          <cell r="I446">
            <v>0.4735</v>
          </cell>
          <cell r="J446">
            <v>0.4735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4.406</v>
          </cell>
          <cell r="G460">
            <v>4.298</v>
          </cell>
          <cell r="H460">
            <v>410</v>
          </cell>
          <cell r="I460">
            <v>4.415</v>
          </cell>
          <cell r="J460">
            <v>4.245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</v>
          </cell>
          <cell r="BQ5">
            <v>1.003305149884704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4.276</v>
          </cell>
          <cell r="AX6">
            <v>4.276</v>
          </cell>
          <cell r="AY6">
            <v>4.276</v>
          </cell>
          <cell r="AZ6">
            <v>4.276</v>
          </cell>
          <cell r="BA6">
            <v>4.276</v>
          </cell>
          <cell r="BB6">
            <v>4.276</v>
          </cell>
          <cell r="BC6">
            <v>4.276</v>
          </cell>
          <cell r="BD6">
            <v>4.276</v>
          </cell>
          <cell r="BE6">
            <v>4.276</v>
          </cell>
          <cell r="BF6">
            <v>4.276</v>
          </cell>
          <cell r="BG6">
            <v>4.276</v>
          </cell>
          <cell r="BH6">
            <v>4.276</v>
          </cell>
          <cell r="BI6">
            <v>4.276</v>
          </cell>
          <cell r="BJ6">
            <v>4.276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</v>
          </cell>
          <cell r="BR6">
            <v>0.9978414328218891</v>
          </cell>
          <cell r="BS6">
            <v>1.0081576837836563</v>
          </cell>
          <cell r="BT6">
            <v>1.015154512721086</v>
          </cell>
          <cell r="BU6">
            <v>1.019517013522259</v>
          </cell>
          <cell r="BV6">
            <v>1.022507846360783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</v>
          </cell>
        </row>
        <row r="7">
          <cell r="AW7">
            <v>4.131</v>
          </cell>
          <cell r="AX7">
            <v>4.131</v>
          </cell>
          <cell r="AY7">
            <v>4.131</v>
          </cell>
          <cell r="AZ7">
            <v>4.131</v>
          </cell>
          <cell r="BA7">
            <v>4.131</v>
          </cell>
          <cell r="BB7">
            <v>4.131</v>
          </cell>
          <cell r="BC7">
            <v>4.131</v>
          </cell>
          <cell r="BD7">
            <v>4.131</v>
          </cell>
          <cell r="BE7">
            <v>4.131</v>
          </cell>
          <cell r="BF7">
            <v>4.131</v>
          </cell>
          <cell r="BG7">
            <v>4.131</v>
          </cell>
          <cell r="BH7">
            <v>4.131</v>
          </cell>
          <cell r="BI7">
            <v>4.131</v>
          </cell>
          <cell r="BJ7">
            <v>4.131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</v>
          </cell>
          <cell r="BT7">
            <v>0.9807304237724056</v>
          </cell>
          <cell r="BU7">
            <v>0.9849449913144183</v>
          </cell>
          <cell r="BV7">
            <v>0.9878344044238531</v>
          </cell>
          <cell r="BW7">
            <v>0.9906210865684368</v>
          </cell>
          <cell r="BX7">
            <v>0.9928617780661908</v>
          </cell>
          <cell r="BY7">
            <v>0.9912958115183247</v>
          </cell>
          <cell r="BZ7">
            <v>0.9873720272477394</v>
          </cell>
          <cell r="CA7">
            <v>0.9829593293553467</v>
          </cell>
          <cell r="CB7">
            <v>0.9813683567501529</v>
          </cell>
        </row>
        <row r="8">
          <cell r="AW8">
            <v>4.066</v>
          </cell>
          <cell r="AX8">
            <v>4.066</v>
          </cell>
          <cell r="AY8">
            <v>4.066</v>
          </cell>
          <cell r="AZ8">
            <v>4.066</v>
          </cell>
          <cell r="BA8">
            <v>4.066</v>
          </cell>
          <cell r="BB8">
            <v>4.066</v>
          </cell>
          <cell r="BC8">
            <v>4.066</v>
          </cell>
          <cell r="BD8">
            <v>4.066</v>
          </cell>
          <cell r="BE8">
            <v>4.066</v>
          </cell>
          <cell r="BF8">
            <v>4.066</v>
          </cell>
          <cell r="BG8">
            <v>4.066</v>
          </cell>
          <cell r="BH8">
            <v>4.066</v>
          </cell>
          <cell r="BI8">
            <v>4.066</v>
          </cell>
          <cell r="BJ8">
            <v>4.066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</v>
          </cell>
          <cell r="BT8">
            <v>0.9652989356229971</v>
          </cell>
          <cell r="BU8">
            <v>0.9694471882557308</v>
          </cell>
          <cell r="BV8">
            <v>0.9722911373486773</v>
          </cell>
          <cell r="BW8">
            <v>0.975033971916549</v>
          </cell>
          <cell r="BX8">
            <v>0.9772394068305813</v>
          </cell>
          <cell r="BY8">
            <v>0.9756980802792321</v>
          </cell>
          <cell r="BZ8">
            <v>0.9718360355336015</v>
          </cell>
          <cell r="CA8">
            <v>0.96749277006992</v>
          </cell>
          <cell r="CB8">
            <v>0.9659268309237766</v>
          </cell>
        </row>
        <row r="9">
          <cell r="AW9">
            <v>4.066</v>
          </cell>
          <cell r="AX9">
            <v>4.066</v>
          </cell>
          <cell r="AY9">
            <v>4.066</v>
          </cell>
          <cell r="AZ9">
            <v>4.066</v>
          </cell>
          <cell r="BA9">
            <v>4.066</v>
          </cell>
          <cell r="BB9">
            <v>4.066</v>
          </cell>
          <cell r="BC9">
            <v>4.066</v>
          </cell>
          <cell r="BD9">
            <v>4.066</v>
          </cell>
          <cell r="BE9">
            <v>4.066</v>
          </cell>
          <cell r="BF9">
            <v>4.066</v>
          </cell>
          <cell r="BG9">
            <v>4.066</v>
          </cell>
          <cell r="BH9">
            <v>4.066</v>
          </cell>
          <cell r="BI9">
            <v>4.066</v>
          </cell>
          <cell r="BJ9">
            <v>4.066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0.9652989356229971</v>
          </cell>
          <cell r="BU9">
            <v>0.9694471882557308</v>
          </cell>
          <cell r="BV9">
            <v>0.9722911373486773</v>
          </cell>
          <cell r="BW9">
            <v>0.975033971916549</v>
          </cell>
          <cell r="BX9">
            <v>0.9772394068305813</v>
          </cell>
          <cell r="BY9">
            <v>0.9756980802792321</v>
          </cell>
          <cell r="BZ9">
            <v>0.9718360355336015</v>
          </cell>
          <cell r="CA9">
            <v>0.96749277006992</v>
          </cell>
          <cell r="CB9">
            <v>0.9659268309237766</v>
          </cell>
        </row>
        <row r="10">
          <cell r="AW10">
            <v>4.086</v>
          </cell>
          <cell r="AX10">
            <v>4.086</v>
          </cell>
          <cell r="AY10">
            <v>4.086</v>
          </cell>
          <cell r="AZ10">
            <v>4.086</v>
          </cell>
          <cell r="BA10">
            <v>4.086</v>
          </cell>
          <cell r="BB10">
            <v>4.086</v>
          </cell>
          <cell r="BC10">
            <v>4.086</v>
          </cell>
          <cell r="BD10">
            <v>4.086</v>
          </cell>
          <cell r="BE10">
            <v>4.086</v>
          </cell>
          <cell r="BF10">
            <v>4.086</v>
          </cell>
          <cell r="BG10">
            <v>4.086</v>
          </cell>
          <cell r="BH10">
            <v>4.086</v>
          </cell>
          <cell r="BI10">
            <v>4.086</v>
          </cell>
          <cell r="BJ10">
            <v>4.086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0.9742157430430194</v>
          </cell>
          <cell r="BV10">
            <v>0.9770736810641161</v>
          </cell>
          <cell r="BW10">
            <v>0.979830007194053</v>
          </cell>
          <cell r="BX10">
            <v>0.982046290287692</v>
          </cell>
          <cell r="BY10">
            <v>0.980497382198953</v>
          </cell>
          <cell r="BZ10">
            <v>0.9766163406764132</v>
          </cell>
          <cell r="CA10">
            <v>0.972251711388513</v>
          </cell>
          <cell r="CB10">
            <v>0.9706780696395848</v>
          </cell>
        </row>
        <row r="11">
          <cell r="AW11">
            <v>4.096</v>
          </cell>
          <cell r="AX11">
            <v>4.096</v>
          </cell>
          <cell r="AY11">
            <v>4.096</v>
          </cell>
          <cell r="AZ11">
            <v>4.096</v>
          </cell>
          <cell r="BA11">
            <v>4.096</v>
          </cell>
          <cell r="BB11">
            <v>4.096</v>
          </cell>
          <cell r="BC11">
            <v>4.096</v>
          </cell>
          <cell r="BD11">
            <v>4.096</v>
          </cell>
          <cell r="BE11">
            <v>4.096</v>
          </cell>
          <cell r="BF11">
            <v>4.096</v>
          </cell>
          <cell r="BG11">
            <v>4.096</v>
          </cell>
          <cell r="BH11">
            <v>4.096</v>
          </cell>
          <cell r="BI11">
            <v>4.096</v>
          </cell>
          <cell r="BJ11">
            <v>4.096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</v>
          </cell>
          <cell r="BW11">
            <v>0.9822280248328049</v>
          </cell>
          <cell r="BX11">
            <v>0.9844497320162472</v>
          </cell>
          <cell r="BY11">
            <v>0.9828970331588134</v>
          </cell>
          <cell r="BZ11">
            <v>0.979006493247819</v>
          </cell>
          <cell r="CA11">
            <v>0.9746311820478093</v>
          </cell>
          <cell r="CB11">
            <v>0.9730536889974888</v>
          </cell>
        </row>
        <row r="12">
          <cell r="AW12">
            <v>4.076</v>
          </cell>
          <cell r="AX12">
            <v>4.076</v>
          </cell>
          <cell r="AY12">
            <v>4.076</v>
          </cell>
          <cell r="AZ12">
            <v>4.076</v>
          </cell>
          <cell r="BA12">
            <v>4.076</v>
          </cell>
          <cell r="BB12">
            <v>4.076</v>
          </cell>
          <cell r="BC12">
            <v>4.076</v>
          </cell>
          <cell r="BD12">
            <v>4.076</v>
          </cell>
          <cell r="BE12">
            <v>4.076</v>
          </cell>
          <cell r="BF12">
            <v>4.076</v>
          </cell>
          <cell r="BG12">
            <v>4.076</v>
          </cell>
          <cell r="BH12">
            <v>4.076</v>
          </cell>
          <cell r="BI12">
            <v>4.076</v>
          </cell>
          <cell r="BJ12">
            <v>4.076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0.9774319895553009</v>
          </cell>
          <cell r="BX12">
            <v>0.9796428485591365</v>
          </cell>
          <cell r="BY12">
            <v>0.9780977312390925</v>
          </cell>
          <cell r="BZ12">
            <v>0.9742261881050073</v>
          </cell>
          <cell r="CA12">
            <v>0.9698722407292163</v>
          </cell>
          <cell r="CB12">
            <v>0.9683024502816806</v>
          </cell>
        </row>
        <row r="13">
          <cell r="AW13">
            <v>4.076</v>
          </cell>
          <cell r="AX13">
            <v>4.076</v>
          </cell>
          <cell r="AY13">
            <v>4.076</v>
          </cell>
          <cell r="AZ13">
            <v>4.076</v>
          </cell>
          <cell r="BA13">
            <v>4.076</v>
          </cell>
          <cell r="BB13">
            <v>4.076</v>
          </cell>
          <cell r="BC13">
            <v>4.076</v>
          </cell>
          <cell r="BD13">
            <v>4.076</v>
          </cell>
          <cell r="BE13">
            <v>4.076</v>
          </cell>
          <cell r="BF13">
            <v>4.076</v>
          </cell>
          <cell r="BG13">
            <v>4.076</v>
          </cell>
          <cell r="BH13">
            <v>4.076</v>
          </cell>
          <cell r="BI13">
            <v>4.076</v>
          </cell>
          <cell r="BJ13">
            <v>4.076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</v>
          </cell>
          <cell r="BY13">
            <v>0.9780977312390925</v>
          </cell>
          <cell r="BZ13">
            <v>0.9742261881050073</v>
          </cell>
          <cell r="CA13">
            <v>0.9698722407292163</v>
          </cell>
          <cell r="CB13">
            <v>0.9683024502816806</v>
          </cell>
        </row>
        <row r="14">
          <cell r="AW14">
            <v>4.233</v>
          </cell>
          <cell r="AX14">
            <v>4.233</v>
          </cell>
          <cell r="AY14">
            <v>4.233</v>
          </cell>
          <cell r="AZ14">
            <v>4.233</v>
          </cell>
          <cell r="BA14">
            <v>4.233</v>
          </cell>
          <cell r="BB14">
            <v>4.233</v>
          </cell>
          <cell r="BC14">
            <v>4.233</v>
          </cell>
          <cell r="BD14">
            <v>4.233</v>
          </cell>
          <cell r="BE14">
            <v>4.233</v>
          </cell>
          <cell r="BF14">
            <v>4.233</v>
          </cell>
          <cell r="BG14">
            <v>4.233</v>
          </cell>
          <cell r="BH14">
            <v>4.233</v>
          </cell>
          <cell r="BI14">
            <v>4.233</v>
          </cell>
          <cell r="BJ14">
            <v>4.233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1.00722993008017</v>
          </cell>
          <cell r="CB14">
            <v>1.0055996742007738</v>
          </cell>
        </row>
        <row r="15">
          <cell r="AW15">
            <v>4.366</v>
          </cell>
          <cell r="AX15">
            <v>4.366</v>
          </cell>
          <cell r="AY15">
            <v>4.366</v>
          </cell>
          <cell r="AZ15">
            <v>4.366</v>
          </cell>
          <cell r="BA15">
            <v>4.366</v>
          </cell>
          <cell r="BB15">
            <v>4.366</v>
          </cell>
          <cell r="BC15">
            <v>4.366</v>
          </cell>
          <cell r="BD15">
            <v>4.366</v>
          </cell>
          <cell r="BE15">
            <v>4.3660000000000005</v>
          </cell>
          <cell r="BF15">
            <v>4.366</v>
          </cell>
          <cell r="BG15">
            <v>4.366</v>
          </cell>
          <cell r="BH15">
            <v>4.366</v>
          </cell>
          <cell r="BI15">
            <v>4.366</v>
          </cell>
          <cell r="BJ15">
            <v>4.366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4.428</v>
          </cell>
          <cell r="AX16">
            <v>4.428</v>
          </cell>
          <cell r="AY16">
            <v>4.428</v>
          </cell>
          <cell r="AZ16">
            <v>4.428</v>
          </cell>
          <cell r="BA16">
            <v>4.428</v>
          </cell>
          <cell r="BB16">
            <v>4.428</v>
          </cell>
          <cell r="BC16">
            <v>4.428</v>
          </cell>
          <cell r="BD16">
            <v>4.428</v>
          </cell>
          <cell r="BE16">
            <v>4.428</v>
          </cell>
          <cell r="BF16">
            <v>4.428</v>
          </cell>
          <cell r="BG16">
            <v>4.428</v>
          </cell>
          <cell r="BH16">
            <v>4.428</v>
          </cell>
          <cell r="BI16">
            <v>4.428</v>
          </cell>
          <cell r="BJ16">
            <v>4.428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</v>
          </cell>
          <cell r="AX18">
            <v>4.113</v>
          </cell>
          <cell r="AY18">
            <v>4.113</v>
          </cell>
          <cell r="AZ18">
            <v>4.113</v>
          </cell>
          <cell r="BA18">
            <v>4.113</v>
          </cell>
          <cell r="BB18">
            <v>4.113</v>
          </cell>
          <cell r="BC18">
            <v>4.113</v>
          </cell>
          <cell r="BD18">
            <v>4.113</v>
          </cell>
          <cell r="BE18">
            <v>4.113</v>
          </cell>
          <cell r="BF18">
            <v>4.113</v>
          </cell>
          <cell r="BG18">
            <v>4.113</v>
          </cell>
          <cell r="BH18">
            <v>4.113</v>
          </cell>
          <cell r="BI18">
            <v>4.113</v>
          </cell>
          <cell r="BJ18">
            <v>4.113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</v>
          </cell>
          <cell r="AX19">
            <v>3.853</v>
          </cell>
          <cell r="AY19">
            <v>3.8530000000000006</v>
          </cell>
          <cell r="AZ19">
            <v>3.853</v>
          </cell>
          <cell r="BA19">
            <v>3.853</v>
          </cell>
          <cell r="BB19">
            <v>3.853</v>
          </cell>
          <cell r="BC19">
            <v>3.853</v>
          </cell>
          <cell r="BD19">
            <v>3.8530000000000006</v>
          </cell>
          <cell r="BE19">
            <v>3.853</v>
          </cell>
          <cell r="BF19">
            <v>3.853</v>
          </cell>
          <cell r="BG19">
            <v>3.853</v>
          </cell>
          <cell r="BH19">
            <v>3.853</v>
          </cell>
          <cell r="BI19">
            <v>3.853</v>
          </cell>
          <cell r="BJ19">
            <v>3.853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</v>
          </cell>
          <cell r="AX20">
            <v>3.7930000000000006</v>
          </cell>
          <cell r="AY20">
            <v>3.793</v>
          </cell>
          <cell r="AZ20">
            <v>3.793</v>
          </cell>
          <cell r="BA20">
            <v>3.7929999999999997</v>
          </cell>
          <cell r="BB20">
            <v>3.793</v>
          </cell>
          <cell r="BC20">
            <v>3.7930000000000006</v>
          </cell>
          <cell r="BD20">
            <v>3.793</v>
          </cell>
          <cell r="BE20">
            <v>3.793</v>
          </cell>
          <cell r="BF20">
            <v>3.793</v>
          </cell>
          <cell r="BG20">
            <v>3.793</v>
          </cell>
          <cell r="BH20">
            <v>3.793</v>
          </cell>
          <cell r="BI20">
            <v>3.793</v>
          </cell>
          <cell r="BJ20">
            <v>3.793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</v>
          </cell>
          <cell r="AY21">
            <v>3.7930000000000006</v>
          </cell>
          <cell r="AZ21">
            <v>3.793</v>
          </cell>
          <cell r="BA21">
            <v>3.793</v>
          </cell>
          <cell r="BB21">
            <v>3.7929999999999997</v>
          </cell>
          <cell r="BC21">
            <v>3.793</v>
          </cell>
          <cell r="BD21">
            <v>3.7930000000000006</v>
          </cell>
          <cell r="BE21">
            <v>3.793</v>
          </cell>
          <cell r="BF21">
            <v>3.793</v>
          </cell>
          <cell r="BG21">
            <v>3.793</v>
          </cell>
          <cell r="BH21">
            <v>3.793</v>
          </cell>
          <cell r="BI21">
            <v>3.793</v>
          </cell>
          <cell r="BJ21">
            <v>3.793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3.803</v>
          </cell>
          <cell r="AX22">
            <v>3.803</v>
          </cell>
          <cell r="AY22">
            <v>3.8029999999999995</v>
          </cell>
          <cell r="AZ22">
            <v>3.8030000000000004</v>
          </cell>
          <cell r="BA22">
            <v>3.803</v>
          </cell>
          <cell r="BB22">
            <v>3.803</v>
          </cell>
          <cell r="BC22">
            <v>3.803</v>
          </cell>
          <cell r="BD22">
            <v>3.803</v>
          </cell>
          <cell r="BE22">
            <v>3.8029999999999995</v>
          </cell>
          <cell r="BF22">
            <v>3.803</v>
          </cell>
          <cell r="BG22">
            <v>3.803</v>
          </cell>
          <cell r="BH22">
            <v>3.803</v>
          </cell>
          <cell r="BI22">
            <v>3.803</v>
          </cell>
          <cell r="BJ22">
            <v>3.803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</v>
          </cell>
          <cell r="AX23">
            <v>3.813</v>
          </cell>
          <cell r="AY23">
            <v>3.8129999999999997</v>
          </cell>
          <cell r="AZ23">
            <v>3.813</v>
          </cell>
          <cell r="BA23">
            <v>3.813</v>
          </cell>
          <cell r="BB23">
            <v>3.813</v>
          </cell>
          <cell r="BC23">
            <v>3.813</v>
          </cell>
          <cell r="BD23">
            <v>3.8130000000000006</v>
          </cell>
          <cell r="BE23">
            <v>3.8129999999999997</v>
          </cell>
          <cell r="BF23">
            <v>3.813</v>
          </cell>
          <cell r="BG23">
            <v>3.813</v>
          </cell>
          <cell r="BH23">
            <v>3.813</v>
          </cell>
          <cell r="BI23">
            <v>3.813</v>
          </cell>
          <cell r="BJ23">
            <v>3.813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3.981</v>
          </cell>
          <cell r="AX26">
            <v>3.981</v>
          </cell>
          <cell r="AY26">
            <v>3.9809999999999994</v>
          </cell>
          <cell r="AZ26">
            <v>3.981</v>
          </cell>
          <cell r="BA26">
            <v>3.981</v>
          </cell>
          <cell r="BB26">
            <v>3.9809999999999994</v>
          </cell>
          <cell r="BC26">
            <v>3.981</v>
          </cell>
          <cell r="BD26">
            <v>3.981</v>
          </cell>
          <cell r="BE26">
            <v>3.9810000000000003</v>
          </cell>
          <cell r="BF26">
            <v>3.981</v>
          </cell>
          <cell r="BG26">
            <v>3.981</v>
          </cell>
          <cell r="BH26">
            <v>3.9810000000000003</v>
          </cell>
          <cell r="BI26">
            <v>3.981</v>
          </cell>
          <cell r="BJ26">
            <v>3.981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</v>
          </cell>
          <cell r="AX27">
            <v>4.155</v>
          </cell>
          <cell r="AY27">
            <v>4.155</v>
          </cell>
          <cell r="AZ27">
            <v>4.155</v>
          </cell>
          <cell r="BA27">
            <v>4.155</v>
          </cell>
          <cell r="BB27">
            <v>4.155</v>
          </cell>
          <cell r="BC27">
            <v>4.155</v>
          </cell>
          <cell r="BD27">
            <v>4.155</v>
          </cell>
          <cell r="BE27">
            <v>4.155</v>
          </cell>
          <cell r="BF27">
            <v>4.155</v>
          </cell>
          <cell r="BG27">
            <v>4.155</v>
          </cell>
          <cell r="BH27">
            <v>4.155</v>
          </cell>
          <cell r="BI27">
            <v>4.155</v>
          </cell>
          <cell r="BJ27">
            <v>4.155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4.215</v>
          </cell>
          <cell r="AX28">
            <v>4.215</v>
          </cell>
          <cell r="AY28">
            <v>4.215</v>
          </cell>
          <cell r="AZ28">
            <v>4.215</v>
          </cell>
          <cell r="BA28">
            <v>4.215</v>
          </cell>
          <cell r="BB28">
            <v>4.215</v>
          </cell>
          <cell r="BC28">
            <v>4.215</v>
          </cell>
          <cell r="BD28">
            <v>4.215</v>
          </cell>
          <cell r="BE28">
            <v>4.215</v>
          </cell>
          <cell r="BF28">
            <v>4.215</v>
          </cell>
          <cell r="BG28">
            <v>4.215</v>
          </cell>
          <cell r="BH28">
            <v>4.215</v>
          </cell>
          <cell r="BI28">
            <v>4.215</v>
          </cell>
          <cell r="BJ28">
            <v>4.215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</v>
          </cell>
          <cell r="AX29">
            <v>4.105</v>
          </cell>
          <cell r="AY29">
            <v>4.105</v>
          </cell>
          <cell r="AZ29">
            <v>4.105</v>
          </cell>
          <cell r="BA29">
            <v>4.105</v>
          </cell>
          <cell r="BB29">
            <v>4.105</v>
          </cell>
          <cell r="BC29">
            <v>4.105</v>
          </cell>
          <cell r="BD29">
            <v>4.105</v>
          </cell>
          <cell r="BE29">
            <v>4.105</v>
          </cell>
          <cell r="BF29">
            <v>4.105</v>
          </cell>
          <cell r="BG29">
            <v>4.105</v>
          </cell>
          <cell r="BH29">
            <v>4.105</v>
          </cell>
          <cell r="BI29">
            <v>4.105</v>
          </cell>
          <cell r="BJ29">
            <v>4.105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</v>
          </cell>
          <cell r="AX30">
            <v>3.935</v>
          </cell>
          <cell r="AY30">
            <v>3.935</v>
          </cell>
          <cell r="AZ30">
            <v>3.9350000000000005</v>
          </cell>
          <cell r="BA30">
            <v>3.935</v>
          </cell>
          <cell r="BB30">
            <v>3.935</v>
          </cell>
          <cell r="BC30">
            <v>3.935</v>
          </cell>
          <cell r="BD30">
            <v>3.935</v>
          </cell>
          <cell r="BE30">
            <v>3.935</v>
          </cell>
          <cell r="BF30">
            <v>3.9349999999999996</v>
          </cell>
          <cell r="BG30">
            <v>3.935</v>
          </cell>
          <cell r="BH30">
            <v>3.935</v>
          </cell>
          <cell r="BI30">
            <v>3.935</v>
          </cell>
          <cell r="BJ30">
            <v>3.935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3.675</v>
          </cell>
          <cell r="AX31">
            <v>3.675</v>
          </cell>
          <cell r="AY31">
            <v>3.6749999999999994</v>
          </cell>
          <cell r="AZ31">
            <v>3.675</v>
          </cell>
          <cell r="BA31">
            <v>3.675</v>
          </cell>
          <cell r="BB31">
            <v>3.6749999999999994</v>
          </cell>
          <cell r="BC31">
            <v>3.675</v>
          </cell>
          <cell r="BD31">
            <v>3.675</v>
          </cell>
          <cell r="BE31">
            <v>3.675</v>
          </cell>
          <cell r="BF31">
            <v>3.675</v>
          </cell>
          <cell r="BG31">
            <v>3.675</v>
          </cell>
          <cell r="BH31">
            <v>3.6749999999999994</v>
          </cell>
          <cell r="BI31">
            <v>3.6750000000000003</v>
          </cell>
          <cell r="BJ31">
            <v>3.675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</v>
          </cell>
          <cell r="H16">
            <v>1.1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-0.006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0.57</v>
          </cell>
          <cell r="F29">
            <v>37616</v>
          </cell>
          <cell r="G29">
            <v>0.0001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0.58</v>
          </cell>
          <cell r="F30">
            <v>37616</v>
          </cell>
          <cell r="G30">
            <v>0.0001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0.0001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0.0001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0.0001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0.0003</v>
          </cell>
          <cell r="H35">
            <v>0.001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0.0005</v>
          </cell>
          <cell r="H36">
            <v>0.001</v>
          </cell>
          <cell r="I36" t="str">
            <v>8          1   .</v>
          </cell>
          <cell r="J36">
            <v>15</v>
          </cell>
          <cell r="K36">
            <v>0.0015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0.0008</v>
          </cell>
          <cell r="H37">
            <v>0.002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0.0013</v>
          </cell>
          <cell r="H38">
            <v>0.003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0.0844</v>
          </cell>
          <cell r="H39">
            <v>0.064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0.0019</v>
          </cell>
          <cell r="H40">
            <v>0.005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0.0754</v>
          </cell>
          <cell r="H41">
            <v>0.056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0.0029</v>
          </cell>
          <cell r="H42">
            <v>0.007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0.0349</v>
          </cell>
          <cell r="H43">
            <v>0.034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0.0042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0.0585</v>
          </cell>
          <cell r="H45">
            <v>0.042</v>
          </cell>
          <cell r="I45" t="str">
            <v>2         50   .</v>
          </cell>
          <cell r="J45">
            <v>480</v>
          </cell>
          <cell r="K45">
            <v>0.048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0.0059</v>
          </cell>
          <cell r="H46">
            <v>0.013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0.0507</v>
          </cell>
          <cell r="H47">
            <v>0.036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0.0081</v>
          </cell>
          <cell r="H48">
            <v>0.016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0.043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0.0104</v>
          </cell>
          <cell r="H50">
            <v>0.021</v>
          </cell>
          <cell r="I50" t="str">
            <v>0          3   .</v>
          </cell>
          <cell r="J50">
            <v>140</v>
          </cell>
          <cell r="K50">
            <v>0.014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0.0369</v>
          </cell>
          <cell r="H51">
            <v>0.025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0.0143</v>
          </cell>
          <cell r="H52">
            <v>0.025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0.029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0.0164</v>
          </cell>
          <cell r="H54">
            <v>0.031</v>
          </cell>
          <cell r="I54" t="str">
            <v>5         60   .</v>
          </cell>
          <cell r="J54">
            <v>160</v>
          </cell>
          <cell r="K54">
            <v>0.016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0.0256</v>
          </cell>
          <cell r="H55">
            <v>0.017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0.0229</v>
          </cell>
          <cell r="H56">
            <v>0.037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0.0195</v>
          </cell>
          <cell r="H57">
            <v>0.013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0.0679</v>
          </cell>
          <cell r="H58">
            <v>0.067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0.017</v>
          </cell>
          <cell r="H59">
            <v>0.011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0.0774</v>
          </cell>
          <cell r="H60">
            <v>0.077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0.0137</v>
          </cell>
          <cell r="H61">
            <v>0.008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0.0409</v>
          </cell>
          <cell r="H62">
            <v>0.059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0.0109</v>
          </cell>
          <cell r="H63">
            <v>0.006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0.0481</v>
          </cell>
          <cell r="H64">
            <v>0.067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0.0085</v>
          </cell>
          <cell r="H65">
            <v>0.005</v>
          </cell>
          <cell r="I65" t="str">
            <v>4         54   .</v>
          </cell>
          <cell r="J65">
            <v>80</v>
          </cell>
          <cell r="K65">
            <v>0.006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0.0557</v>
          </cell>
          <cell r="H66">
            <v>0.075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0.0066</v>
          </cell>
          <cell r="H67">
            <v>0.004</v>
          </cell>
          <cell r="I67" t="str">
            <v>2          1   .</v>
          </cell>
          <cell r="J67">
            <v>50</v>
          </cell>
          <cell r="K67">
            <v>0.005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0.0051</v>
          </cell>
          <cell r="H69">
            <v>0.003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0.0039</v>
          </cell>
          <cell r="H70">
            <v>0.002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0.0029</v>
          </cell>
          <cell r="H71">
            <v>0.001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0.0022</v>
          </cell>
          <cell r="H72">
            <v>0.001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0.0016</v>
          </cell>
          <cell r="H73">
            <v>0.001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0.0012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0.0009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0.0006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0.0005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0.0002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0.0001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0.0001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0.0001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</v>
          </cell>
          <cell r="F92">
            <v>37649</v>
          </cell>
          <cell r="G92">
            <v>0.0002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0.57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0.58</v>
          </cell>
          <cell r="F94">
            <v>37649</v>
          </cell>
          <cell r="G94">
            <v>0.0006</v>
          </cell>
          <cell r="H94">
            <v>0.001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0.0012</v>
          </cell>
          <cell r="H96">
            <v>0.002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0.0017</v>
          </cell>
          <cell r="H97">
            <v>0.003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0.0023</v>
          </cell>
          <cell r="H98">
            <v>0.004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0.0031</v>
          </cell>
          <cell r="H99">
            <v>0.005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0.0041</v>
          </cell>
          <cell r="H100">
            <v>0.007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0.0053</v>
          </cell>
          <cell r="H101">
            <v>0.008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0.0966</v>
          </cell>
          <cell r="H102">
            <v>0.081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0.0068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0.0086</v>
          </cell>
          <cell r="H104">
            <v>0.013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0.0107</v>
          </cell>
          <cell r="H105">
            <v>0.016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0.0132</v>
          </cell>
          <cell r="H106">
            <v>0.019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0.0662</v>
          </cell>
          <cell r="H107">
            <v>0.056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0.0161</v>
          </cell>
          <cell r="H108">
            <v>0.026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0.0596</v>
          </cell>
          <cell r="H109">
            <v>0.048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0.0194</v>
          </cell>
          <cell r="H110">
            <v>0.027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0.0533</v>
          </cell>
          <cell r="H111">
            <v>0.042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0.0231</v>
          </cell>
          <cell r="H112">
            <v>0.032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0.0475</v>
          </cell>
          <cell r="H113">
            <v>0.037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0.0272</v>
          </cell>
          <cell r="H114">
            <v>0.037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0.0422</v>
          </cell>
          <cell r="H115">
            <v>0.033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0.0318</v>
          </cell>
          <cell r="H116">
            <v>0.042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0.0372</v>
          </cell>
          <cell r="H117">
            <v>0.029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0.0368</v>
          </cell>
          <cell r="H118">
            <v>0.048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0.0328</v>
          </cell>
          <cell r="H119">
            <v>0.025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0.0775</v>
          </cell>
          <cell r="H120">
            <v>0.077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0.0288</v>
          </cell>
          <cell r="H121">
            <v>0.022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0.0781</v>
          </cell>
          <cell r="H122">
            <v>0.078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0.0252</v>
          </cell>
          <cell r="H123">
            <v>0.019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0.0546</v>
          </cell>
          <cell r="H124">
            <v>0.068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0.022</v>
          </cell>
          <cell r="H125">
            <v>0.017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0.084</v>
          </cell>
          <cell r="H126">
            <v>0.084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0.0185</v>
          </cell>
          <cell r="H127">
            <v>0.014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0.1334</v>
          </cell>
          <cell r="H128">
            <v>0.133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0.0166</v>
          </cell>
          <cell r="H129">
            <v>0.012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0.0143</v>
          </cell>
          <cell r="H131">
            <v>0.011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0.0123</v>
          </cell>
          <cell r="H132">
            <v>0.009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0.0106</v>
          </cell>
          <cell r="H133">
            <v>0.008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0.0091</v>
          </cell>
          <cell r="H134">
            <v>0.007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0.0078</v>
          </cell>
          <cell r="H135">
            <v>0.006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0.0066</v>
          </cell>
          <cell r="H136">
            <v>0.005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0.0056</v>
          </cell>
          <cell r="H137">
            <v>0.004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0.0048</v>
          </cell>
          <cell r="H138">
            <v>0.003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0.0041</v>
          </cell>
          <cell r="H139">
            <v>0.003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0.0034</v>
          </cell>
          <cell r="H140">
            <v>0.002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0.0029</v>
          </cell>
          <cell r="H141">
            <v>0.002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0.0025</v>
          </cell>
          <cell r="H142">
            <v>0.001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0.0012</v>
          </cell>
          <cell r="H144">
            <v>0.001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0.001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0.0009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0.0005</v>
          </cell>
          <cell r="H147">
            <v>0.001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</v>
          </cell>
          <cell r="F148">
            <v>37677</v>
          </cell>
          <cell r="G148">
            <v>0.001</v>
          </cell>
          <cell r="H148">
            <v>0.001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0.57</v>
          </cell>
          <cell r="F149">
            <v>37677</v>
          </cell>
          <cell r="G149">
            <v>0.0013</v>
          </cell>
          <cell r="H149">
            <v>0.002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0.58</v>
          </cell>
          <cell r="F150">
            <v>37677</v>
          </cell>
          <cell r="G150">
            <v>0.0018</v>
          </cell>
          <cell r="H150">
            <v>0.003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0.0062</v>
          </cell>
          <cell r="H151">
            <v>0.009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0.0077</v>
          </cell>
          <cell r="H152">
            <v>0.011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0.0137</v>
          </cell>
          <cell r="H153">
            <v>0.019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0.0163</v>
          </cell>
          <cell r="H154">
            <v>0.022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0.0815</v>
          </cell>
          <cell r="H155">
            <v>0.07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0.0192</v>
          </cell>
          <cell r="H156">
            <v>0.025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0.0749</v>
          </cell>
          <cell r="H157">
            <v>0.064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0.0225</v>
          </cell>
          <cell r="H158">
            <v>0.029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0.048</v>
          </cell>
          <cell r="H159">
            <v>0.048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0.0261</v>
          </cell>
          <cell r="H160">
            <v>0.034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0.0626</v>
          </cell>
          <cell r="H161">
            <v>0.053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0.038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0.0571</v>
          </cell>
          <cell r="H163">
            <v>0.048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0.0343</v>
          </cell>
          <cell r="H164">
            <v>0.043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0.0518</v>
          </cell>
          <cell r="H165">
            <v>0.043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0.0389</v>
          </cell>
          <cell r="H166">
            <v>0.049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0.0468</v>
          </cell>
          <cell r="H167">
            <v>0.039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0.0439</v>
          </cell>
          <cell r="H168">
            <v>0.054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0.0424</v>
          </cell>
          <cell r="H169">
            <v>0.035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0.0495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0.0383</v>
          </cell>
          <cell r="H171">
            <v>0.032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0.0553</v>
          </cell>
          <cell r="H172">
            <v>0.067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0.0356</v>
          </cell>
          <cell r="H173">
            <v>0.029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0.0311</v>
          </cell>
          <cell r="H174">
            <v>0.026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0.0679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0.028</v>
          </cell>
          <cell r="H176">
            <v>0.023</v>
          </cell>
          <cell r="I176" t="str">
            <v>5          5   .</v>
          </cell>
          <cell r="J176">
            <v>290</v>
          </cell>
          <cell r="K176">
            <v>0.029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0.0251</v>
          </cell>
          <cell r="H177">
            <v>0.021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0.0225</v>
          </cell>
          <cell r="H178">
            <v>0.018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0.0201</v>
          </cell>
          <cell r="H179">
            <v>0.016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0.0179</v>
          </cell>
          <cell r="H180">
            <v>0.015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0.016</v>
          </cell>
          <cell r="H181">
            <v>0.013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0.1886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0.0143</v>
          </cell>
          <cell r="H183">
            <v>0.012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0.0127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0.015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0.0113</v>
          </cell>
          <cell r="H185">
            <v>0.009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0.008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0.0089</v>
          </cell>
          <cell r="H187">
            <v>0.007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0.0079</v>
          </cell>
          <cell r="H188">
            <v>0.006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0.007</v>
          </cell>
          <cell r="H189">
            <v>0.005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0.0049</v>
          </cell>
          <cell r="H190">
            <v>0.004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0.0026</v>
          </cell>
          <cell r="H191">
            <v>0.002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0.57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0.58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0.0032</v>
          </cell>
          <cell r="H198">
            <v>0.004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0.011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0.0049</v>
          </cell>
          <cell r="H200">
            <v>0.007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0.0059</v>
          </cell>
          <cell r="H201">
            <v>0.008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0.0072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0.0102</v>
          </cell>
          <cell r="H204">
            <v>0.013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0.014</v>
          </cell>
          <cell r="H206">
            <v>0.018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0.0216</v>
          </cell>
          <cell r="H210">
            <v>0.027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0.0246</v>
          </cell>
          <cell r="H212">
            <v>0.031</v>
          </cell>
          <cell r="I212" t="str">
            <v>0          1   .</v>
          </cell>
          <cell r="J212">
            <v>260</v>
          </cell>
          <cell r="K212">
            <v>0.026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0.0279</v>
          </cell>
          <cell r="H213">
            <v>0.034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0.0878</v>
          </cell>
          <cell r="H214">
            <v>0.078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0.0315</v>
          </cell>
          <cell r="H215">
            <v>0.038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0.0818</v>
          </cell>
          <cell r="H216">
            <v>0.073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0.0761</v>
          </cell>
          <cell r="H217">
            <v>0.067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0.0395</v>
          </cell>
          <cell r="H218">
            <v>0.047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0.0705</v>
          </cell>
          <cell r="H219">
            <v>0.062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0.0653</v>
          </cell>
          <cell r="H220">
            <v>0.058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0.0604</v>
          </cell>
          <cell r="H221">
            <v>0.053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0.0535</v>
          </cell>
          <cell r="H222">
            <v>0.063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0.0557</v>
          </cell>
          <cell r="H223">
            <v>0.049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0.0588</v>
          </cell>
          <cell r="H224">
            <v>0.069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0.0515</v>
          </cell>
          <cell r="H225">
            <v>0.046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0.0646</v>
          </cell>
          <cell r="H226">
            <v>0.075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0.0476</v>
          </cell>
          <cell r="H227">
            <v>0.042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0.044</v>
          </cell>
          <cell r="H228">
            <v>0.039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0.0406</v>
          </cell>
          <cell r="H229">
            <v>0.036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0.0995</v>
          </cell>
          <cell r="H230">
            <v>0.099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0.0374</v>
          </cell>
          <cell r="H231">
            <v>0.033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0.0344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0.0317</v>
          </cell>
          <cell r="H233">
            <v>0.028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0.0292</v>
          </cell>
          <cell r="H234">
            <v>0.026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0.0246</v>
          </cell>
          <cell r="H235">
            <v>0.022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0.0226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0.0208</v>
          </cell>
          <cell r="H237">
            <v>0.018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0.019</v>
          </cell>
          <cell r="H238">
            <v>0.017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0.0123</v>
          </cell>
          <cell r="H242">
            <v>0.011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0.0113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0.57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0.007</v>
          </cell>
          <cell r="H250">
            <v>0.008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0.0098</v>
          </cell>
          <cell r="H253">
            <v>0.011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0.0133</v>
          </cell>
          <cell r="H255">
            <v>0.015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0.0153</v>
          </cell>
          <cell r="H256">
            <v>0.018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0.0175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0.023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0.0321</v>
          </cell>
          <cell r="H264">
            <v>0.037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0.0989</v>
          </cell>
          <cell r="H265">
            <v>0.088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0.0358</v>
          </cell>
          <cell r="H266">
            <v>0.041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0.0929</v>
          </cell>
          <cell r="H267">
            <v>0.082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0.0397</v>
          </cell>
          <cell r="H268">
            <v>0.045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0.0872</v>
          </cell>
          <cell r="H269">
            <v>0.077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0.0817</v>
          </cell>
          <cell r="H271">
            <v>0.072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0.0765</v>
          </cell>
          <cell r="H273">
            <v>0.067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0.0716</v>
          </cell>
          <cell r="H275">
            <v>0.062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0.0577</v>
          </cell>
          <cell r="H276">
            <v>0.065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0.0667</v>
          </cell>
          <cell r="H277">
            <v>0.058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0.0628</v>
          </cell>
          <cell r="H278">
            <v>0.071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0.0624</v>
          </cell>
          <cell r="H279">
            <v>0.054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0.0584</v>
          </cell>
          <cell r="H280">
            <v>0.051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0.0546</v>
          </cell>
          <cell r="H281">
            <v>0.047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0.051</v>
          </cell>
          <cell r="H282">
            <v>0.044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0.0476</v>
          </cell>
          <cell r="H283">
            <v>0.041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0.0444</v>
          </cell>
          <cell r="H284">
            <v>0.038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0.0414</v>
          </cell>
          <cell r="H285">
            <v>0.035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0.0386</v>
          </cell>
          <cell r="H286">
            <v>0.033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0.037</v>
          </cell>
          <cell r="H287">
            <v>0.031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0.0336</v>
          </cell>
          <cell r="H288">
            <v>0.028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0.0313</v>
          </cell>
          <cell r="H289">
            <v>0.026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0.0291</v>
          </cell>
          <cell r="H290">
            <v>0.025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0.0271</v>
          </cell>
          <cell r="H291">
            <v>0.023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0.0253</v>
          </cell>
          <cell r="H292">
            <v>0.021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0.0177</v>
          </cell>
          <cell r="H295">
            <v>0.015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0.016</v>
          </cell>
          <cell r="H296">
            <v>0.014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0.2526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0.015</v>
          </cell>
          <cell r="H298">
            <v>0.013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0.57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0.0111</v>
          </cell>
          <cell r="H303">
            <v>0.013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0.0147</v>
          </cell>
          <cell r="H304">
            <v>0.017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0.0216</v>
          </cell>
          <cell r="H306">
            <v>0.024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0.0272</v>
          </cell>
          <cell r="H308">
            <v>0.031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0.0303</v>
          </cell>
          <cell r="H309">
            <v>0.034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</v>
          </cell>
          <cell r="H310">
            <v>0.093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0.0411</v>
          </cell>
          <cell r="H311">
            <v>0.046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0.0981</v>
          </cell>
          <cell r="H312">
            <v>0.088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0.0451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0.0494</v>
          </cell>
          <cell r="H315">
            <v>0.055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0.082</v>
          </cell>
          <cell r="H317">
            <v>0.073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0.0771</v>
          </cell>
          <cell r="H318">
            <v>0.068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0.0735</v>
          </cell>
          <cell r="H319">
            <v>0.073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0.0725</v>
          </cell>
          <cell r="H320">
            <v>0.064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0.0688</v>
          </cell>
          <cell r="H321">
            <v>0.076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0.0682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0.0745</v>
          </cell>
          <cell r="H323">
            <v>0.082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0.0642</v>
          </cell>
          <cell r="H324">
            <v>0.057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0.0605</v>
          </cell>
          <cell r="H325">
            <v>0.053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0.0569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0.0535</v>
          </cell>
          <cell r="H327">
            <v>0.047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0.0503</v>
          </cell>
          <cell r="H328">
            <v>0.044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0.0473</v>
          </cell>
          <cell r="H329">
            <v>0.041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0.0445</v>
          </cell>
          <cell r="H330">
            <v>0.039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0.043</v>
          </cell>
          <cell r="H331">
            <v>0.036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0.0425</v>
          </cell>
          <cell r="H332">
            <v>0.035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0.0369</v>
          </cell>
          <cell r="H333">
            <v>0.032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0.0347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0.0326</v>
          </cell>
          <cell r="H335">
            <v>0.028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0.0306</v>
          </cell>
          <cell r="H336">
            <v>0.026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0.0287</v>
          </cell>
          <cell r="H337">
            <v>0.025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0.021</v>
          </cell>
          <cell r="H338">
            <v>0.018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0.0154</v>
          </cell>
          <cell r="H339">
            <v>0.017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0.0199</v>
          </cell>
          <cell r="H342">
            <v>0.022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0.0751</v>
          </cell>
          <cell r="H343">
            <v>0.075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0.0818</v>
          </cell>
          <cell r="H344">
            <v>0.073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0.0644</v>
          </cell>
          <cell r="H345">
            <v>0.071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0.0725</v>
          </cell>
          <cell r="H346">
            <v>0.065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0.0748</v>
          </cell>
          <cell r="H347">
            <v>0.082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0.0685</v>
          </cell>
          <cell r="H348">
            <v>0.061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0.0576</v>
          </cell>
          <cell r="H349">
            <v>0.051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0.0484</v>
          </cell>
          <cell r="H350">
            <v>0.043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0.0789</v>
          </cell>
          <cell r="H352">
            <v>0.071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0.0722</v>
          </cell>
          <cell r="H353">
            <v>0.079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0.0761</v>
          </cell>
          <cell r="H355">
            <v>0.068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0.0761</v>
          </cell>
          <cell r="H356">
            <v>0.083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0.0437</v>
          </cell>
          <cell r="H357">
            <v>0.039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0.0854</v>
          </cell>
          <cell r="H358">
            <v>0.076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0.056</v>
          </cell>
          <cell r="H359">
            <v>0.061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0.07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0.07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0.07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0.005</v>
          </cell>
          <cell r="F363">
            <v>37677</v>
          </cell>
          <cell r="G363">
            <v>0.065</v>
          </cell>
          <cell r="H363">
            <v>0.07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0.07</v>
          </cell>
          <cell r="H369">
            <v>0.07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0.005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4.31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2.3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0.07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1.15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0.58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0.58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2.3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0.07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8.2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</v>
          </cell>
          <cell r="H443">
            <v>9.2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</v>
          </cell>
          <cell r="H446">
            <v>10.2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1.15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1.15</v>
          </cell>
          <cell r="H497">
            <v>0.8</v>
          </cell>
          <cell r="I497" t="str">
            <v>9         60</v>
          </cell>
          <cell r="J497">
            <v>1.15</v>
          </cell>
          <cell r="K497">
            <v>1.15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0.58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2.07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0.29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0.07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4.31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0.58</v>
          </cell>
          <cell r="K561">
            <v>0.58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0.58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5.1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0.29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0.07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0.07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0.07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0.57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2.3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2.3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1.13</v>
          </cell>
          <cell r="H655">
            <v>0.9</v>
          </cell>
          <cell r="I655" t="str">
            <v>7         10</v>
          </cell>
          <cell r="J655">
            <v>1.14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8.2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0.07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0.57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1.13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2.3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2.51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0.58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4.81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2.3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9.28</v>
          </cell>
          <cell r="H795">
            <v>9.2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0.29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0.57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</v>
          </cell>
          <cell r="H818">
            <v>1.1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</v>
          </cell>
          <cell r="I827" t="str">
            <v>7         50</v>
          </cell>
          <cell r="J827">
            <v>2.2</v>
          </cell>
          <cell r="K827">
            <v>2.2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0.58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</v>
          </cell>
          <cell r="H852">
            <v>1.1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0.57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2.3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2.3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2.01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0.58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2.3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2.3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2.55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4.1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2.3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2.07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4.52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0.29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</v>
          </cell>
          <cell r="H1004">
            <v>18.4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2.55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1.15</v>
          </cell>
          <cell r="H1011">
            <v>1.1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2.32</v>
          </cell>
          <cell r="H1017">
            <v>2.3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2.51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1.15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0.0001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0.0001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0.0001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0.0001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0.0001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0.0001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</v>
          </cell>
          <cell r="F1037">
            <v>37616</v>
          </cell>
          <cell r="G1037">
            <v>0.0001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</v>
          </cell>
          <cell r="F1039">
            <v>37616</v>
          </cell>
          <cell r="G1039">
            <v>0.0001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0.57</v>
          </cell>
          <cell r="F1040">
            <v>37616</v>
          </cell>
          <cell r="G1040">
            <v>0.1862</v>
          </cell>
          <cell r="H1040">
            <v>0.175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0.57</v>
          </cell>
          <cell r="F1041">
            <v>37616</v>
          </cell>
          <cell r="G1041">
            <v>0.0001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0.58</v>
          </cell>
          <cell r="F1042">
            <v>37616</v>
          </cell>
          <cell r="G1042">
            <v>0.1762</v>
          </cell>
          <cell r="H1042">
            <v>0.165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0.58</v>
          </cell>
          <cell r="F1043">
            <v>37616</v>
          </cell>
          <cell r="G1043">
            <v>0.0001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0.0001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</v>
          </cell>
          <cell r="H1045">
            <v>0.145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0.0001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0.0001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0.1362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0.0002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0.0003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0.0005</v>
          </cell>
          <cell r="H1053">
            <v>0.001</v>
          </cell>
          <cell r="I1053" t="str">
            <v>0          3   .</v>
          </cell>
          <cell r="J1053">
            <v>5</v>
          </cell>
          <cell r="K1053">
            <v>0.0005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</v>
          </cell>
          <cell r="H1054">
            <v>0.096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0.0008</v>
          </cell>
          <cell r="H1055">
            <v>0.001</v>
          </cell>
          <cell r="I1055" t="str">
            <v>6          3   .</v>
          </cell>
          <cell r="J1055">
            <v>7</v>
          </cell>
          <cell r="K1055">
            <v>0.0007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0.0973</v>
          </cell>
          <cell r="H1056">
            <v>0.087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0.0013</v>
          </cell>
          <cell r="H1057">
            <v>0.002</v>
          </cell>
          <cell r="I1057" t="str">
            <v>3          3   .</v>
          </cell>
          <cell r="J1057">
            <v>10</v>
          </cell>
          <cell r="K1057">
            <v>0.001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0.0878</v>
          </cell>
          <cell r="H1058">
            <v>0.078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0.0018</v>
          </cell>
          <cell r="H1059">
            <v>0.003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0.0789</v>
          </cell>
          <cell r="H1060">
            <v>0.07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0.0029</v>
          </cell>
          <cell r="H1061">
            <v>0.004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0.0701</v>
          </cell>
          <cell r="H1062">
            <v>0.061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0.0041</v>
          </cell>
          <cell r="H1063">
            <v>0.006</v>
          </cell>
          <cell r="I1063" t="str">
            <v>6        123   .</v>
          </cell>
          <cell r="J1063">
            <v>50</v>
          </cell>
          <cell r="K1063">
            <v>0.004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0.0618</v>
          </cell>
          <cell r="H1064">
            <v>0.054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0.0058</v>
          </cell>
          <cell r="H1065">
            <v>0.008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0.054</v>
          </cell>
          <cell r="H1066">
            <v>0.046</v>
          </cell>
          <cell r="I1066" t="str">
            <v>9          6   .</v>
          </cell>
          <cell r="J1066">
            <v>530</v>
          </cell>
          <cell r="K1066">
            <v>0.053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0.0079</v>
          </cell>
          <cell r="H1067">
            <v>0.011</v>
          </cell>
          <cell r="I1067" t="str">
            <v>6          1   .</v>
          </cell>
          <cell r="J1067">
            <v>75</v>
          </cell>
          <cell r="K1067">
            <v>0.0075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0.0467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0.045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0.0106</v>
          </cell>
          <cell r="H1069">
            <v>0.014</v>
          </cell>
          <cell r="I1069" t="str">
            <v>9         25   .</v>
          </cell>
          <cell r="J1069">
            <v>85</v>
          </cell>
          <cell r="K1069">
            <v>0.0085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0.0399</v>
          </cell>
          <cell r="H1070">
            <v>0.034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0.0138</v>
          </cell>
          <cell r="H1071">
            <v>0.018</v>
          </cell>
          <cell r="I1071" t="str">
            <v>8         38   .</v>
          </cell>
          <cell r="J1071">
            <v>110</v>
          </cell>
          <cell r="K1071">
            <v>0.011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0.0338</v>
          </cell>
          <cell r="H1072">
            <v>0.028</v>
          </cell>
          <cell r="I1072" t="str">
            <v>8         24   .</v>
          </cell>
          <cell r="J1072">
            <v>350</v>
          </cell>
          <cell r="K1072">
            <v>0.032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0.0176</v>
          </cell>
          <cell r="H1073">
            <v>0.023</v>
          </cell>
          <cell r="I1073" t="str">
            <v>4         35   .</v>
          </cell>
          <cell r="J1073">
            <v>170</v>
          </cell>
          <cell r="K1073">
            <v>0.017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0.0282</v>
          </cell>
          <cell r="H1074">
            <v>0.023</v>
          </cell>
          <cell r="I1074" t="str">
            <v>9         51   .</v>
          </cell>
          <cell r="J1074">
            <v>260</v>
          </cell>
          <cell r="K1074">
            <v>0.026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0.022</v>
          </cell>
          <cell r="H1075">
            <v>0.028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0.0233</v>
          </cell>
          <cell r="H1076">
            <v>0.019</v>
          </cell>
          <cell r="I1076" t="str">
            <v>7        159   .</v>
          </cell>
          <cell r="J1076">
            <v>260</v>
          </cell>
          <cell r="K1076">
            <v>0.018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0.0271</v>
          </cell>
          <cell r="H1077">
            <v>0.034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0.0191</v>
          </cell>
          <cell r="H1078">
            <v>0.016</v>
          </cell>
          <cell r="I1078" t="str">
            <v>0          8   .</v>
          </cell>
          <cell r="J1078">
            <v>180</v>
          </cell>
          <cell r="K1078">
            <v>0.0155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0.0329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0.0154</v>
          </cell>
          <cell r="H1080">
            <v>0.012</v>
          </cell>
          <cell r="I1080" t="str">
            <v>9         15   .</v>
          </cell>
          <cell r="J1080">
            <v>130</v>
          </cell>
          <cell r="K1080">
            <v>0.012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0.0391</v>
          </cell>
          <cell r="H1081">
            <v>0.047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0.0123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0.008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0.046</v>
          </cell>
          <cell r="H1083">
            <v>0.054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0.0097</v>
          </cell>
          <cell r="H1084">
            <v>0.008</v>
          </cell>
          <cell r="I1084" t="str">
            <v>1         43   .</v>
          </cell>
          <cell r="J1084">
            <v>100</v>
          </cell>
          <cell r="K1084">
            <v>0.0075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0.0534</v>
          </cell>
          <cell r="H1085">
            <v>0.062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0.0075</v>
          </cell>
          <cell r="H1086">
            <v>0.006</v>
          </cell>
          <cell r="I1086" t="str">
            <v>3         22   .</v>
          </cell>
          <cell r="J1086">
            <v>60</v>
          </cell>
          <cell r="K1086">
            <v>0.0055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0.0612</v>
          </cell>
          <cell r="H1087">
            <v>0.07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0.0058</v>
          </cell>
          <cell r="H1088">
            <v>0.004</v>
          </cell>
          <cell r="I1088" t="str">
            <v>5        134   .</v>
          </cell>
          <cell r="J1088">
            <v>50</v>
          </cell>
          <cell r="K1088">
            <v>0.0045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0.0694</v>
          </cell>
          <cell r="H1089">
            <v>0.079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0.0044</v>
          </cell>
          <cell r="H1090">
            <v>0.003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0.0033</v>
          </cell>
          <cell r="H1091">
            <v>0.002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0.0024</v>
          </cell>
          <cell r="H1092">
            <v>0.002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0.0018</v>
          </cell>
          <cell r="H1093">
            <v>0.001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0.0013</v>
          </cell>
          <cell r="H1094">
            <v>0.001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0.0009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0.0007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0.0005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0.0008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0.0003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0.0002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0.0001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0.0001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0.0001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0.0001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0.0001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0.0001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0.0001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0.0001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</v>
          </cell>
          <cell r="F1110">
            <v>37616</v>
          </cell>
          <cell r="G1110">
            <v>0.0001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</v>
          </cell>
          <cell r="F1111">
            <v>37616</v>
          </cell>
          <cell r="G1111">
            <v>0.2841</v>
          </cell>
          <cell r="H1111">
            <v>0.284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0.0001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0.0001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0.0001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0.0002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0.0002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0.0004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</v>
          </cell>
          <cell r="F1120">
            <v>37649</v>
          </cell>
          <cell r="G1120">
            <v>0.0005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</v>
          </cell>
          <cell r="F1121">
            <v>37649</v>
          </cell>
          <cell r="G1121">
            <v>0.0007</v>
          </cell>
          <cell r="H1121">
            <v>0.001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0.57</v>
          </cell>
          <cell r="F1122">
            <v>37649</v>
          </cell>
          <cell r="G1122">
            <v>0.001</v>
          </cell>
          <cell r="H1122">
            <v>0.001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0.58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0.58</v>
          </cell>
          <cell r="F1124">
            <v>37649</v>
          </cell>
          <cell r="G1124">
            <v>0.0014</v>
          </cell>
          <cell r="H1124">
            <v>0.002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0.0019</v>
          </cell>
          <cell r="H1125">
            <v>0.002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0.1536</v>
          </cell>
          <cell r="H1126">
            <v>0.142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0.0025</v>
          </cell>
          <cell r="H1127">
            <v>0.003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0.0033</v>
          </cell>
          <cell r="H1129">
            <v>0.004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0.102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0.0043</v>
          </cell>
          <cell r="H1131">
            <v>0.006</v>
          </cell>
          <cell r="I1131" t="str">
            <v>0          5   .</v>
          </cell>
          <cell r="J1131">
            <v>50</v>
          </cell>
          <cell r="K1131">
            <v>0.005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0.1266</v>
          </cell>
          <cell r="H1132">
            <v>0.116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0.0054</v>
          </cell>
          <cell r="H1133">
            <v>0.007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0.0068</v>
          </cell>
          <cell r="H1134">
            <v>0.009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0.0084</v>
          </cell>
          <cell r="H1136">
            <v>0.011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0.092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0.0103</v>
          </cell>
          <cell r="H1138">
            <v>0.013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0.0939</v>
          </cell>
          <cell r="H1139">
            <v>0.085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0.0125</v>
          </cell>
          <cell r="H1140">
            <v>0.016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0.0864</v>
          </cell>
          <cell r="H1141">
            <v>0.078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0.015</v>
          </cell>
          <cell r="H1142">
            <v>0.019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0.0794</v>
          </cell>
          <cell r="H1143">
            <v>0.071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0.0179</v>
          </cell>
          <cell r="H1144">
            <v>0.022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0.0726</v>
          </cell>
          <cell r="H1145">
            <v>0.065</v>
          </cell>
          <cell r="I1145" t="str">
            <v>6        127   .</v>
          </cell>
          <cell r="J1145">
            <v>750</v>
          </cell>
          <cell r="K1145">
            <v>0.074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0.021</v>
          </cell>
          <cell r="H1146">
            <v>0.026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0.0663</v>
          </cell>
          <cell r="H1147">
            <v>0.059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0.0246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0.0602</v>
          </cell>
          <cell r="H1149">
            <v>0.054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0.0285</v>
          </cell>
          <cell r="H1150">
            <v>0.034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0.0546</v>
          </cell>
          <cell r="H1151">
            <v>0.049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0.0328</v>
          </cell>
          <cell r="H1152">
            <v>0.039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0.0493</v>
          </cell>
          <cell r="H1153">
            <v>0.044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0.0374</v>
          </cell>
          <cell r="H1154">
            <v>0.044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0.0443</v>
          </cell>
          <cell r="H1155">
            <v>0.039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0.0424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0.0398</v>
          </cell>
          <cell r="H1157">
            <v>0.035</v>
          </cell>
          <cell r="I1157" t="str">
            <v>7         10   .</v>
          </cell>
          <cell r="J1157">
            <v>380</v>
          </cell>
          <cell r="K1157">
            <v>0.038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0.0479</v>
          </cell>
          <cell r="H1158">
            <v>0.055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0.0357</v>
          </cell>
          <cell r="H1159">
            <v>0.032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0.0537</v>
          </cell>
          <cell r="H1160">
            <v>0.062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0.0319</v>
          </cell>
          <cell r="H1161">
            <v>0.029</v>
          </cell>
          <cell r="I1161" t="str">
            <v>5         20   .</v>
          </cell>
          <cell r="J1161">
            <v>310</v>
          </cell>
          <cell r="K1161">
            <v>0.031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0.0599</v>
          </cell>
          <cell r="H1162">
            <v>0.069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0.0285</v>
          </cell>
          <cell r="H1163">
            <v>0.027</v>
          </cell>
          <cell r="I1163" t="str">
            <v>0        295   .</v>
          </cell>
          <cell r="J1163">
            <v>270</v>
          </cell>
          <cell r="K1163">
            <v>0.025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0.0664</v>
          </cell>
          <cell r="H1164">
            <v>0.077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0.0254</v>
          </cell>
          <cell r="H1165">
            <v>0.022</v>
          </cell>
          <cell r="I1165" t="str">
            <v>7         33   .</v>
          </cell>
          <cell r="J1165">
            <v>270</v>
          </cell>
          <cell r="K1165">
            <v>0.021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0.0732</v>
          </cell>
          <cell r="H1166">
            <v>0.082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0.0225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0.0802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0.0199</v>
          </cell>
          <cell r="H1169">
            <v>0.017</v>
          </cell>
          <cell r="I1169" t="str">
            <v>8         10   .</v>
          </cell>
          <cell r="J1169">
            <v>180</v>
          </cell>
          <cell r="K1169">
            <v>0.018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0.0176</v>
          </cell>
          <cell r="H1170">
            <v>0.015</v>
          </cell>
          <cell r="I1170" t="str">
            <v>8         12   .</v>
          </cell>
          <cell r="J1170">
            <v>178</v>
          </cell>
          <cell r="K1170">
            <v>0.0175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0.0155</v>
          </cell>
          <cell r="H1171">
            <v>0.013</v>
          </cell>
          <cell r="I1171" t="str">
            <v>9         32   .</v>
          </cell>
          <cell r="J1171">
            <v>180</v>
          </cell>
          <cell r="K1171">
            <v>0.012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0.0137</v>
          </cell>
          <cell r="H1172">
            <v>0.012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0.012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0.0105</v>
          </cell>
          <cell r="H1174">
            <v>0.009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0.1319</v>
          </cell>
          <cell r="H1175">
            <v>0.131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0.0092</v>
          </cell>
          <cell r="H1176">
            <v>0.008</v>
          </cell>
          <cell r="I1176" t="str">
            <v>3         15   .</v>
          </cell>
          <cell r="J1176">
            <v>70</v>
          </cell>
          <cell r="K1176">
            <v>0.007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</v>
          </cell>
          <cell r="H1177">
            <v>0.141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0.0081</v>
          </cell>
          <cell r="H1178">
            <v>0.007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0.007</v>
          </cell>
          <cell r="H1179">
            <v>0.006</v>
          </cell>
          <cell r="I1179" t="str">
            <v>4          5   .</v>
          </cell>
          <cell r="J1179">
            <v>50</v>
          </cell>
          <cell r="K1179">
            <v>0.005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0.0061</v>
          </cell>
          <cell r="H1180">
            <v>0.005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0.0053</v>
          </cell>
          <cell r="H1181">
            <v>0.004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0.0046</v>
          </cell>
          <cell r="H1182">
            <v>0.004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0.004</v>
          </cell>
          <cell r="H1183">
            <v>0.003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0.0035</v>
          </cell>
          <cell r="H1184">
            <v>0.003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0.003</v>
          </cell>
          <cell r="H1185">
            <v>0.002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0.0026</v>
          </cell>
          <cell r="H1186">
            <v>0.002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</v>
          </cell>
          <cell r="H1187">
            <v>0.231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0.0023</v>
          </cell>
          <cell r="H1188">
            <v>0.002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0.0019</v>
          </cell>
          <cell r="H1189">
            <v>0.001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0.0017</v>
          </cell>
          <cell r="H1190">
            <v>0.001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</v>
          </cell>
          <cell r="F1191">
            <v>37649</v>
          </cell>
          <cell r="G1191">
            <v>0.0004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0.6284</v>
          </cell>
          <cell r="H1192">
            <v>0.616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0.0001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0.4236</v>
          </cell>
          <cell r="H1194">
            <v>0.423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0.0001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0.0001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0.0002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0.0006</v>
          </cell>
          <cell r="H1200">
            <v>0.001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0.0008</v>
          </cell>
          <cell r="H1201">
            <v>0.001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0.0011</v>
          </cell>
          <cell r="H1202">
            <v>0.001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0.0015</v>
          </cell>
          <cell r="H1203">
            <v>0.002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</v>
          </cell>
          <cell r="F1204">
            <v>37677</v>
          </cell>
          <cell r="G1204">
            <v>0.002</v>
          </cell>
          <cell r="H1204">
            <v>0.002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</v>
          </cell>
          <cell r="F1205">
            <v>37677</v>
          </cell>
          <cell r="G1205">
            <v>0.0026</v>
          </cell>
          <cell r="H1205">
            <v>0.003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0.57</v>
          </cell>
          <cell r="F1206">
            <v>37677</v>
          </cell>
          <cell r="G1206">
            <v>0.0033</v>
          </cell>
          <cell r="H1206">
            <v>0.004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0.58</v>
          </cell>
          <cell r="F1207">
            <v>37677</v>
          </cell>
          <cell r="G1207">
            <v>0.1352</v>
          </cell>
          <cell r="H1207">
            <v>0.135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0.58</v>
          </cell>
          <cell r="F1208">
            <v>37677</v>
          </cell>
          <cell r="G1208">
            <v>0.0043</v>
          </cell>
          <cell r="H1208">
            <v>0.005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0.0053</v>
          </cell>
          <cell r="H1209">
            <v>0.007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0.0066</v>
          </cell>
          <cell r="H1211">
            <v>0.008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0.0081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0.0099</v>
          </cell>
          <cell r="H1214">
            <v>0.012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0.0119</v>
          </cell>
          <cell r="H1215">
            <v>0.015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0.0142</v>
          </cell>
          <cell r="H1216">
            <v>0.018</v>
          </cell>
          <cell r="I1216" t="str">
            <v>0         10   .</v>
          </cell>
          <cell r="J1216">
            <v>170</v>
          </cell>
          <cell r="K1216">
            <v>0.017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0.0944</v>
          </cell>
          <cell r="H1217">
            <v>0.086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0.0167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0.0874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0.0196</v>
          </cell>
          <cell r="H1220">
            <v>0.024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0.0807</v>
          </cell>
          <cell r="H1221">
            <v>0.073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0.0228</v>
          </cell>
          <cell r="H1222">
            <v>0.027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0.0743</v>
          </cell>
          <cell r="H1223">
            <v>0.067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0.0263</v>
          </cell>
          <cell r="H1224">
            <v>0.031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0.0683</v>
          </cell>
          <cell r="H1225">
            <v>0.062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0.0302</v>
          </cell>
          <cell r="H1226">
            <v>0.036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0.0626</v>
          </cell>
          <cell r="H1227">
            <v>0.056</v>
          </cell>
          <cell r="I1227" t="str">
            <v>8          3   .</v>
          </cell>
          <cell r="J1227">
            <v>675</v>
          </cell>
          <cell r="K1227">
            <v>0.0675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0.0344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0.0572</v>
          </cell>
          <cell r="H1229">
            <v>0.051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0.0389</v>
          </cell>
          <cell r="H1230">
            <v>0.045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0.0522</v>
          </cell>
          <cell r="H1231">
            <v>0.047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0.0438</v>
          </cell>
          <cell r="H1232">
            <v>0.051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0.0473</v>
          </cell>
          <cell r="H1233">
            <v>0.043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0.0489</v>
          </cell>
          <cell r="H1234">
            <v>0.056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0.0431</v>
          </cell>
          <cell r="H1235">
            <v>0.039</v>
          </cell>
          <cell r="I1235" t="str">
            <v>0          2   .</v>
          </cell>
          <cell r="J1235">
            <v>465</v>
          </cell>
          <cell r="K1235">
            <v>0.0465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0.0547</v>
          </cell>
          <cell r="H1236">
            <v>0.062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0.0391</v>
          </cell>
          <cell r="H1237">
            <v>0.035</v>
          </cell>
          <cell r="I1237" t="str">
            <v>4          1   .</v>
          </cell>
          <cell r="J1237">
            <v>420</v>
          </cell>
          <cell r="K1237">
            <v>0.042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0.0606</v>
          </cell>
          <cell r="H1238">
            <v>0.069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0.0354</v>
          </cell>
          <cell r="H1239">
            <v>0.032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0.0668</v>
          </cell>
          <cell r="H1240">
            <v>0.075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0.032</v>
          </cell>
          <cell r="H1241">
            <v>0.029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0.0733</v>
          </cell>
          <cell r="H1242">
            <v>0.082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0.0289</v>
          </cell>
          <cell r="H1243">
            <v>0.026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0.0801</v>
          </cell>
          <cell r="H1244">
            <v>0.089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0.026</v>
          </cell>
          <cell r="H1245">
            <v>0.023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0.0234</v>
          </cell>
          <cell r="H1246">
            <v>0.021</v>
          </cell>
          <cell r="I1246" t="str">
            <v>3          6   .</v>
          </cell>
          <cell r="J1246">
            <v>280</v>
          </cell>
          <cell r="K1246">
            <v>0.028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0.021</v>
          </cell>
          <cell r="H1248">
            <v>0.019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0.0189</v>
          </cell>
          <cell r="H1249">
            <v>0.017</v>
          </cell>
          <cell r="I1249" t="str">
            <v>2         26   .</v>
          </cell>
          <cell r="J1249">
            <v>210</v>
          </cell>
          <cell r="K1249">
            <v>0.021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0.0169</v>
          </cell>
          <cell r="H1250">
            <v>0.015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0.0151</v>
          </cell>
          <cell r="H1251">
            <v>0.013</v>
          </cell>
          <cell r="I1251" t="str">
            <v>8         21   .</v>
          </cell>
          <cell r="J1251">
            <v>185</v>
          </cell>
          <cell r="K1251">
            <v>0.017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0.0135</v>
          </cell>
          <cell r="H1252">
            <v>0.012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0.0121</v>
          </cell>
          <cell r="H1253">
            <v>0.011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0.0108</v>
          </cell>
          <cell r="H1254">
            <v>0.009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0.0096</v>
          </cell>
          <cell r="H1255">
            <v>0.008</v>
          </cell>
          <cell r="I1255" t="str">
            <v>8          4   .</v>
          </cell>
          <cell r="J1255">
            <v>130</v>
          </cell>
          <cell r="K1255">
            <v>0.013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0.0086</v>
          </cell>
          <cell r="H1256">
            <v>0.007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0.0076</v>
          </cell>
          <cell r="H1257">
            <v>0.007</v>
          </cell>
          <cell r="I1257" t="str">
            <v>0         15   .</v>
          </cell>
          <cell r="J1257">
            <v>90</v>
          </cell>
          <cell r="K1257">
            <v>0.0085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0.0068</v>
          </cell>
          <cell r="H1259">
            <v>0.006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0.006</v>
          </cell>
          <cell r="H1260">
            <v>0.005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0.0047</v>
          </cell>
          <cell r="H1261">
            <v>0.004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0.0042</v>
          </cell>
          <cell r="H1262">
            <v>0.003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0.0037</v>
          </cell>
          <cell r="H1263">
            <v>0.003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0.0029</v>
          </cell>
          <cell r="H1264">
            <v>0.002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0.0023</v>
          </cell>
          <cell r="H1265">
            <v>0.002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0.002</v>
          </cell>
          <cell r="H1266">
            <v>0.001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0.0018</v>
          </cell>
          <cell r="H1267">
            <v>0.001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0.0002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0.6877</v>
          </cell>
          <cell r="H1269">
            <v>0.687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0.0001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</v>
          </cell>
          <cell r="H1272">
            <v>0.178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0.0011</v>
          </cell>
          <cell r="H1273">
            <v>0.001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0.0015</v>
          </cell>
          <cell r="H1275">
            <v>0.002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0.0033</v>
          </cell>
          <cell r="H1278">
            <v>0.004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</v>
          </cell>
          <cell r="F1279">
            <v>37706</v>
          </cell>
          <cell r="G1279">
            <v>0.0042</v>
          </cell>
          <cell r="H1279">
            <v>0.005</v>
          </cell>
          <cell r="I1279" t="str">
            <v>6          1   .</v>
          </cell>
          <cell r="J1279">
            <v>70</v>
          </cell>
          <cell r="K1279">
            <v>0.007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</v>
          </cell>
          <cell r="F1280">
            <v>37706</v>
          </cell>
          <cell r="G1280">
            <v>0.0052</v>
          </cell>
          <cell r="H1280">
            <v>0.006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0.57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0.57</v>
          </cell>
          <cell r="F1282">
            <v>37706</v>
          </cell>
          <cell r="G1282">
            <v>0.0065</v>
          </cell>
          <cell r="H1282">
            <v>0.008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0.58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0.58</v>
          </cell>
          <cell r="F1284">
            <v>37706</v>
          </cell>
          <cell r="G1284">
            <v>0.0079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0.0096</v>
          </cell>
          <cell r="H1286">
            <v>0.012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0.0116</v>
          </cell>
          <cell r="H1288">
            <v>0.014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0.0138</v>
          </cell>
          <cell r="H1290">
            <v>0.017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0.0162</v>
          </cell>
          <cell r="H1292">
            <v>0.019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0.019</v>
          </cell>
          <cell r="H1294">
            <v>0.023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0.0221</v>
          </cell>
          <cell r="H1296">
            <v>0.026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0.0807</v>
          </cell>
          <cell r="H1297">
            <v>0.072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0.0254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0.0745</v>
          </cell>
          <cell r="H1299">
            <v>0.066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0.0291</v>
          </cell>
          <cell r="H1300">
            <v>0.034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0.0687</v>
          </cell>
          <cell r="H1301">
            <v>0.061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0.0331</v>
          </cell>
          <cell r="H1302">
            <v>0.038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0.0631</v>
          </cell>
          <cell r="H1303">
            <v>0.056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0.0374</v>
          </cell>
          <cell r="H1304">
            <v>0.043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0.058</v>
          </cell>
          <cell r="H1305">
            <v>0.051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0.0421</v>
          </cell>
          <cell r="H1306">
            <v>0.048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0.053</v>
          </cell>
          <cell r="H1307">
            <v>0.047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0.0471</v>
          </cell>
          <cell r="H1308">
            <v>0.054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0.0483</v>
          </cell>
          <cell r="H1309">
            <v>0.043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0.0524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0.0441</v>
          </cell>
          <cell r="H1311">
            <v>0.039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0.0582</v>
          </cell>
          <cell r="H1312">
            <v>0.066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0.0402</v>
          </cell>
          <cell r="H1313">
            <v>0.035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0.0641</v>
          </cell>
          <cell r="H1314">
            <v>0.072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0.0366</v>
          </cell>
          <cell r="H1315">
            <v>0.032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0.0704</v>
          </cell>
          <cell r="H1316">
            <v>0.079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0.0333</v>
          </cell>
          <cell r="H1317">
            <v>0.029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0.0302</v>
          </cell>
          <cell r="H1318">
            <v>0.026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0.0274</v>
          </cell>
          <cell r="H1319">
            <v>0.024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0.0248</v>
          </cell>
          <cell r="H1320">
            <v>0.021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0.0225</v>
          </cell>
          <cell r="H1321">
            <v>0.019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0.0203</v>
          </cell>
          <cell r="H1322">
            <v>0.017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0.0183</v>
          </cell>
          <cell r="H1323">
            <v>0.016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0.0165</v>
          </cell>
          <cell r="H1324">
            <v>0.014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0.0149</v>
          </cell>
          <cell r="H1325">
            <v>0.013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0.0134</v>
          </cell>
          <cell r="H1326">
            <v>0.011</v>
          </cell>
          <cell r="I1326" t="str">
            <v>8          3   .</v>
          </cell>
          <cell r="J1326">
            <v>160</v>
          </cell>
          <cell r="K1326">
            <v>0.016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0.0121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0.0109</v>
          </cell>
          <cell r="H1329">
            <v>0.009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0.0088</v>
          </cell>
          <cell r="H1331">
            <v>0.007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</v>
          </cell>
          <cell r="H1332">
            <v>0.165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0.0079</v>
          </cell>
          <cell r="H1333">
            <v>0.006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0.0071</v>
          </cell>
          <cell r="H1334">
            <v>0.006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0.0063</v>
          </cell>
          <cell r="H1335">
            <v>0.005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0.0057</v>
          </cell>
          <cell r="H1336">
            <v>0.005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0.0046</v>
          </cell>
          <cell r="H1337">
            <v>0.004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0.0041</v>
          </cell>
          <cell r="H1338">
            <v>0.003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0.0033</v>
          </cell>
          <cell r="H1339">
            <v>0.002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0.0061</v>
          </cell>
          <cell r="H1343">
            <v>0.008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</v>
          </cell>
          <cell r="F1344">
            <v>37736</v>
          </cell>
          <cell r="G1344">
            <v>0.0074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</v>
          </cell>
          <cell r="F1345">
            <v>37736</v>
          </cell>
          <cell r="G1345">
            <v>0.009</v>
          </cell>
          <cell r="H1345">
            <v>0.011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0.57</v>
          </cell>
          <cell r="F1346">
            <v>37736</v>
          </cell>
          <cell r="G1346">
            <v>0.0108</v>
          </cell>
          <cell r="H1346">
            <v>0.014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0.58</v>
          </cell>
          <cell r="F1347">
            <v>37736</v>
          </cell>
          <cell r="G1347">
            <v>0.0129</v>
          </cell>
          <cell r="H1347">
            <v>0.016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0.0152</v>
          </cell>
          <cell r="H1348">
            <v>0.019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0.0178</v>
          </cell>
          <cell r="H1350">
            <v>0.022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0.0207</v>
          </cell>
          <cell r="H1352">
            <v>0.025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0.0239</v>
          </cell>
          <cell r="H1354">
            <v>0.029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0.082</v>
          </cell>
          <cell r="H1355">
            <v>0.074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0.0273</v>
          </cell>
          <cell r="H1356">
            <v>0.033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0.0759</v>
          </cell>
          <cell r="H1357">
            <v>0.069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0.0311</v>
          </cell>
          <cell r="H1358">
            <v>0.037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0.0702</v>
          </cell>
          <cell r="H1359">
            <v>0.064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0.0352</v>
          </cell>
          <cell r="H1360">
            <v>0.041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0.0648</v>
          </cell>
          <cell r="H1361">
            <v>0.058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0.0396</v>
          </cell>
          <cell r="H1362">
            <v>0.046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0.0597</v>
          </cell>
          <cell r="H1363">
            <v>0.054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0.0443</v>
          </cell>
          <cell r="H1364">
            <v>0.051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0.0547</v>
          </cell>
          <cell r="H1365">
            <v>0.049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0.0493</v>
          </cell>
          <cell r="H1366">
            <v>0.057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0.0501</v>
          </cell>
          <cell r="H1367">
            <v>0.045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0.0547</v>
          </cell>
          <cell r="H1368">
            <v>0.063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0.046</v>
          </cell>
          <cell r="H1369">
            <v>0.041</v>
          </cell>
          <cell r="I1369" t="str">
            <v>9          1   .</v>
          </cell>
          <cell r="J1369">
            <v>530</v>
          </cell>
          <cell r="K1369">
            <v>0.053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0.0606</v>
          </cell>
          <cell r="H1370">
            <v>0.069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0.0421</v>
          </cell>
          <cell r="H1371">
            <v>0.038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0.0665</v>
          </cell>
          <cell r="H1372">
            <v>0.075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0.0385</v>
          </cell>
          <cell r="H1373">
            <v>0.035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0.0352</v>
          </cell>
          <cell r="H1374">
            <v>0.032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0.0322</v>
          </cell>
          <cell r="H1375">
            <v>0.029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0.0293</v>
          </cell>
          <cell r="H1376">
            <v>0.026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0.0267</v>
          </cell>
          <cell r="H1378">
            <v>0.024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0.0243</v>
          </cell>
          <cell r="H1379">
            <v>0.022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0.0221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0.0201</v>
          </cell>
          <cell r="H1381">
            <v>0.018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0.0183</v>
          </cell>
          <cell r="H1382">
            <v>0.016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0.0112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0.0102</v>
          </cell>
          <cell r="H1384">
            <v>0.009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0.0068</v>
          </cell>
          <cell r="H1385">
            <v>0.006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0.0062</v>
          </cell>
          <cell r="H1386">
            <v>0.005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0.0511</v>
          </cell>
          <cell r="H1388">
            <v>0.051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0.0097</v>
          </cell>
          <cell r="H1389">
            <v>0.011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</v>
          </cell>
          <cell r="F1390">
            <v>37768</v>
          </cell>
          <cell r="G1390">
            <v>0.0115</v>
          </cell>
          <cell r="H1390">
            <v>0.013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</v>
          </cell>
          <cell r="F1391">
            <v>37768</v>
          </cell>
          <cell r="G1391">
            <v>0.0136</v>
          </cell>
          <cell r="H1391">
            <v>0.015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0.57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0.58</v>
          </cell>
          <cell r="F1393">
            <v>37768</v>
          </cell>
          <cell r="G1393">
            <v>0.0184</v>
          </cell>
          <cell r="H1393">
            <v>0.021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0.0213</v>
          </cell>
          <cell r="H1394">
            <v>0.024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0.0244</v>
          </cell>
          <cell r="H1395">
            <v>0.027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0.0906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0.0277</v>
          </cell>
          <cell r="H1397">
            <v>0.031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0.081</v>
          </cell>
          <cell r="H1398">
            <v>0.072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0.0353</v>
          </cell>
          <cell r="H1399">
            <v>0.039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0.0755</v>
          </cell>
          <cell r="H1400">
            <v>0.067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0.0395</v>
          </cell>
          <cell r="H1401">
            <v>0.044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0.0702</v>
          </cell>
          <cell r="H1402">
            <v>0.062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0.044</v>
          </cell>
          <cell r="H1403">
            <v>0.049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0.0652</v>
          </cell>
          <cell r="H1404">
            <v>0.057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0.0488</v>
          </cell>
          <cell r="H1405">
            <v>0.054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0.0603</v>
          </cell>
          <cell r="H1406">
            <v>0.053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0.0539</v>
          </cell>
          <cell r="H1407">
            <v>0.059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0.0553</v>
          </cell>
          <cell r="H1408">
            <v>0.049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0.0597</v>
          </cell>
          <cell r="H1409">
            <v>0.065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0.0506</v>
          </cell>
          <cell r="H1410">
            <v>0.045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0.0642</v>
          </cell>
          <cell r="H1411">
            <v>0.071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0.0468</v>
          </cell>
          <cell r="H1412">
            <v>0.041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0.0703</v>
          </cell>
          <cell r="H1413">
            <v>0.078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0.0432</v>
          </cell>
          <cell r="H1414">
            <v>0.038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0.0367</v>
          </cell>
          <cell r="H1415">
            <v>0.032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0.0339</v>
          </cell>
          <cell r="H1416">
            <v>0.029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0.0242</v>
          </cell>
          <cell r="H1417">
            <v>0.021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0.0205</v>
          </cell>
          <cell r="H1418">
            <v>0.017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0.0188</v>
          </cell>
          <cell r="H1419">
            <v>0.016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0.0133</v>
          </cell>
          <cell r="H1420">
            <v>0.011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0.0112</v>
          </cell>
          <cell r="H1421">
            <v>0.009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0.0086</v>
          </cell>
          <cell r="H1422">
            <v>0.007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0.0056</v>
          </cell>
          <cell r="H1423">
            <v>0.004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0.0037</v>
          </cell>
          <cell r="H1424">
            <v>0.003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</v>
          </cell>
          <cell r="F1425">
            <v>37797</v>
          </cell>
          <cell r="G1425">
            <v>0.0144</v>
          </cell>
          <cell r="H1425">
            <v>0.016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0.0284</v>
          </cell>
          <cell r="H1426">
            <v>0.032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0.0777</v>
          </cell>
          <cell r="H1427">
            <v>0.069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0.0442</v>
          </cell>
          <cell r="H1428">
            <v>0.049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0.0727</v>
          </cell>
          <cell r="H1429">
            <v>0.065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0.0489</v>
          </cell>
          <cell r="H1430">
            <v>0.054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0.0677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0.0538</v>
          </cell>
          <cell r="H1432">
            <v>0.059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0.0585</v>
          </cell>
          <cell r="H1433">
            <v>0.052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0.055</v>
          </cell>
          <cell r="H1434">
            <v>0.055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0.0545</v>
          </cell>
          <cell r="H1435">
            <v>0.048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0.0507</v>
          </cell>
          <cell r="H1436">
            <v>0.045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0.028</v>
          </cell>
          <cell r="H1437">
            <v>0.024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0.024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0.0164</v>
          </cell>
          <cell r="H1440">
            <v>0.014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0.0151</v>
          </cell>
          <cell r="H1448">
            <v>0.017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0.57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0.0323</v>
          </cell>
          <cell r="H1452">
            <v>0.036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0.0821</v>
          </cell>
          <cell r="H1453">
            <v>0.074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0.0486</v>
          </cell>
          <cell r="H1454">
            <v>0.053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0.0768</v>
          </cell>
          <cell r="H1455">
            <v>0.069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0.0673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0.0631</v>
          </cell>
          <cell r="H1458">
            <v>0.056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0.0554</v>
          </cell>
          <cell r="H1459">
            <v>0.049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0.0518</v>
          </cell>
          <cell r="H1460">
            <v>0.046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0.0875</v>
          </cell>
          <cell r="H1461">
            <v>0.094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0.0323</v>
          </cell>
          <cell r="H1462">
            <v>0.028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0.0302</v>
          </cell>
          <cell r="H1463">
            <v>0.026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0.0282</v>
          </cell>
          <cell r="H1464">
            <v>0.024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0.017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</v>
          </cell>
          <cell r="H1466">
            <v>0.364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0.0001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0.0344</v>
          </cell>
          <cell r="H1469">
            <v>0.038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0.0828</v>
          </cell>
          <cell r="H1470">
            <v>0.075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0.0647</v>
          </cell>
          <cell r="H1471">
            <v>0.058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0.0768</v>
          </cell>
          <cell r="H1472">
            <v>0.083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0.0609</v>
          </cell>
          <cell r="H1473">
            <v>0.055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0.0537</v>
          </cell>
          <cell r="H1474">
            <v>0.048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0.0367</v>
          </cell>
          <cell r="H1475">
            <v>0.032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0.0323</v>
          </cell>
          <cell r="H1476">
            <v>0.028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0.0233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0.0168</v>
          </cell>
          <cell r="H1478">
            <v>0.014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0.089</v>
          </cell>
          <cell r="H1479">
            <v>0.081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0.0749</v>
          </cell>
          <cell r="H1480">
            <v>0.068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0.0708</v>
          </cell>
          <cell r="H1481">
            <v>0.064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0.0669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0.0419</v>
          </cell>
          <cell r="H1484">
            <v>0.042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0.0324</v>
          </cell>
          <cell r="H1485">
            <v>0.032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0.0276</v>
          </cell>
          <cell r="H1486">
            <v>0.029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0.0769</v>
          </cell>
          <cell r="H1487">
            <v>0.07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0.0729</v>
          </cell>
          <cell r="H1488">
            <v>0.066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0.0473</v>
          </cell>
          <cell r="H1489">
            <v>0.042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0.0359</v>
          </cell>
          <cell r="H1490">
            <v>0.032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0.0322</v>
          </cell>
          <cell r="H1491">
            <v>0.029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0.0884</v>
          </cell>
          <cell r="H1492">
            <v>0.081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0.0838</v>
          </cell>
          <cell r="H1493">
            <v>0.076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0.0848</v>
          </cell>
          <cell r="H1494">
            <v>0.084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0.0754</v>
          </cell>
          <cell r="H1495">
            <v>0.068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0.0443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0.0339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2.993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0.001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4.880982105892643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0.001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4.623151821935052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0.001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4.51104162251474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2.852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0.001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0.001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0.001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3.918251253043923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2.05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2.05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0.001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</v>
          </cell>
          <cell r="F1531">
            <v>37616</v>
          </cell>
          <cell r="G1531">
            <v>0.001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3.789358504995764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0.001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3.759080366116221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2.3</v>
          </cell>
          <cell r="F1533">
            <v>37616</v>
          </cell>
          <cell r="G1533">
            <v>0.001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3.729508686289195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0.001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0.001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0.001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</v>
          </cell>
          <cell r="F1538">
            <v>37616</v>
          </cell>
          <cell r="G1538">
            <v>0.001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0.001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2.55</v>
          </cell>
          <cell r="F1541">
            <v>37616</v>
          </cell>
          <cell r="G1541">
            <v>0.001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0.001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0.001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0.001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0.001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0.001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0.001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0.001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1.406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0.001</v>
          </cell>
          <cell r="H1554">
            <v>0</v>
          </cell>
          <cell r="I1554" t="str">
            <v>1          5</v>
          </cell>
          <cell r="J1554">
            <v>0.001</v>
          </cell>
          <cell r="K1554">
            <v>0.001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0.001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0.001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1.14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0.001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3.310632832607186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0.001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1.156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0.001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0.001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3.249319484480911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0.001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3.229533645603735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0.001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0.002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0.003</v>
          </cell>
          <cell r="H1573">
            <v>0</v>
          </cell>
          <cell r="I1573" t="str">
            <v>8         24</v>
          </cell>
          <cell r="J1573">
            <v>0.008</v>
          </cell>
          <cell r="K1573">
            <v>0.008</v>
          </cell>
          <cell r="L1573">
            <v>2003</v>
          </cell>
          <cell r="M1573">
            <v>3.460240227718966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0.004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0.006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0.008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0.715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0.011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</v>
          </cell>
          <cell r="H1582">
            <v>0.57</v>
          </cell>
          <cell r="I1582" t="str">
            <v>6          2</v>
          </cell>
          <cell r="J1582">
            <v>0.543</v>
          </cell>
          <cell r="K1582">
            <v>0.542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0.015</v>
          </cell>
          <cell r="H1583">
            <v>0.02</v>
          </cell>
          <cell r="I1583" t="str">
            <v>9        981</v>
          </cell>
          <cell r="J1583">
            <v>0.034</v>
          </cell>
          <cell r="K1583">
            <v>0.021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0.026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0.58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0.025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4.110899672466621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0.032</v>
          </cell>
          <cell r="H1589">
            <v>0.05</v>
          </cell>
          <cell r="I1589" t="str">
            <v>6        299</v>
          </cell>
          <cell r="J1589">
            <v>0.058</v>
          </cell>
          <cell r="K1589">
            <v>0.045</v>
          </cell>
          <cell r="L1589">
            <v>2003</v>
          </cell>
          <cell r="M1589">
            <v>4.212587193857575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</v>
          </cell>
          <cell r="K1590">
            <v>0.386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0.075</v>
          </cell>
          <cell r="K1591">
            <v>0.074</v>
          </cell>
          <cell r="L1591">
            <v>2003</v>
          </cell>
          <cell r="M1591">
            <v>4.30977509333131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0.076</v>
          </cell>
          <cell r="K1593">
            <v>0.058</v>
          </cell>
          <cell r="L1593">
            <v>2003</v>
          </cell>
          <cell r="M1593">
            <v>4.414942916477268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0.416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0.061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4.1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4.1</v>
          </cell>
          <cell r="F1597">
            <v>37616</v>
          </cell>
          <cell r="G1597">
            <v>0.074</v>
          </cell>
          <cell r="H1597">
            <v>0.11</v>
          </cell>
          <cell r="I1597" t="str">
            <v>5        535</v>
          </cell>
          <cell r="J1597">
            <v>0.085</v>
          </cell>
          <cell r="K1597">
            <v>0.085</v>
          </cell>
          <cell r="L1597">
            <v>2003</v>
          </cell>
          <cell r="M1597">
            <v>4.615751988786626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</v>
          </cell>
          <cell r="F1598">
            <v>37616</v>
          </cell>
          <cell r="G1598">
            <v>0.344</v>
          </cell>
          <cell r="H1598">
            <v>0.28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</v>
          </cell>
          <cell r="F1599">
            <v>37616</v>
          </cell>
          <cell r="G1599">
            <v>0.089</v>
          </cell>
          <cell r="H1599">
            <v>0.13</v>
          </cell>
          <cell r="I1599" t="str">
            <v>5        676</v>
          </cell>
          <cell r="J1599">
            <v>0.143</v>
          </cell>
          <cell r="K1599">
            <v>0.085</v>
          </cell>
          <cell r="L1599">
            <v>2003</v>
          </cell>
          <cell r="M1599">
            <v>4.719906473188303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0.29</v>
          </cell>
          <cell r="K1600">
            <v>0.29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</v>
          </cell>
          <cell r="K1601">
            <v>0.11</v>
          </cell>
          <cell r="L1601">
            <v>2003</v>
          </cell>
          <cell r="M1601">
            <v>4.824623904958522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</v>
          </cell>
          <cell r="K1603">
            <v>0.162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0.147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5.039126721341304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4.35</v>
          </cell>
          <cell r="F1606">
            <v>37616</v>
          </cell>
          <cell r="G1606">
            <v>0.226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4.35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5.141851784004878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</v>
          </cell>
          <cell r="F1608">
            <v>37616</v>
          </cell>
          <cell r="G1608">
            <v>0.201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</v>
          </cell>
          <cell r="F1609">
            <v>37616</v>
          </cell>
          <cell r="G1609">
            <v>0.195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0.179</v>
          </cell>
          <cell r="H1610">
            <v>0.14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0.29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5.349616627336312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5.454022369208799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0.284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0.085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5.655595163348517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0.096</v>
          </cell>
          <cell r="H1619">
            <v>0.07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0.084</v>
          </cell>
          <cell r="H1621">
            <v>0.06</v>
          </cell>
          <cell r="I1621" t="str">
            <v>8      1,278</v>
          </cell>
          <cell r="J1621">
            <v>0.082</v>
          </cell>
          <cell r="K1621">
            <v>0.055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0.073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0.055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4.85</v>
          </cell>
          <cell r="F1623">
            <v>37616</v>
          </cell>
          <cell r="G1623">
            <v>0.064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</v>
          </cell>
          <cell r="F1624">
            <v>37616</v>
          </cell>
          <cell r="G1624">
            <v>0.055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0.048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0.042</v>
          </cell>
          <cell r="H1626">
            <v>0.03</v>
          </cell>
          <cell r="I1626" t="str">
            <v>4        689</v>
          </cell>
          <cell r="J1626">
            <v>0.037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0.036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5.1</v>
          </cell>
          <cell r="F1629">
            <v>37616</v>
          </cell>
          <cell r="G1629">
            <v>0.031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5.1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0.027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0.023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0.017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0.015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0.013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0.011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0.009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0.008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0.007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0.006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0.005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0.004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0.004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0.003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0.003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0.002</v>
          </cell>
          <cell r="H1647">
            <v>0</v>
          </cell>
          <cell r="I1647" t="str">
            <v>2        325</v>
          </cell>
          <cell r="J1647">
            <v>0.003</v>
          </cell>
          <cell r="K1647">
            <v>0.002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0.002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0.002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0.001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0.001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0.001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2.666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9.278594955988574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0.001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0.001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0.001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0.001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0.001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0.001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0.001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0.001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0.001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0.001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0.001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0.001</v>
          </cell>
          <cell r="H1666">
            <v>0</v>
          </cell>
          <cell r="I1666" t="str">
            <v>1          5</v>
          </cell>
          <cell r="J1666">
            <v>0.001</v>
          </cell>
          <cell r="K1666">
            <v>0.001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0.001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0.001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0.001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0.001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0.001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0.001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0.001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0.001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0.001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0.001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0.001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0.001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2.518109036499916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0.001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2.05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2.05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0.001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0.001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2.3</v>
          </cell>
          <cell r="F1692">
            <v>37649</v>
          </cell>
          <cell r="G1692">
            <v>0.001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2.288047348452671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0.001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2.55</v>
          </cell>
          <cell r="F1696">
            <v>37649</v>
          </cell>
          <cell r="G1696">
            <v>0.001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2.202201225889351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0.001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2.186106038713998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0.002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0.002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0.003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0.857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0.004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0.004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1.412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0.004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2.330999202968375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0.004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0.009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0.011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0.014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0.017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1.126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0.023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0.028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1.013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0.032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2.741176190978667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0.045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0.052</v>
          </cell>
          <cell r="H1734">
            <v>0.07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0.817</v>
          </cell>
          <cell r="H1735">
            <v>0.72</v>
          </cell>
          <cell r="I1735" t="str">
            <v>9          2</v>
          </cell>
          <cell r="J1735">
            <v>0.686</v>
          </cell>
          <cell r="K1735">
            <v>0.685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0.061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0.07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2.958043321009663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0.738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0.709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0.102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</v>
          </cell>
          <cell r="H1743">
            <v>0.58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0.118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0.589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</v>
          </cell>
          <cell r="H1752">
            <v>0.22</v>
          </cell>
          <cell r="I1752" t="str">
            <v>0        260</v>
          </cell>
          <cell r="J1752">
            <v>0.202</v>
          </cell>
          <cell r="K1752">
            <v>0.2</v>
          </cell>
          <cell r="L1752">
            <v>2003</v>
          </cell>
          <cell r="M1752">
            <v>3.271247292654585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0.493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4.1</v>
          </cell>
          <cell r="F1755">
            <v>37649</v>
          </cell>
          <cell r="G1755">
            <v>0.465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4.1</v>
          </cell>
          <cell r="F1756">
            <v>37649</v>
          </cell>
          <cell r="G1756">
            <v>0.207</v>
          </cell>
          <cell r="H1756">
            <v>0.26</v>
          </cell>
          <cell r="I1756" t="str">
            <v>6          2</v>
          </cell>
          <cell r="J1756">
            <v>0.275</v>
          </cell>
          <cell r="K1756">
            <v>0.274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</v>
          </cell>
          <cell r="F1758">
            <v>37649</v>
          </cell>
          <cell r="G1758">
            <v>0.228</v>
          </cell>
          <cell r="H1758">
            <v>0.29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0.409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0.301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4.35</v>
          </cell>
          <cell r="F1765">
            <v>37649</v>
          </cell>
          <cell r="G1765">
            <v>0.337</v>
          </cell>
          <cell r="H1765">
            <v>0.29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4.35</v>
          </cell>
          <cell r="F1766">
            <v>37649</v>
          </cell>
          <cell r="G1766">
            <v>0.328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</v>
          </cell>
          <cell r="F1768">
            <v>37649</v>
          </cell>
          <cell r="G1768">
            <v>0.356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0.295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3.848242153394137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4.6</v>
          </cell>
          <cell r="F1774">
            <v>37649</v>
          </cell>
          <cell r="G1774">
            <v>0.241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4.85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</v>
          </cell>
          <cell r="F1780">
            <v>37649</v>
          </cell>
          <cell r="G1780">
            <v>0.158</v>
          </cell>
          <cell r="H1780">
            <v>0.14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0.147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5.1</v>
          </cell>
          <cell r="F1784">
            <v>37649</v>
          </cell>
          <cell r="G1784">
            <v>0.119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0.097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0.084</v>
          </cell>
          <cell r="H1789">
            <v>0.07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0.079</v>
          </cell>
          <cell r="H1790">
            <v>0.07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0.076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0.072</v>
          </cell>
          <cell r="H1792">
            <v>0.06</v>
          </cell>
          <cell r="I1792" t="str">
            <v>3        145</v>
          </cell>
          <cell r="J1792">
            <v>0.07</v>
          </cell>
          <cell r="K1792">
            <v>0.07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0.064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0.056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0.052</v>
          </cell>
          <cell r="H1796">
            <v>0.04</v>
          </cell>
          <cell r="I1796" t="str">
            <v>8         12</v>
          </cell>
          <cell r="J1796">
            <v>0.055</v>
          </cell>
          <cell r="K1796">
            <v>0.045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0.049</v>
          </cell>
          <cell r="H1797">
            <v>0.04</v>
          </cell>
          <cell r="I1797" t="str">
            <v>5        280</v>
          </cell>
          <cell r="J1797">
            <v>0.045</v>
          </cell>
          <cell r="K1797">
            <v>0.045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0.046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0.043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0.035</v>
          </cell>
          <cell r="H1802">
            <v>0.03</v>
          </cell>
          <cell r="I1802" t="str">
            <v>3        602</v>
          </cell>
          <cell r="J1802">
            <v>0.029</v>
          </cell>
          <cell r="K1802">
            <v>0.027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0.033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0.027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0.025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0.023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0.022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0.021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0.019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0.018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0.017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0.016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0.015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0.014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0.013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0.013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0.012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0.011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0.011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0.009</v>
          </cell>
          <cell r="K1822">
            <v>0.009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0.009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0.008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0.007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0.006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0.006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0.005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0.005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0.003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3.889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5.876338198790542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0.002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0.001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0.001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0.001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0.001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0.001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0.001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</v>
          </cell>
          <cell r="F1843">
            <v>37677</v>
          </cell>
          <cell r="G1843">
            <v>0.001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0.001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2.3</v>
          </cell>
          <cell r="F1845">
            <v>37677</v>
          </cell>
          <cell r="G1845">
            <v>0.001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0.002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2.004231552247959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0.003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0.715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0.006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1.517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0.008</v>
          </cell>
          <cell r="H1853">
            <v>0.01</v>
          </cell>
          <cell r="I1853" t="str">
            <v>1        300</v>
          </cell>
          <cell r="J1853">
            <v>0.009</v>
          </cell>
          <cell r="K1853">
            <v>0.009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0.009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0.011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0.014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0.016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1.16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0.019</v>
          </cell>
          <cell r="H1863">
            <v>0.02</v>
          </cell>
          <cell r="I1863" t="str">
            <v>6         32</v>
          </cell>
          <cell r="J1863">
            <v>0.024</v>
          </cell>
          <cell r="K1863">
            <v>0.023</v>
          </cell>
          <cell r="L1863">
            <v>2003</v>
          </cell>
          <cell r="M1863">
            <v>2.286456754945969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</v>
          </cell>
          <cell r="H1864">
            <v>1.12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0.022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0.026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0.031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0.035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0.041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2.432159071680622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0.047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0.963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0.053</v>
          </cell>
          <cell r="H1877">
            <v>0.07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</v>
          </cell>
          <cell r="H1878">
            <v>0.55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0.062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0.071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0.081</v>
          </cell>
          <cell r="H1883">
            <v>0.1</v>
          </cell>
          <cell r="I1883" t="str">
            <v>5         13</v>
          </cell>
          <cell r="J1883">
            <v>0.096</v>
          </cell>
          <cell r="K1883">
            <v>0.095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0.092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2.630143156674782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0.727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</v>
          </cell>
          <cell r="H1889">
            <v>0.14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0.691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</v>
          </cell>
          <cell r="H1892">
            <v>0.57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0.145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0.588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0.474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4.1</v>
          </cell>
          <cell r="F1906">
            <v>37677</v>
          </cell>
          <cell r="G1906">
            <v>0.448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4.1</v>
          </cell>
          <cell r="F1907">
            <v>37677</v>
          </cell>
          <cell r="G1907">
            <v>0.286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</v>
          </cell>
          <cell r="F1908">
            <v>37677</v>
          </cell>
          <cell r="G1908">
            <v>0.424</v>
          </cell>
          <cell r="H1908">
            <v>0.36</v>
          </cell>
          <cell r="I1908" t="str">
            <v>4        324</v>
          </cell>
          <cell r="J1908">
            <v>0.355</v>
          </cell>
          <cell r="K1908">
            <v>0.354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0.366</v>
          </cell>
          <cell r="K1909">
            <v>0.365</v>
          </cell>
          <cell r="L1909">
            <v>2003</v>
          </cell>
          <cell r="M1909">
            <v>3.055238710043037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</v>
          </cell>
          <cell r="H1911">
            <v>0.39</v>
          </cell>
          <cell r="I1911" t="str">
            <v>9          3</v>
          </cell>
          <cell r="J1911">
            <v>0.381</v>
          </cell>
          <cell r="K1911">
            <v>0.38</v>
          </cell>
          <cell r="L1911">
            <v>2003</v>
          </cell>
          <cell r="M1911">
            <v>3.090481362902157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0.364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0.355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3.386717952083871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4.35</v>
          </cell>
          <cell r="F1916">
            <v>37677</v>
          </cell>
          <cell r="G1916">
            <v>0.335</v>
          </cell>
          <cell r="H1916">
            <v>0.28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4.35</v>
          </cell>
          <cell r="F1917">
            <v>37677</v>
          </cell>
          <cell r="G1917">
            <v>0.422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0.298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</v>
          </cell>
          <cell r="F1924">
            <v>37677</v>
          </cell>
          <cell r="G1924">
            <v>0.235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0.208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4.85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</v>
          </cell>
          <cell r="F1930">
            <v>37677</v>
          </cell>
          <cell r="G1930">
            <v>0.174</v>
          </cell>
          <cell r="H1930">
            <v>0.14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</v>
          </cell>
          <cell r="H1932">
            <v>0.14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0.148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0.147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5.1</v>
          </cell>
          <cell r="F1937">
            <v>37677</v>
          </cell>
          <cell r="G1937">
            <v>0.138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5.1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0.099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0.088</v>
          </cell>
          <cell r="H1949">
            <v>0.07</v>
          </cell>
          <cell r="I1949" t="str">
            <v>5         10</v>
          </cell>
          <cell r="J1949">
            <v>0.075</v>
          </cell>
          <cell r="K1949">
            <v>0.074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0.084</v>
          </cell>
          <cell r="H1951">
            <v>0.07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0.079</v>
          </cell>
          <cell r="H1953">
            <v>0.06</v>
          </cell>
          <cell r="I1953" t="str">
            <v>7          4</v>
          </cell>
          <cell r="J1953">
            <v>0.075</v>
          </cell>
          <cell r="K1953">
            <v>0.075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0.075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0.071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0.068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0.064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0.061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0.058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0.054</v>
          </cell>
          <cell r="H1964">
            <v>0.04</v>
          </cell>
          <cell r="I1964" t="str">
            <v>5      1,904</v>
          </cell>
          <cell r="J1964">
            <v>0.046</v>
          </cell>
          <cell r="K1964">
            <v>0.045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0.048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0.046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0.043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0.041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0.038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0.036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0.035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0.033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0.027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0.026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0.024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0.022</v>
          </cell>
          <cell r="H1993">
            <v>0.01</v>
          </cell>
          <cell r="I1993" t="str">
            <v>9      2,105</v>
          </cell>
          <cell r="J1993">
            <v>0.018</v>
          </cell>
          <cell r="K1993">
            <v>0.018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0.019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0.018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0.015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0.011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0.007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0.005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0.004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0.001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0.001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0.001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0.003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0.006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0.008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0.012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0.027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0.032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0.037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0.044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0.051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0.059</v>
          </cell>
          <cell r="H2029">
            <v>0.07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0.068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2.341682330889977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0.078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0.088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0.724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0.688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</v>
          </cell>
          <cell r="H2041">
            <v>0.56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0.142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0.589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0.176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2.596730040158255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0.237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0.473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0.284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0.423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4.1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4.1</v>
          </cell>
          <cell r="F2062">
            <v>37706</v>
          </cell>
          <cell r="G2062">
            <v>0.355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</v>
          </cell>
          <cell r="F2063">
            <v>37706</v>
          </cell>
          <cell r="G2063">
            <v>0.355</v>
          </cell>
          <cell r="H2063">
            <v>0.29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</v>
          </cell>
          <cell r="H2064">
            <v>0.28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4.35</v>
          </cell>
          <cell r="F2067">
            <v>37706</v>
          </cell>
          <cell r="G2067">
            <v>0.281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0.236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</v>
          </cell>
          <cell r="F2071">
            <v>37706</v>
          </cell>
          <cell r="G2071">
            <v>0.197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0.175</v>
          </cell>
          <cell r="H2073">
            <v>0.14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4.85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</v>
          </cell>
          <cell r="F2076">
            <v>37706</v>
          </cell>
          <cell r="G2076">
            <v>0.147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5.1</v>
          </cell>
          <cell r="F2080">
            <v>37706</v>
          </cell>
          <cell r="G2080">
            <v>0.117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0.099</v>
          </cell>
          <cell r="H2083">
            <v>0.07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0.093</v>
          </cell>
          <cell r="H2084">
            <v>0.07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0.088</v>
          </cell>
          <cell r="H2085">
            <v>0.07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0.083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0.079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0.075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0.067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0.054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0.053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0.049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0.046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0.045</v>
          </cell>
          <cell r="H2099">
            <v>0.03</v>
          </cell>
          <cell r="I2099" t="str">
            <v>5      2,108</v>
          </cell>
          <cell r="J2099">
            <v>0.036</v>
          </cell>
          <cell r="K2099">
            <v>0.035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0.038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0.036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0.035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0.033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0.031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0.029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0.027</v>
          </cell>
          <cell r="H2116">
            <v>0.02</v>
          </cell>
          <cell r="I2116" t="str">
            <v>1         16</v>
          </cell>
          <cell r="J2116">
            <v>0.022</v>
          </cell>
          <cell r="K2116">
            <v>0.022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0.025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0.023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0.018</v>
          </cell>
          <cell r="H2120">
            <v>0.01</v>
          </cell>
          <cell r="I2120" t="str">
            <v>4      1,293</v>
          </cell>
          <cell r="J2120">
            <v>0.016</v>
          </cell>
          <cell r="K2120">
            <v>0.016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0.012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0.009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0.003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0.001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0.001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0.001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1.565335202709713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0.005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2.55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0.015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0.018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0.021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1.954397627874893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0.036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1.98610106153665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0.049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0.057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0.065</v>
          </cell>
          <cell r="H2140">
            <v>0.07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0.075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0.085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0.096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2.235933079695924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0.57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0.618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</v>
          </cell>
          <cell r="H2155">
            <v>0.47</v>
          </cell>
          <cell r="I2155" t="str">
            <v>7          4</v>
          </cell>
          <cell r="J2155">
            <v>0.481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</v>
          </cell>
          <cell r="H2156">
            <v>0.23</v>
          </cell>
          <cell r="I2156" t="str">
            <v>0          2</v>
          </cell>
          <cell r="J2156">
            <v>0.231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0.476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2.465450571313344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0.297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0.428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0.349</v>
          </cell>
          <cell r="H2168">
            <v>0.39</v>
          </cell>
          <cell r="I2168" t="str">
            <v>6         50</v>
          </cell>
          <cell r="J2168">
            <v>0.357</v>
          </cell>
          <cell r="K2168">
            <v>0.357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4.1</v>
          </cell>
          <cell r="F2169">
            <v>37736</v>
          </cell>
          <cell r="G2169">
            <v>0.361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4.1</v>
          </cell>
          <cell r="F2170">
            <v>37736</v>
          </cell>
          <cell r="G2170">
            <v>0.406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2.605273523605567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0.305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</v>
          </cell>
          <cell r="F2172">
            <v>37736</v>
          </cell>
          <cell r="G2172">
            <v>0.257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</v>
          </cell>
          <cell r="F2174">
            <v>37736</v>
          </cell>
          <cell r="G2174">
            <v>0.194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0.173</v>
          </cell>
          <cell r="H2176">
            <v>0.14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4.85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</v>
          </cell>
          <cell r="F2178">
            <v>37736</v>
          </cell>
          <cell r="G2178">
            <v>0.147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0.07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0.086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0.081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0.077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0.073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0.07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0.066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0.049</v>
          </cell>
          <cell r="H2189">
            <v>0.03</v>
          </cell>
          <cell r="I2189" t="str">
            <v>7        755</v>
          </cell>
          <cell r="J2189">
            <v>0.043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0.019</v>
          </cell>
          <cell r="H2191">
            <v>0.01</v>
          </cell>
          <cell r="I2191" t="str">
            <v>9      1,450</v>
          </cell>
          <cell r="J2191">
            <v>0.018</v>
          </cell>
          <cell r="K2191">
            <v>0.018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0.004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2.53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0.001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0.001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0.001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0.002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0.008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0.018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0.022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1.271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0.026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1.188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0.036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1.144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0.042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0.743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0.049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0.064</v>
          </cell>
          <cell r="H2219">
            <v>0.07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0.968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0.073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0.083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0.572</v>
          </cell>
          <cell r="H2224">
            <v>0.57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0.094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0.852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0.816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0.118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</v>
          </cell>
          <cell r="H2231">
            <v>0.14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0.145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0.712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0.177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</v>
          </cell>
          <cell r="H2238">
            <v>0.57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0.591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0.236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0.563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</v>
          </cell>
          <cell r="H2245">
            <v>0.29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0.304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0.487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0.354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0.412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4.1</v>
          </cell>
          <cell r="F2258">
            <v>37768</v>
          </cell>
          <cell r="G2258">
            <v>0.398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4.1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</v>
          </cell>
          <cell r="H2260">
            <v>0.29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0.206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4.85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0.099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0.095</v>
          </cell>
          <cell r="H2274">
            <v>0.07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0.079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0.064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0.029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0.016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0.007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0.001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0.001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0.025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0.041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1.531318541120615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0.055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0.072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0.082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0.092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0.144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0.713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1.798289213963934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0.211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1.86025459401251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0.599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1.88109459484005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0.573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0.297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0.345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</v>
          </cell>
          <cell r="H2323">
            <v>0.43</v>
          </cell>
          <cell r="I2323" t="str">
            <v>6        100</v>
          </cell>
          <cell r="J2323">
            <v>0.402</v>
          </cell>
          <cell r="K2323">
            <v>0.395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0.425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2.000540982387237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4.1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4.1</v>
          </cell>
          <cell r="F2327">
            <v>37797</v>
          </cell>
          <cell r="G2327">
            <v>0.454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</v>
          </cell>
          <cell r="F2329">
            <v>37797</v>
          </cell>
          <cell r="G2329">
            <v>0.327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0.298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0.284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0.235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4.85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0.178</v>
          </cell>
          <cell r="H2338">
            <v>0.14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0.118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0.077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0.036</v>
          </cell>
          <cell r="H2344">
            <v>0.02</v>
          </cell>
          <cell r="I2344" t="str">
            <v>8        150</v>
          </cell>
          <cell r="J2344">
            <v>0.033</v>
          </cell>
          <cell r="K2344">
            <v>0.033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0.019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0.008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0.001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0.001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0.011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0.028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0.062</v>
          </cell>
          <cell r="H2356">
            <v>0.07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0.103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0.143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0.175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0.744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0.715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</v>
          </cell>
          <cell r="H2372">
            <v>0.56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0.293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0.607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0.366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4.1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4.1</v>
          </cell>
          <cell r="F2386">
            <v>37830</v>
          </cell>
          <cell r="G2386">
            <v>0.475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0.412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</v>
          </cell>
          <cell r="F2390">
            <v>37830</v>
          </cell>
          <cell r="G2390">
            <v>0.362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</v>
          </cell>
          <cell r="H2391">
            <v>0.28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4.85</v>
          </cell>
          <cell r="F2395">
            <v>37830</v>
          </cell>
          <cell r="G2395">
            <v>0.244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5.1</v>
          </cell>
          <cell r="F2397">
            <v>37830</v>
          </cell>
          <cell r="G2397">
            <v>0.196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0.118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0.093</v>
          </cell>
          <cell r="H2402">
            <v>0.07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0.044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0.024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0.009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0.001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0.002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0.005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0.014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2.55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0.036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</v>
          </cell>
          <cell r="H2413">
            <v>1.12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0.056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1.136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0.083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0.094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0.974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</v>
          </cell>
          <cell r="H2425">
            <v>0.14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0.178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0.718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0.691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0.297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0.57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0.614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0.591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0.368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0.569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1.890851924194726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4.1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4.1</v>
          </cell>
          <cell r="F2457">
            <v>37859</v>
          </cell>
          <cell r="G2457">
            <v>0.505</v>
          </cell>
          <cell r="H2457">
            <v>0.55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0.424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0.344</v>
          </cell>
          <cell r="H2461">
            <v>0.29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4.85</v>
          </cell>
          <cell r="F2462">
            <v>37859</v>
          </cell>
          <cell r="G2462">
            <v>0.258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</v>
          </cell>
          <cell r="H2467">
            <v>0.14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0.141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0.053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0.012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0.003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0.005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0.026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0.035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0.054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0.098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0.148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0.212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1.661926704555723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1.72300113948925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0.694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0.353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</v>
          </cell>
          <cell r="H2503">
            <v>0.58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0.619</v>
          </cell>
          <cell r="H2505">
            <v>0.55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0.595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0.425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0.571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0.477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4.1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4.1</v>
          </cell>
          <cell r="F2516">
            <v>37889</v>
          </cell>
          <cell r="G2516">
            <v>0.534</v>
          </cell>
          <cell r="H2516">
            <v>0.58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</v>
          </cell>
          <cell r="F2518">
            <v>37889</v>
          </cell>
          <cell r="G2518">
            <v>0.399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0.304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4.85</v>
          </cell>
          <cell r="F2525">
            <v>37889</v>
          </cell>
          <cell r="G2525">
            <v>0.282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5.1</v>
          </cell>
          <cell r="F2527">
            <v>37889</v>
          </cell>
          <cell r="G2527">
            <v>0.235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0.204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0.177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</v>
          </cell>
          <cell r="H2532">
            <v>0.14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0.145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0.094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0.072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0.045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0.024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0.003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0.022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1.246163776979127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0.046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0.086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0.143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</v>
          </cell>
          <cell r="H2553">
            <v>0.28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0.296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1.593878896518898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0.363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0.715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4.1</v>
          </cell>
          <cell r="F2567">
            <v>37922</v>
          </cell>
          <cell r="G2567">
            <v>0.624</v>
          </cell>
          <cell r="H2567">
            <v>0.57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4.1</v>
          </cell>
          <cell r="F2568">
            <v>37922</v>
          </cell>
          <cell r="G2568">
            <v>0.491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</v>
          </cell>
          <cell r="F2569">
            <v>37922</v>
          </cell>
          <cell r="G2569">
            <v>0.601</v>
          </cell>
          <cell r="H2569">
            <v>0.55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0.471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4.85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</v>
          </cell>
          <cell r="F2575">
            <v>37922</v>
          </cell>
          <cell r="G2575">
            <v>0.358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0.244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0.177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0.003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0.005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0.022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0.045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0.082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0.102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1.361221705847344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0.988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1.16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1.067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0.208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0.242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0.828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0.363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0.411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4.1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4.1</v>
          </cell>
          <cell r="F2619">
            <v>37949</v>
          </cell>
          <cell r="G2619">
            <v>0.462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</v>
          </cell>
          <cell r="F2620">
            <v>37949</v>
          </cell>
          <cell r="G2620">
            <v>0.707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</v>
          </cell>
          <cell r="F2621">
            <v>37949</v>
          </cell>
          <cell r="G2621">
            <v>0.488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</v>
          </cell>
          <cell r="H2623">
            <v>0.55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</v>
          </cell>
          <cell r="H2625">
            <v>0.58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0.571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4.35</v>
          </cell>
          <cell r="F2628">
            <v>37949</v>
          </cell>
          <cell r="G2628">
            <v>0.623</v>
          </cell>
          <cell r="H2628">
            <v>0.57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4.35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0.585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0.733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1.748981398833228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0.567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0.692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4.85</v>
          </cell>
          <cell r="F2634">
            <v>37949</v>
          </cell>
          <cell r="G2634">
            <v>0.456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0.415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5.1</v>
          </cell>
          <cell r="F2637">
            <v>37949</v>
          </cell>
          <cell r="G2637">
            <v>0.391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0.237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0.148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0.028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0.094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0.297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0.427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4.1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0.718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0.585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4.35</v>
          </cell>
          <cell r="F2665">
            <v>37979</v>
          </cell>
          <cell r="G2665">
            <v>0.698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4.35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</v>
          </cell>
          <cell r="F2667">
            <v>37979</v>
          </cell>
          <cell r="G2667">
            <v>0.678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</v>
          </cell>
          <cell r="F2668">
            <v>37979</v>
          </cell>
          <cell r="G2668">
            <v>0.643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0.483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0.422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0.291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0.029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0.296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1.496935554721171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0.854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</v>
          </cell>
          <cell r="F2686">
            <v>38013</v>
          </cell>
          <cell r="G2686">
            <v>0.689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</v>
          </cell>
          <cell r="F2687">
            <v>38013</v>
          </cell>
          <cell r="G2687">
            <v>0.537</v>
          </cell>
          <cell r="H2687">
            <v>0.57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0.009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</v>
          </cell>
          <cell r="N2691" t="str">
            <v>NG34</v>
          </cell>
          <cell r="O2691">
            <v>69.35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0.045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69.35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</v>
          </cell>
          <cell r="H2696">
            <v>0.14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69.35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69.35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69.35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69.35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69.35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0.289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69.35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0.352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69.35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69.35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69.35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69.35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0.741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69.35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0.425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69.35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0.719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69.35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69.35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69.35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69.35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69.35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</v>
          </cell>
          <cell r="H2715">
            <v>0.56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69.35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</v>
          </cell>
          <cell r="H2716">
            <v>0.58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69.35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69.35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69.35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69.35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69.35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</v>
          </cell>
          <cell r="N2723" t="str">
            <v>NG44</v>
          </cell>
          <cell r="O2723">
            <v>69.35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0.616</v>
          </cell>
          <cell r="H2724">
            <v>0.57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69.35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0.352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1.510695013968098</v>
          </cell>
          <cell r="N2725" t="str">
            <v>NG44</v>
          </cell>
          <cell r="O2725">
            <v>69.35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</v>
          </cell>
          <cell r="H2726">
            <v>0.55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69.35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69.35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0.57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69.35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69.35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69.35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69.35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69.35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0.368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69.35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69.35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69.35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69.35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0.414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1.393382527385233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0.469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0.003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0.367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1.314458451508555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0.571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0.419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0.469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0.567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0.428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0.567</v>
          </cell>
          <cell r="H2766">
            <v>0.56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0.584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0.587</v>
          </cell>
          <cell r="H2772">
            <v>0.58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0.006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0.8694911110964119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</v>
          </cell>
          <cell r="H2784">
            <v>0.28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0.482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0.474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0.244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0.615</v>
          </cell>
          <cell r="H2802">
            <v>0.57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0.485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0.292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</v>
          </cell>
          <cell r="H2812">
            <v>0.29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1.125742955152898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0.969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0.296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0.707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0.413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0.476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</v>
          </cell>
          <cell r="H2828">
            <v>0.58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0.583</v>
          </cell>
          <cell r="H2829">
            <v>0.58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0.593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0.699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0.235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0.9396645605477513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0.07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0.29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37596.58225011574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</v>
          </cell>
          <cell r="E8">
            <v>4.1396309010193955</v>
          </cell>
          <cell r="F8">
            <v>4.039508869698685</v>
          </cell>
          <cell r="G8">
            <v>3.3784711736665405</v>
          </cell>
          <cell r="H8">
            <v>3.708990021682613</v>
          </cell>
          <cell r="I8">
            <v>4.200837823538978</v>
          </cell>
          <cell r="J8">
            <v>3.829808939310024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</v>
          </cell>
          <cell r="F9">
            <v>4.009225741590764</v>
          </cell>
          <cell r="G9">
            <v>3.34593632925248</v>
          </cell>
          <cell r="H9">
            <v>3.677581035421621</v>
          </cell>
          <cell r="I9">
            <v>4.167983163027931</v>
          </cell>
          <cell r="J9">
            <v>3.7984342365686232</v>
          </cell>
          <cell r="L9">
            <v>37680</v>
          </cell>
          <cell r="M9">
            <v>2.659</v>
          </cell>
          <cell r="N9">
            <v>2.3175425075742266</v>
          </cell>
          <cell r="P9">
            <v>2.370238134980248</v>
          </cell>
          <cell r="Q9">
            <v>2.375238134980248</v>
          </cell>
        </row>
        <row r="10">
          <cell r="B10">
            <v>37711</v>
          </cell>
          <cell r="C10">
            <v>4.276</v>
          </cell>
          <cell r="D10">
            <v>3.7113678418768554</v>
          </cell>
          <cell r="E10">
            <v>4.035548423931838</v>
          </cell>
          <cell r="F10">
            <v>3.9382496600878194</v>
          </cell>
          <cell r="G10">
            <v>3.2823081609658913</v>
          </cell>
          <cell r="H10">
            <v>3.610278910526855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</v>
          </cell>
          <cell r="D11">
            <v>3.5716118660149787</v>
          </cell>
          <cell r="E11">
            <v>3.89927720458887</v>
          </cell>
          <cell r="F11">
            <v>3.720763585363804</v>
          </cell>
          <cell r="G11">
            <v>3.23345710544928</v>
          </cell>
          <cell r="H11">
            <v>3.477110345406542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2.545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4.066</v>
          </cell>
          <cell r="D12">
            <v>3.515413664298451</v>
          </cell>
          <cell r="E12">
            <v>3.837923290694346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4.066</v>
          </cell>
          <cell r="D13">
            <v>3.515413664298451</v>
          </cell>
          <cell r="E13">
            <v>3.837923290694346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</v>
          </cell>
          <cell r="N13">
            <v>2.2445762189600185</v>
          </cell>
          <cell r="P13">
            <v>2.241892839258888</v>
          </cell>
          <cell r="Q13">
            <v>2.241892839258888</v>
          </cell>
        </row>
        <row r="14">
          <cell r="B14">
            <v>37833</v>
          </cell>
          <cell r="C14">
            <v>4.086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</v>
          </cell>
          <cell r="D15">
            <v>3.5413512958599247</v>
          </cell>
          <cell r="E15">
            <v>3.8662404817225875</v>
          </cell>
          <cell r="F15">
            <v>3.689239323565756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</v>
          </cell>
          <cell r="L15">
            <v>37864</v>
          </cell>
          <cell r="M15">
            <v>2.558</v>
          </cell>
          <cell r="N15">
            <v>2.254270109187172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4.076</v>
          </cell>
          <cell r="D16">
            <v>3.5240595414856086</v>
          </cell>
          <cell r="E16">
            <v>3.847362354370426</v>
          </cell>
          <cell r="F16">
            <v>3.6712254596811578</v>
          </cell>
          <cell r="G16">
            <v>3.190406962433131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4.076</v>
          </cell>
          <cell r="D17">
            <v>3.5240595414856086</v>
          </cell>
          <cell r="E17">
            <v>3.847362354370426</v>
          </cell>
          <cell r="F17">
            <v>3.6712254596811578</v>
          </cell>
          <cell r="G17">
            <v>3.190406962433131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</v>
          </cell>
          <cell r="N17">
            <v>2.410633627127559</v>
          </cell>
          <cell r="P17">
            <v>2.7297817620692193</v>
          </cell>
          <cell r="Q17">
            <v>2.462737894040709</v>
          </cell>
        </row>
        <row r="18">
          <cell r="B18">
            <v>37955</v>
          </cell>
          <cell r="C18">
            <v>4.233</v>
          </cell>
          <cell r="D18">
            <v>3.7042838042517348</v>
          </cell>
          <cell r="E18">
            <v>4.123581618889011</v>
          </cell>
          <cell r="F18">
            <v>4.029971154058674</v>
          </cell>
          <cell r="G18">
            <v>3.4449447963561157</v>
          </cell>
          <cell r="H18">
            <v>3.737457975207395</v>
          </cell>
          <cell r="I18">
            <v>4.1387961650285945</v>
          </cell>
          <cell r="J18">
            <v>3.795229203247488</v>
          </cell>
          <cell r="L18">
            <v>37955</v>
          </cell>
          <cell r="M18">
            <v>2.807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4.366</v>
          </cell>
          <cell r="D19">
            <v>3.8206716487982693</v>
          </cell>
          <cell r="E19">
            <v>4.253143715584555</v>
          </cell>
          <cell r="F19">
            <v>4.156592028967676</v>
          </cell>
          <cell r="G19">
            <v>3.553184261963336</v>
          </cell>
          <cell r="H19">
            <v>3.854888145465506</v>
          </cell>
          <cell r="I19">
            <v>4.268836299672772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2.874788742743773</v>
          </cell>
          <cell r="Q19">
            <v>2.593559409214491</v>
          </cell>
        </row>
        <row r="20">
          <cell r="B20">
            <v>38017</v>
          </cell>
          <cell r="C20">
            <v>4.428</v>
          </cell>
          <cell r="D20">
            <v>3.8869204129772905</v>
          </cell>
          <cell r="E20">
            <v>4.407686551559227</v>
          </cell>
          <cell r="F20">
            <v>4.273951208888255</v>
          </cell>
          <cell r="G20">
            <v>3.6988647835544914</v>
          </cell>
          <cell r="H20">
            <v>3.9864079962213737</v>
          </cell>
          <cell r="I20">
            <v>4.383446318255088</v>
          </cell>
          <cell r="J20">
            <v>4.045818564952301</v>
          </cell>
          <cell r="L20">
            <v>38017</v>
          </cell>
          <cell r="M20">
            <v>2.697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4.27828292651345</v>
          </cell>
          <cell r="F21">
            <v>4.148473869873921</v>
          </cell>
          <cell r="G21">
            <v>3.590271192348059</v>
          </cell>
          <cell r="H21">
            <v>3.86937253111099</v>
          </cell>
          <cell r="I21">
            <v>4.254754353175333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</v>
          </cell>
          <cell r="Q21">
            <v>2.2909311320210124</v>
          </cell>
        </row>
        <row r="22">
          <cell r="B22">
            <v>38077</v>
          </cell>
          <cell r="C22">
            <v>4.113</v>
          </cell>
          <cell r="D22">
            <v>3.610411847013459</v>
          </cell>
          <cell r="E22">
            <v>4.094131613948306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4.07161578748491</v>
          </cell>
          <cell r="J22">
            <v>3.758006268665044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2.187597991110085</v>
          </cell>
          <cell r="Q22">
            <v>2.197587023032962</v>
          </cell>
        </row>
        <row r="23">
          <cell r="B23">
            <v>38107</v>
          </cell>
          <cell r="C23">
            <v>3.853</v>
          </cell>
          <cell r="D23">
            <v>3.350467665628699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</v>
          </cell>
        </row>
        <row r="24">
          <cell r="B24">
            <v>38138</v>
          </cell>
          <cell r="C24">
            <v>3.793</v>
          </cell>
          <cell r="D24">
            <v>3.298293240521582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</v>
          </cell>
          <cell r="N24">
            <v>2.125102405575794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</v>
          </cell>
          <cell r="D25">
            <v>3.2982932405215823</v>
          </cell>
          <cell r="E25">
            <v>3.74774250482948</v>
          </cell>
          <cell r="F25">
            <v>3.4857550979193883</v>
          </cell>
          <cell r="G25">
            <v>3.103839024990199</v>
          </cell>
          <cell r="H25">
            <v>3.294797061454794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2.169898978237026</v>
          </cell>
          <cell r="Q25">
            <v>2.1798071927495237</v>
          </cell>
        </row>
        <row r="26">
          <cell r="B26">
            <v>38199</v>
          </cell>
          <cell r="C26">
            <v>3.803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2.465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</v>
          </cell>
          <cell r="H27">
            <v>3.3121701015890137</v>
          </cell>
          <cell r="I27">
            <v>3.7571322460218224</v>
          </cell>
          <cell r="J27">
            <v>3.443477253005859</v>
          </cell>
          <cell r="L27">
            <v>38230</v>
          </cell>
          <cell r="M27">
            <v>2.475</v>
          </cell>
          <cell r="N27">
            <v>2.1538200056511423</v>
          </cell>
          <cell r="P27">
            <v>2.1902528430410437</v>
          </cell>
          <cell r="Q27">
            <v>2.200253997575478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3.107930560746843</v>
          </cell>
          <cell r="H28">
            <v>3.299140321488349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</v>
          </cell>
          <cell r="N28">
            <v>2.233548844998086</v>
          </cell>
          <cell r="P28">
            <v>2.539181791461533</v>
          </cell>
          <cell r="Q28">
            <v>2.283446616209862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3.777384549423438</v>
          </cell>
          <cell r="F29">
            <v>3.5133250037821835</v>
          </cell>
          <cell r="G29">
            <v>3.1283882395300635</v>
          </cell>
          <cell r="H29">
            <v>3.320856621656123</v>
          </cell>
          <cell r="I29">
            <v>3.766985726866359</v>
          </cell>
          <cell r="J29">
            <v>3.4525081401105164</v>
          </cell>
          <cell r="L29">
            <v>38291</v>
          </cell>
          <cell r="M29">
            <v>2.628</v>
          </cell>
          <cell r="N29">
            <v>2.346633627127559</v>
          </cell>
          <cell r="P29">
            <v>2.6657817620692192</v>
          </cell>
          <cell r="Q29">
            <v>2.398737894040709</v>
          </cell>
        </row>
        <row r="30">
          <cell r="B30">
            <v>38321</v>
          </cell>
          <cell r="C30">
            <v>3.981</v>
          </cell>
          <cell r="D30">
            <v>3.4745765434482694</v>
          </cell>
          <cell r="E30">
            <v>3.9491167851224294</v>
          </cell>
          <cell r="F30">
            <v>3.743465296687562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3.618129806093554</v>
          </cell>
          <cell r="L30">
            <v>38321</v>
          </cell>
          <cell r="M30">
            <v>2.759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</v>
          </cell>
          <cell r="D31">
            <v>3.62644198393056</v>
          </cell>
          <cell r="E31">
            <v>4.121723245964254</v>
          </cell>
          <cell r="F31">
            <v>3.907083222239845</v>
          </cell>
          <cell r="G31">
            <v>3.4363429585879026</v>
          </cell>
          <cell r="H31">
            <v>3.671713090413874</v>
          </cell>
          <cell r="I31">
            <v>4.10537090202638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4.215</v>
          </cell>
          <cell r="D32">
            <v>3.66597960691766</v>
          </cell>
          <cell r="E32">
            <v>4.2238607177416085</v>
          </cell>
          <cell r="F32">
            <v>4.018663431663624</v>
          </cell>
          <cell r="G32">
            <v>3.5460708248132584</v>
          </cell>
          <cell r="H32">
            <v>3.782367128238441</v>
          </cell>
          <cell r="I32">
            <v>4.197044848573953</v>
          </cell>
          <cell r="J32">
            <v>3.9326497423949425</v>
          </cell>
          <cell r="L32">
            <v>38383</v>
          </cell>
          <cell r="M32">
            <v>2.671</v>
          </cell>
          <cell r="N32">
            <v>2.3673585263157895</v>
          </cell>
          <cell r="P32">
            <v>2.481</v>
          </cell>
          <cell r="Q32">
            <v>2.491</v>
          </cell>
        </row>
        <row r="33">
          <cell r="B33">
            <v>38411</v>
          </cell>
          <cell r="C33">
            <v>4.105</v>
          </cell>
          <cell r="D33">
            <v>3.570307541256701</v>
          </cell>
          <cell r="E33">
            <v>4.113629477183702</v>
          </cell>
          <cell r="F33">
            <v>3.913787280422106</v>
          </cell>
          <cell r="G33">
            <v>3.453528051211964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2.562</v>
          </cell>
          <cell r="N33">
            <v>2.2205425075742267</v>
          </cell>
          <cell r="P33">
            <v>2.273238134980248</v>
          </cell>
          <cell r="Q33">
            <v>2.278238134980248</v>
          </cell>
        </row>
        <row r="34">
          <cell r="B34">
            <v>38442</v>
          </cell>
          <cell r="C34">
            <v>3.935</v>
          </cell>
          <cell r="D34">
            <v>3.4224507125079455</v>
          </cell>
          <cell r="E34">
            <v>3.943272105412391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3.671406105889466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3.675</v>
          </cell>
          <cell r="D35">
            <v>3.196316739127497</v>
          </cell>
          <cell r="E35">
            <v>3.6827255368209753</v>
          </cell>
          <cell r="F35">
            <v>3.503816871023444</v>
          </cell>
          <cell r="G35">
            <v>3.091769936225083</v>
          </cell>
          <cell r="H35">
            <v>3.2977934036242633</v>
          </cell>
          <cell r="I35">
            <v>3.65934515267124</v>
          </cell>
          <cell r="J35">
            <v>3.4288227291343802</v>
          </cell>
          <cell r="L35">
            <v>38472</v>
          </cell>
          <cell r="M35">
            <v>2.449</v>
          </cell>
          <cell r="N35">
            <v>2.1468136934641726</v>
          </cell>
          <cell r="P35">
            <v>2.144132420853502</v>
          </cell>
          <cell r="Q35">
            <v>2.144132420853502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3.037085570006136</v>
          </cell>
          <cell r="H36">
            <v>3.239465084920705</v>
          </cell>
          <cell r="I36">
            <v>3.594622041127395</v>
          </cell>
          <cell r="J36">
            <v>3.368176884945609</v>
          </cell>
          <cell r="L36">
            <v>38503</v>
          </cell>
          <cell r="M36">
            <v>2.457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3.456145893186391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</v>
          </cell>
          <cell r="N37">
            <v>2.1605762189600184</v>
          </cell>
          <cell r="P37">
            <v>2.157892839258888</v>
          </cell>
          <cell r="Q37">
            <v>2.157892839258888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3.667694004017625</v>
          </cell>
          <cell r="F38">
            <v>3.4895155776723286</v>
          </cell>
          <cell r="G38">
            <v>3.0791504670976337</v>
          </cell>
          <cell r="H38">
            <v>3.284333022384981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</v>
          </cell>
          <cell r="G39">
            <v>3.0875634465159334</v>
          </cell>
          <cell r="H39">
            <v>3.293306609877836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</v>
          </cell>
          <cell r="P39">
            <v>2.20570014048851</v>
          </cell>
          <cell r="Q39">
            <v>2.20570014048851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3.657672982148724</v>
          </cell>
          <cell r="F40">
            <v>3.4799813821049175</v>
          </cell>
          <cell r="G40">
            <v>3.070737487679334</v>
          </cell>
          <cell r="H40">
            <v>3.2753594348921258</v>
          </cell>
          <cell r="I40">
            <v>3.6344516482313</v>
          </cell>
          <cell r="J40">
            <v>3.4054974044463915</v>
          </cell>
          <cell r="L40">
            <v>38625</v>
          </cell>
          <cell r="M40">
            <v>2.540545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2.66742</v>
          </cell>
          <cell r="N41">
            <v>2.3860536271275588</v>
          </cell>
          <cell r="P41">
            <v>2.705201762069219</v>
          </cell>
          <cell r="Q41">
            <v>2.438157894040709</v>
          </cell>
        </row>
        <row r="42">
          <cell r="B42">
            <v>38686</v>
          </cell>
          <cell r="C42">
            <v>3.834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</v>
          </cell>
          <cell r="I42">
            <v>3.817667840909261</v>
          </cell>
          <cell r="J42">
            <v>3.57717179414999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2.561329007642002</v>
          </cell>
        </row>
        <row r="43">
          <cell r="B43">
            <v>38717</v>
          </cell>
          <cell r="C43">
            <v>4.004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</v>
          </cell>
          <cell r="D44">
            <v>3.4387923799389073</v>
          </cell>
          <cell r="E44">
            <v>3.988221525888833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2.531065</v>
          </cell>
        </row>
        <row r="45">
          <cell r="B45">
            <v>38776</v>
          </cell>
          <cell r="C45">
            <v>3.959</v>
          </cell>
          <cell r="D45">
            <v>3.5595411276496427</v>
          </cell>
          <cell r="E45">
            <v>4.086224331947242</v>
          </cell>
          <cell r="F45">
            <v>3.902395227141779</v>
          </cell>
          <cell r="G45">
            <v>3.459119819912368</v>
          </cell>
          <cell r="H45">
            <v>3.6807575235270735</v>
          </cell>
          <cell r="I45">
            <v>4.0967311648972045</v>
          </cell>
          <cell r="J45">
            <v>3.802224641669384</v>
          </cell>
          <cell r="L45">
            <v>38776</v>
          </cell>
          <cell r="M45">
            <v>2.60043</v>
          </cell>
          <cell r="N45">
            <v>2.2589725075742266</v>
          </cell>
          <cell r="P45">
            <v>2.311668134980248</v>
          </cell>
          <cell r="Q45">
            <v>2.316668134980248</v>
          </cell>
        </row>
        <row r="46">
          <cell r="B46">
            <v>38807</v>
          </cell>
          <cell r="C46">
            <v>3.833</v>
          </cell>
          <cell r="D46">
            <v>3.335450712507946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3.836237598846621</v>
          </cell>
          <cell r="J46">
            <v>3.584406105889466</v>
          </cell>
          <cell r="L46">
            <v>38807</v>
          </cell>
          <cell r="M46">
            <v>2.5050199999999996</v>
          </cell>
          <cell r="N46">
            <v>2.199983999414325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3.638</v>
          </cell>
          <cell r="D47">
            <v>3.174316739127497</v>
          </cell>
          <cell r="E47">
            <v>3.6607255368209755</v>
          </cell>
          <cell r="F47">
            <v>3.4818168710234443</v>
          </cell>
          <cell r="G47">
            <v>3.069769936225083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2.180867420853502</v>
          </cell>
          <cell r="Q47">
            <v>2.180867420853502</v>
          </cell>
        </row>
        <row r="48">
          <cell r="B48">
            <v>38868</v>
          </cell>
          <cell r="C48">
            <v>3.623</v>
          </cell>
          <cell r="D48">
            <v>3.167783245782385</v>
          </cell>
          <cell r="E48">
            <v>3.645588894673122</v>
          </cell>
          <cell r="F48">
            <v>3.4698445998352745</v>
          </cell>
          <cell r="G48">
            <v>3.0650855700061364</v>
          </cell>
          <cell r="H48">
            <v>3.267465084920705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3.655</v>
          </cell>
          <cell r="D49">
            <v>3.1978294365543336</v>
          </cell>
          <cell r="E49">
            <v>3.6776204274764726</v>
          </cell>
          <cell r="F49">
            <v>3.501145893186391</v>
          </cell>
          <cell r="G49">
            <v>3.0947050391335855</v>
          </cell>
          <cell r="H49">
            <v>3.297925466159988</v>
          </cell>
          <cell r="I49">
            <v>3.65955814379136</v>
          </cell>
          <cell r="J49">
            <v>3.4271720797584027</v>
          </cell>
          <cell r="L49">
            <v>38898</v>
          </cell>
          <cell r="M49">
            <v>2.499945</v>
          </cell>
          <cell r="N49">
            <v>2.197521218960018</v>
          </cell>
          <cell r="P49">
            <v>2.194837839258888</v>
          </cell>
          <cell r="Q49">
            <v>2.194837839258888</v>
          </cell>
        </row>
        <row r="50">
          <cell r="B50">
            <v>38929</v>
          </cell>
          <cell r="C50">
            <v>3.687</v>
          </cell>
          <cell r="D50">
            <v>3.225270548355548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</v>
          </cell>
          <cell r="L50">
            <v>38929</v>
          </cell>
          <cell r="M50">
            <v>2.5080649999999998</v>
          </cell>
          <cell r="N50">
            <v>2.204691320943403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3.258968008870181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3.727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</v>
          </cell>
          <cell r="H52">
            <v>3.367359434892126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3.752</v>
          </cell>
          <cell r="D53">
            <v>3.288707500973107</v>
          </cell>
          <cell r="E53">
            <v>3.774719230260305</v>
          </cell>
          <cell r="F53">
            <v>3.5959566123532207</v>
          </cell>
          <cell r="G53">
            <v>3.184246042399593</v>
          </cell>
          <cell r="H53">
            <v>3.390101327376407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2.745213062069219</v>
          </cell>
          <cell r="Q53">
            <v>2.4781691940407087</v>
          </cell>
        </row>
        <row r="54">
          <cell r="B54">
            <v>39051</v>
          </cell>
          <cell r="C54">
            <v>3.937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3.940667840909261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2.549004664802027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2.903814242743772</v>
          </cell>
          <cell r="Q55">
            <v>2.62258490921449</v>
          </cell>
        </row>
        <row r="56">
          <cell r="B56">
            <v>39113</v>
          </cell>
          <cell r="C56">
            <v>4.172</v>
          </cell>
          <cell r="D56">
            <v>3.566792379938907</v>
          </cell>
          <cell r="E56">
            <v>4.116221525888832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</v>
          </cell>
          <cell r="N56">
            <v>2.448089501315789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</v>
          </cell>
          <cell r="D57">
            <v>3.677541127649643</v>
          </cell>
          <cell r="E57">
            <v>4.204224331947242</v>
          </cell>
          <cell r="F57">
            <v>4.020395227141779</v>
          </cell>
          <cell r="G57">
            <v>3.5771198199123684</v>
          </cell>
          <cell r="H57">
            <v>3.798757523527074</v>
          </cell>
          <cell r="I57">
            <v>4.219731164897205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3.917</v>
          </cell>
          <cell r="D58">
            <v>3.4194507125079454</v>
          </cell>
          <cell r="E58">
            <v>3.940272105412391</v>
          </cell>
          <cell r="F58">
            <v>3.748705955776123</v>
          </cell>
          <cell r="G58">
            <v>3.307507401100871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2.234852741718132</v>
          </cell>
          <cell r="Q58">
            <v>2.234852741718132</v>
          </cell>
        </row>
        <row r="59">
          <cell r="B59">
            <v>39202</v>
          </cell>
          <cell r="C59">
            <v>3.737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3.727</v>
          </cell>
          <cell r="D60">
            <v>3.2717832457823848</v>
          </cell>
          <cell r="E60">
            <v>3.7495888946731215</v>
          </cell>
          <cell r="F60">
            <v>3.573844599835274</v>
          </cell>
          <cell r="G60">
            <v>3.169085570006136</v>
          </cell>
          <cell r="H60">
            <v>3.371465084920705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2.226994199840037</v>
          </cell>
          <cell r="Q60">
            <v>2.226994199840037</v>
          </cell>
        </row>
        <row r="61">
          <cell r="B61">
            <v>39263</v>
          </cell>
          <cell r="C61">
            <v>3.757</v>
          </cell>
          <cell r="D61">
            <v>3.299829436554334</v>
          </cell>
          <cell r="E61">
            <v>3.779620427476473</v>
          </cell>
          <cell r="F61">
            <v>3.603145893186391</v>
          </cell>
          <cell r="G61">
            <v>3.196705039133586</v>
          </cell>
          <cell r="H61">
            <v>3.3999254661599885</v>
          </cell>
          <cell r="I61">
            <v>3.76155814379136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2.235020393960018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3.787</v>
          </cell>
          <cell r="D62">
            <v>3.3252705483555483</v>
          </cell>
          <cell r="E62">
            <v>3.809694004017625</v>
          </cell>
          <cell r="F62">
            <v>3.6315155776723285</v>
          </cell>
          <cell r="G62">
            <v>3.2211504670976336</v>
          </cell>
          <cell r="H62">
            <v>3.426333022384981</v>
          </cell>
          <cell r="I62">
            <v>3.7914090500072763</v>
          </cell>
          <cell r="J62">
            <v>3.556827534321587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</v>
          </cell>
          <cell r="Q62">
            <v>2.239620487880431</v>
          </cell>
        </row>
        <row r="63">
          <cell r="B63">
            <v>39325</v>
          </cell>
          <cell r="C63">
            <v>3.822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3.591157664196783</v>
          </cell>
          <cell r="L63">
            <v>39325</v>
          </cell>
          <cell r="M63">
            <v>2.588053978124999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</v>
          </cell>
          <cell r="D64">
            <v>3.361573087840916</v>
          </cell>
          <cell r="E64">
            <v>3.844672982148724</v>
          </cell>
          <cell r="F64">
            <v>3.6669813821049178</v>
          </cell>
          <cell r="G64">
            <v>3.2577374876793344</v>
          </cell>
          <cell r="H64">
            <v>3.462359434892126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</v>
          </cell>
          <cell r="Q64">
            <v>2.397779588834861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3.690956612353221</v>
          </cell>
          <cell r="G65">
            <v>3.2792460423995933</v>
          </cell>
          <cell r="H65">
            <v>3.485101327376407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3.997</v>
          </cell>
          <cell r="D66">
            <v>3.5126063613101555</v>
          </cell>
          <cell r="E66">
            <v>4.020059784536494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</v>
          </cell>
          <cell r="J66">
            <v>3.75517179414999</v>
          </cell>
          <cell r="L66">
            <v>39416</v>
          </cell>
          <cell r="M66">
            <v>2.885026636624999</v>
          </cell>
          <cell r="N66">
            <v>2.5916405264270264</v>
          </cell>
          <cell r="P66">
            <v>2.924422404131796</v>
          </cell>
          <cell r="Q66">
            <v>2.6459706442670012</v>
          </cell>
        </row>
        <row r="67">
          <cell r="B67">
            <v>39447</v>
          </cell>
          <cell r="C67">
            <v>4.147</v>
          </cell>
          <cell r="D67">
            <v>3.6404631900589113</v>
          </cell>
          <cell r="E67">
            <v>4.170417156307805</v>
          </cell>
          <cell r="F67">
            <v>3.9754919051912574</v>
          </cell>
          <cell r="G67">
            <v>3.5265569590871384</v>
          </cell>
          <cell r="H67">
            <v>3.751024432139198</v>
          </cell>
          <cell r="I67">
            <v>4.149943671100856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</v>
          </cell>
          <cell r="D68">
            <v>3.5917923799389073</v>
          </cell>
          <cell r="E68">
            <v>4.141221525888833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</v>
          </cell>
          <cell r="J68">
            <v>3.875780403213136</v>
          </cell>
          <cell r="L68">
            <v>39478</v>
          </cell>
          <cell r="M68">
            <v>2.793006939624999</v>
          </cell>
          <cell r="N68">
            <v>2.4893654659407884</v>
          </cell>
          <cell r="P68">
            <v>2.603006939624999</v>
          </cell>
          <cell r="Q68">
            <v>2.613006939624999</v>
          </cell>
        </row>
        <row r="69">
          <cell r="B69">
            <v>39507</v>
          </cell>
          <cell r="C69">
            <v>4.097</v>
          </cell>
          <cell r="D69">
            <v>3.712541127649643</v>
          </cell>
          <cell r="E69">
            <v>4.239224331947242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4.254731164897205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2.337570504324226</v>
          </cell>
          <cell r="P69">
            <v>2.390266131730247</v>
          </cell>
          <cell r="Q69">
            <v>2.395266131730247</v>
          </cell>
        </row>
        <row r="70">
          <cell r="B70">
            <v>39538</v>
          </cell>
          <cell r="C70">
            <v>3.947</v>
          </cell>
          <cell r="D70">
            <v>3.4494507125079457</v>
          </cell>
          <cell r="E70">
            <v>3.9702721054123913</v>
          </cell>
          <cell r="F70">
            <v>3.778705955776123</v>
          </cell>
          <cell r="G70">
            <v>3.337507401100871</v>
          </cell>
          <cell r="H70">
            <v>3.558106678438497</v>
          </cell>
          <cell r="I70">
            <v>3.9502375988466207</v>
          </cell>
          <cell r="J70">
            <v>3.698406105889466</v>
          </cell>
          <cell r="L70">
            <v>39538</v>
          </cell>
          <cell r="M70">
            <v>2.580734229499999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</v>
          </cell>
          <cell r="N71">
            <v>2.258680033839172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3.767</v>
          </cell>
          <cell r="D72">
            <v>3.311783245782385</v>
          </cell>
          <cell r="E72">
            <v>3.7895888946731215</v>
          </cell>
          <cell r="F72">
            <v>3.613844599835274</v>
          </cell>
          <cell r="G72">
            <v>3.209085570006136</v>
          </cell>
          <cell r="H72">
            <v>3.411465084920705</v>
          </cell>
          <cell r="I72">
            <v>3.771622041127395</v>
          </cell>
          <cell r="J72">
            <v>3.540176884945609</v>
          </cell>
          <cell r="L72">
            <v>39599</v>
          </cell>
          <cell r="M72">
            <v>2.569231767374999</v>
          </cell>
          <cell r="N72">
            <v>2.267639147099556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</v>
          </cell>
          <cell r="D73">
            <v>3.339829436554334</v>
          </cell>
          <cell r="E73">
            <v>3.819620427476473</v>
          </cell>
          <cell r="F73">
            <v>3.643145893186391</v>
          </cell>
          <cell r="G73">
            <v>3.236705039133586</v>
          </cell>
          <cell r="H73">
            <v>3.4399254661599885</v>
          </cell>
          <cell r="I73">
            <v>3.80155814379136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3.849694004017625</v>
          </cell>
          <cell r="F74">
            <v>3.6715155776723285</v>
          </cell>
          <cell r="G74">
            <v>3.2611504670976337</v>
          </cell>
          <cell r="H74">
            <v>3.466333022384981</v>
          </cell>
          <cell r="I74">
            <v>3.8314090500072764</v>
          </cell>
          <cell r="J74">
            <v>3.596827534321587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</v>
          </cell>
          <cell r="D75">
            <v>3.393968008870181</v>
          </cell>
          <cell r="E75">
            <v>3.879715025886526</v>
          </cell>
          <cell r="F75">
            <v>3.7010497732397396</v>
          </cell>
          <cell r="G75">
            <v>3.289563446515934</v>
          </cell>
          <cell r="H75">
            <v>3.4953066098778365</v>
          </cell>
          <cell r="I75">
            <v>3.861366451783253</v>
          </cell>
          <cell r="J75">
            <v>3.626157664196783</v>
          </cell>
          <cell r="L75">
            <v>39691</v>
          </cell>
          <cell r="M75">
            <v>2.626874787796874</v>
          </cell>
          <cell r="N75">
            <v>2.3231448969840462</v>
          </cell>
          <cell r="P75">
            <v>2.320449928285384</v>
          </cell>
          <cell r="Q75">
            <v>2.320449928285384</v>
          </cell>
        </row>
        <row r="76">
          <cell r="B76">
            <v>39721</v>
          </cell>
          <cell r="C76">
            <v>3.857</v>
          </cell>
          <cell r="D76">
            <v>3.396573087840916</v>
          </cell>
          <cell r="E76">
            <v>3.8796729821487244</v>
          </cell>
          <cell r="F76">
            <v>3.701981382104918</v>
          </cell>
          <cell r="G76">
            <v>3.2927374876793345</v>
          </cell>
          <cell r="H76">
            <v>3.497359434892126</v>
          </cell>
          <cell r="I76">
            <v>3.8614516482313004</v>
          </cell>
          <cell r="J76">
            <v>3.627497404446392</v>
          </cell>
          <cell r="L76">
            <v>39721</v>
          </cell>
          <cell r="M76">
            <v>2.656592967214374</v>
          </cell>
          <cell r="N76">
            <v>2.38714181221246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</v>
          </cell>
          <cell r="D77">
            <v>3.4187075009731074</v>
          </cell>
          <cell r="E77">
            <v>3.9047192302603055</v>
          </cell>
          <cell r="F77">
            <v>3.725956612353221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3.651023690171822</v>
          </cell>
          <cell r="L77">
            <v>39752</v>
          </cell>
          <cell r="M77">
            <v>2.789263411042499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</v>
          </cell>
          <cell r="F78">
            <v>3.8684105805452744</v>
          </cell>
          <cell r="G78">
            <v>3.4385363089760457</v>
          </cell>
          <cell r="H78">
            <v>3.65347344476066</v>
          </cell>
          <cell r="I78">
            <v>4.035667840909261</v>
          </cell>
          <cell r="J78">
            <v>3.79017179414999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</v>
          </cell>
        </row>
        <row r="79">
          <cell r="B79">
            <v>39813</v>
          </cell>
          <cell r="C79">
            <v>4.182</v>
          </cell>
          <cell r="D79">
            <v>3.6754631900589114</v>
          </cell>
          <cell r="E79">
            <v>4.2054171563078055</v>
          </cell>
          <cell r="F79">
            <v>4.010491905191257</v>
          </cell>
          <cell r="G79">
            <v>3.5615569590871385</v>
          </cell>
          <cell r="H79">
            <v>3.786024432139198</v>
          </cell>
          <cell r="I79">
            <v>4.184943671100856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</v>
          </cell>
          <cell r="D80">
            <v>3.6757323799389074</v>
          </cell>
          <cell r="E80">
            <v>4.225161525888833</v>
          </cell>
          <cell r="F80">
            <v>4.026306225034847</v>
          </cell>
          <cell r="G80">
            <v>3.530276826053359</v>
          </cell>
          <cell r="H80">
            <v>3.7782915255441027</v>
          </cell>
          <cell r="I80">
            <v>4.193749615856889</v>
          </cell>
          <cell r="J80">
            <v>3.959720403213136</v>
          </cell>
          <cell r="L80">
            <v>39844</v>
          </cell>
          <cell r="M80">
            <v>2.8349020437193735</v>
          </cell>
          <cell r="N80">
            <v>2.531260570035163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4.178940000000001</v>
          </cell>
          <cell r="D81">
            <v>3.7944811276496435</v>
          </cell>
          <cell r="E81">
            <v>4.321164331947243</v>
          </cell>
          <cell r="F81">
            <v>4.137335227141779</v>
          </cell>
          <cell r="G81">
            <v>3.694059819912369</v>
          </cell>
          <cell r="H81">
            <v>3.9156975235270743</v>
          </cell>
          <cell r="I81">
            <v>4.336671164897205</v>
          </cell>
          <cell r="J81">
            <v>4.037164641669385</v>
          </cell>
          <cell r="L81">
            <v>39872</v>
          </cell>
          <cell r="M81">
            <v>2.719213416701249</v>
          </cell>
          <cell r="N81">
            <v>2.3777559242754758</v>
          </cell>
          <cell r="P81">
            <v>2.430451551681497</v>
          </cell>
          <cell r="Q81">
            <v>2.435451551681497</v>
          </cell>
        </row>
        <row r="82">
          <cell r="B82">
            <v>39903</v>
          </cell>
          <cell r="C82">
            <v>4.02594</v>
          </cell>
          <cell r="D82">
            <v>3.528390712507946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</v>
          </cell>
          <cell r="I82">
            <v>4.029177598846621</v>
          </cell>
          <cell r="J82">
            <v>3.777346105889466</v>
          </cell>
          <cell r="L82">
            <v>39903</v>
          </cell>
          <cell r="M82">
            <v>2.619445242942499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3.895665536820976</v>
          </cell>
          <cell r="F83">
            <v>3.7167568710234447</v>
          </cell>
          <cell r="G83">
            <v>3.3047099362250836</v>
          </cell>
          <cell r="H83">
            <v>3.510733403624264</v>
          </cell>
          <cell r="I83">
            <v>3.8772851526712406</v>
          </cell>
          <cell r="J83">
            <v>3.641762729134381</v>
          </cell>
          <cell r="L83">
            <v>39933</v>
          </cell>
          <cell r="M83">
            <v>2.599279335480624</v>
          </cell>
          <cell r="N83">
            <v>2.2970930289447966</v>
          </cell>
          <cell r="P83">
            <v>2.294411756334126</v>
          </cell>
          <cell r="Q83">
            <v>2.294411756334126</v>
          </cell>
        </row>
        <row r="84">
          <cell r="B84">
            <v>39964</v>
          </cell>
          <cell r="C84">
            <v>3.84234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</v>
          </cell>
          <cell r="H84">
            <v>3.486805084920705</v>
          </cell>
          <cell r="I84">
            <v>3.8469620411273953</v>
          </cell>
          <cell r="J84">
            <v>3.615516884945609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</v>
          </cell>
          <cell r="Q84">
            <v>2.303501618725661</v>
          </cell>
        </row>
        <row r="85">
          <cell r="B85">
            <v>39994</v>
          </cell>
          <cell r="C85">
            <v>3.8729400000000003</v>
          </cell>
          <cell r="D85">
            <v>3.415769436554334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3.926234004017625</v>
          </cell>
          <cell r="F86">
            <v>3.7480555776723286</v>
          </cell>
          <cell r="G86">
            <v>3.3376904670976337</v>
          </cell>
          <cell r="H86">
            <v>3.542873022384981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</v>
          </cell>
          <cell r="D87">
            <v>3.471108008870181</v>
          </cell>
          <cell r="E87">
            <v>3.956855025886526</v>
          </cell>
          <cell r="F87">
            <v>3.7781897732397396</v>
          </cell>
          <cell r="G87">
            <v>3.366703446515934</v>
          </cell>
          <cell r="H87">
            <v>3.5724466098778365</v>
          </cell>
          <cell r="I87">
            <v>3.938506451783253</v>
          </cell>
          <cell r="J87">
            <v>3.703297664196783</v>
          </cell>
          <cell r="L87">
            <v>40056</v>
          </cell>
          <cell r="M87">
            <v>2.666277909613827</v>
          </cell>
          <cell r="N87">
            <v>2.3625480188009993</v>
          </cell>
          <cell r="P87">
            <v>2.359853050102337</v>
          </cell>
          <cell r="Q87">
            <v>2.359853050102337</v>
          </cell>
        </row>
        <row r="88">
          <cell r="B88">
            <v>40086</v>
          </cell>
          <cell r="C88">
            <v>3.93414</v>
          </cell>
          <cell r="D88">
            <v>3.473713087840916</v>
          </cell>
          <cell r="E88">
            <v>3.9568129821487243</v>
          </cell>
          <cell r="F88">
            <v>3.779121382104918</v>
          </cell>
          <cell r="G88">
            <v>3.3698774876793345</v>
          </cell>
          <cell r="H88">
            <v>3.574499434892126</v>
          </cell>
          <cell r="I88">
            <v>3.9385916482313004</v>
          </cell>
          <cell r="J88">
            <v>3.704637404446392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</v>
          </cell>
          <cell r="Q88">
            <v>2.476888477932451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4.11264</v>
          </cell>
          <cell r="D90">
            <v>3.6282463613101554</v>
          </cell>
          <cell r="E90">
            <v>4.135699784536494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</v>
          </cell>
          <cell r="J90">
            <v>3.87081179414999</v>
          </cell>
          <cell r="L90">
            <v>40147</v>
          </cell>
          <cell r="M90">
            <v>2.972226566716989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</v>
          </cell>
          <cell r="E92">
            <v>4.310780325888833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</v>
          </cell>
          <cell r="F93">
            <v>4.220914027141779</v>
          </cell>
          <cell r="G93">
            <v>3.7776386199123686</v>
          </cell>
          <cell r="H93">
            <v>3.999276323527074</v>
          </cell>
          <cell r="I93">
            <v>4.420249964897205</v>
          </cell>
          <cell r="J93">
            <v>4.120743441669385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</v>
          </cell>
          <cell r="D94">
            <v>3.608909512507946</v>
          </cell>
          <cell r="E94">
            <v>4.129730905412392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</v>
          </cell>
          <cell r="J94">
            <v>3.8578649058894663</v>
          </cell>
          <cell r="L94">
            <v>40268</v>
          </cell>
          <cell r="M94">
            <v>2.658736921586636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3.973124336820976</v>
          </cell>
          <cell r="F95">
            <v>3.7942156710234447</v>
          </cell>
          <cell r="G95">
            <v>3.3821687362250836</v>
          </cell>
          <cell r="H95">
            <v>3.588192203624264</v>
          </cell>
          <cell r="I95">
            <v>3.9547439526712407</v>
          </cell>
          <cell r="J95">
            <v>3.719221529134381</v>
          </cell>
          <cell r="L95">
            <v>40298</v>
          </cell>
          <cell r="M95">
            <v>2.638268525512833</v>
          </cell>
          <cell r="N95">
            <v>2.3360822189770056</v>
          </cell>
          <cell r="P95">
            <v>2.333400946366335</v>
          </cell>
          <cell r="Q95">
            <v>2.333400946366335</v>
          </cell>
        </row>
        <row r="96">
          <cell r="B96">
            <v>40329</v>
          </cell>
          <cell r="C96">
            <v>3.9191868000000003</v>
          </cell>
          <cell r="D96">
            <v>3.463970045782385</v>
          </cell>
          <cell r="E96">
            <v>3.941775694673122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2.345294177268465</v>
          </cell>
          <cell r="P96">
            <v>2.342618172383945</v>
          </cell>
          <cell r="Q96">
            <v>2.342618172383945</v>
          </cell>
        </row>
        <row r="97">
          <cell r="B97">
            <v>40359</v>
          </cell>
          <cell r="C97">
            <v>3.9503988000000003</v>
          </cell>
          <cell r="D97">
            <v>3.493228236554334</v>
          </cell>
          <cell r="E97">
            <v>3.973019227476473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</v>
          </cell>
          <cell r="L97">
            <v>40359</v>
          </cell>
          <cell r="M97">
            <v>2.6533505015672145</v>
          </cell>
          <cell r="N97">
            <v>2.350926720527233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3.9816108</v>
          </cell>
          <cell r="D98">
            <v>3.5198813483555482</v>
          </cell>
          <cell r="E98">
            <v>4.004304804017624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</v>
          </cell>
          <cell r="L98">
            <v>40390</v>
          </cell>
          <cell r="M98">
            <v>2.6619687735982898</v>
          </cell>
          <cell r="N98">
            <v>2.358595094541693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3.445386246515934</v>
          </cell>
          <cell r="H99">
            <v>3.6511294098778366</v>
          </cell>
          <cell r="I99">
            <v>4.017189251783253</v>
          </cell>
          <cell r="J99">
            <v>3.781980464196783</v>
          </cell>
          <cell r="L99">
            <v>40421</v>
          </cell>
          <cell r="M99">
            <v>2.706272078258034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</v>
          </cell>
          <cell r="D100">
            <v>3.552395887840916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</v>
          </cell>
          <cell r="L100">
            <v>40451</v>
          </cell>
          <cell r="M100">
            <v>2.736888489648428</v>
          </cell>
          <cell r="N100">
            <v>2.467437334646514</v>
          </cell>
          <cell r="P100">
            <v>2.773070281109961</v>
          </cell>
          <cell r="Q100">
            <v>2.51733510585829</v>
          </cell>
        </row>
        <row r="101">
          <cell r="B101">
            <v>40482</v>
          </cell>
          <cell r="C101">
            <v>4.038832800000001</v>
          </cell>
          <cell r="D101">
            <v>3.575540300973108</v>
          </cell>
          <cell r="E101">
            <v>4.061552030260306</v>
          </cell>
          <cell r="F101">
            <v>3.8827894123532216</v>
          </cell>
          <cell r="G101">
            <v>3.471078842399594</v>
          </cell>
          <cell r="H101">
            <v>3.676934127376408</v>
          </cell>
          <cell r="I101">
            <v>4.043190732138448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4.1948928</v>
          </cell>
          <cell r="D102">
            <v>3.7104991613101554</v>
          </cell>
          <cell r="E102">
            <v>4.217952584536494</v>
          </cell>
          <cell r="F102">
            <v>4.031303380545274</v>
          </cell>
          <cell r="G102">
            <v>3.6014291089760455</v>
          </cell>
          <cell r="H102">
            <v>3.8163662447606597</v>
          </cell>
          <cell r="I102">
            <v>4.19856064090926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2.723423855019771</v>
          </cell>
          <cell r="P102">
            <v>3.0562057327245404</v>
          </cell>
          <cell r="Q102">
            <v>2.777753972859746</v>
          </cell>
        </row>
        <row r="103">
          <cell r="B103">
            <v>40543</v>
          </cell>
          <cell r="C103">
            <v>4.350952800000001</v>
          </cell>
          <cell r="D103">
            <v>3.844415990058912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4.353896471100857</v>
          </cell>
          <cell r="J103">
            <v>4.097736802028316</v>
          </cell>
          <cell r="L103">
            <v>40543</v>
          </cell>
          <cell r="M103">
            <v>3.039772273760539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</v>
          </cell>
          <cell r="D104">
            <v>3.8486823559389074</v>
          </cell>
          <cell r="E104">
            <v>4.398111501888833</v>
          </cell>
          <cell r="F104">
            <v>4.199256201034847</v>
          </cell>
          <cell r="G104">
            <v>3.7032268020533587</v>
          </cell>
          <cell r="H104">
            <v>3.9512415015441027</v>
          </cell>
          <cell r="I104">
            <v>4.366699591856889</v>
          </cell>
          <cell r="J104">
            <v>4.132670379213136</v>
          </cell>
          <cell r="L104">
            <v>40574</v>
          </cell>
          <cell r="M104">
            <v>2.9205869579907913</v>
          </cell>
          <cell r="N104">
            <v>2.616945484306581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4.347769176000001</v>
          </cell>
          <cell r="D105">
            <v>3.9633103036496435</v>
          </cell>
          <cell r="E105">
            <v>4.489993507947243</v>
          </cell>
          <cell r="F105">
            <v>4.306164403141779</v>
          </cell>
          <cell r="G105">
            <v>3.862888995912369</v>
          </cell>
          <cell r="H105">
            <v>4.084526699527074</v>
          </cell>
          <cell r="I105">
            <v>4.505500340897205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2.512639777201292</v>
          </cell>
          <cell r="Q105">
            <v>2.5176397772012917</v>
          </cell>
        </row>
        <row r="106">
          <cell r="B106">
            <v>40633</v>
          </cell>
          <cell r="C106">
            <v>4.188587976000001</v>
          </cell>
          <cell r="D106">
            <v>3.6910386885079465</v>
          </cell>
          <cell r="E106">
            <v>4.211860081412392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</v>
          </cell>
          <cell r="D107">
            <v>3.5657235151274973</v>
          </cell>
          <cell r="E107">
            <v>4.052132312820976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4.020159430673122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</v>
          </cell>
          <cell r="D109">
            <v>3.572236212554334</v>
          </cell>
          <cell r="E109">
            <v>4.052027203476473</v>
          </cell>
          <cell r="F109">
            <v>3.875552669186391</v>
          </cell>
          <cell r="G109">
            <v>3.469111815133586</v>
          </cell>
          <cell r="H109">
            <v>3.6723322421599884</v>
          </cell>
          <cell r="I109">
            <v>4.03396491979136</v>
          </cell>
          <cell r="J109">
            <v>3.801578855758403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4.061243016</v>
          </cell>
          <cell r="D110">
            <v>3.599513564355548</v>
          </cell>
          <cell r="E110">
            <v>4.083937020017625</v>
          </cell>
          <cell r="F110">
            <v>3.9057585936723282</v>
          </cell>
          <cell r="G110">
            <v>3.4953934830976334</v>
          </cell>
          <cell r="H110">
            <v>3.700576038384981</v>
          </cell>
          <cell r="I110">
            <v>4.065652066007276</v>
          </cell>
          <cell r="J110">
            <v>3.831070550321587</v>
          </cell>
          <cell r="L110">
            <v>40755</v>
          </cell>
          <cell r="M110">
            <v>2.701898305202264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</v>
          </cell>
          <cell r="D111">
            <v>3.630047264870181</v>
          </cell>
          <cell r="E111">
            <v>4.115794281886526</v>
          </cell>
          <cell r="F111">
            <v>3.9371290292397396</v>
          </cell>
          <cell r="G111">
            <v>3.525642702515934</v>
          </cell>
          <cell r="H111">
            <v>3.7313858658778365</v>
          </cell>
          <cell r="I111">
            <v>4.097445707783253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</v>
          </cell>
          <cell r="D112">
            <v>3.632652343840916</v>
          </cell>
          <cell r="E112">
            <v>4.115752238148724</v>
          </cell>
          <cell r="F112">
            <v>3.938060638104918</v>
          </cell>
          <cell r="G112">
            <v>3.5288167436793345</v>
          </cell>
          <cell r="H112">
            <v>3.733438690892126</v>
          </cell>
          <cell r="I112">
            <v>4.0975309042313</v>
          </cell>
          <cell r="J112">
            <v>3.863576660446392</v>
          </cell>
          <cell r="L112">
            <v>40816</v>
          </cell>
          <cell r="M112">
            <v>2.7779418169931542</v>
          </cell>
          <cell r="N112">
            <v>2.50849066199124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4.119609456000001</v>
          </cell>
          <cell r="D113">
            <v>3.656316956973108</v>
          </cell>
          <cell r="E113">
            <v>4.142328686260306</v>
          </cell>
          <cell r="F113">
            <v>3.963566068353222</v>
          </cell>
          <cell r="G113">
            <v>3.5518554983995942</v>
          </cell>
          <cell r="H113">
            <v>3.757710783376408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2.916672431105877</v>
          </cell>
          <cell r="N113">
            <v>2.6353060582334358</v>
          </cell>
          <cell r="P113">
            <v>2.954454193175096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</v>
          </cell>
          <cell r="F114">
            <v>4.115201236545274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</v>
          </cell>
          <cell r="L114">
            <v>40877</v>
          </cell>
          <cell r="M114">
            <v>3.062062114696009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4.437971856000001</v>
          </cell>
          <cell r="D115">
            <v>3.931435046058912</v>
          </cell>
          <cell r="E115">
            <v>4.461389012307806</v>
          </cell>
          <cell r="F115">
            <v>4.2664637611912575</v>
          </cell>
          <cell r="G115">
            <v>3.817528815087139</v>
          </cell>
          <cell r="H115">
            <v>4.041996288139198</v>
          </cell>
          <cell r="I115">
            <v>4.440915527100857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2.843928267081438</v>
          </cell>
        </row>
        <row r="116">
          <cell r="B116">
            <v>40939</v>
          </cell>
          <cell r="C116">
            <v>4.54296777552</v>
          </cell>
          <cell r="D116">
            <v>3.9377601554589075</v>
          </cell>
          <cell r="E116">
            <v>4.487189301408833</v>
          </cell>
          <cell r="F116">
            <v>4.288334000554847</v>
          </cell>
          <cell r="G116">
            <v>3.792304601573359</v>
          </cell>
          <cell r="H116">
            <v>4.040319301064103</v>
          </cell>
          <cell r="I116">
            <v>4.455777391376889</v>
          </cell>
          <cell r="J116">
            <v>4.221748178733136</v>
          </cell>
          <cell r="L116">
            <v>40939</v>
          </cell>
          <cell r="M116">
            <v>2.964395762360653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</v>
          </cell>
          <cell r="D117">
            <v>4.050265687169643</v>
          </cell>
          <cell r="E117">
            <v>4.576948891467243</v>
          </cell>
          <cell r="F117">
            <v>4.39311978666178</v>
          </cell>
          <cell r="G117">
            <v>3.949844379432369</v>
          </cell>
          <cell r="H117">
            <v>4.171482083047074</v>
          </cell>
          <cell r="I117">
            <v>4.5924557244172055</v>
          </cell>
          <cell r="J117">
            <v>4.292949201189385</v>
          </cell>
          <cell r="L117">
            <v>40968</v>
          </cell>
          <cell r="M117">
            <v>2.843422666854359</v>
          </cell>
          <cell r="N117">
            <v>2.501965174428586</v>
          </cell>
          <cell r="P117">
            <v>2.5546608018346073</v>
          </cell>
          <cell r="Q117">
            <v>2.559660801834607</v>
          </cell>
        </row>
        <row r="118">
          <cell r="B118">
            <v>40999</v>
          </cell>
          <cell r="C118">
            <v>4.272359735520001</v>
          </cell>
          <cell r="D118">
            <v>3.7748104480279467</v>
          </cell>
          <cell r="E118">
            <v>4.295631840932392</v>
          </cell>
          <cell r="F118">
            <v>4.104065691296124</v>
          </cell>
          <cell r="G118">
            <v>3.6628671366208723</v>
          </cell>
          <cell r="H118">
            <v>3.883466413958498</v>
          </cell>
          <cell r="I118">
            <v>4.275597334366622</v>
          </cell>
          <cell r="J118">
            <v>4.023765841409467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</v>
          </cell>
          <cell r="D119">
            <v>3.6463116506474975</v>
          </cell>
          <cell r="E119">
            <v>4.132720448340976</v>
          </cell>
          <cell r="F119">
            <v>3.9538117825434447</v>
          </cell>
          <cell r="G119">
            <v>3.5417648477450836</v>
          </cell>
          <cell r="H119">
            <v>3.747788315144264</v>
          </cell>
          <cell r="I119">
            <v>4.11434006419124</v>
          </cell>
          <cell r="J119">
            <v>3.878817640654381</v>
          </cell>
          <cell r="L119">
            <v>41029</v>
          </cell>
          <cell r="M119">
            <v>2.7180101916964574</v>
          </cell>
          <cell r="N119">
            <v>2.41582388516063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</v>
          </cell>
          <cell r="D120">
            <v>3.622305192502385</v>
          </cell>
          <cell r="E120">
            <v>4.100110841393121</v>
          </cell>
          <cell r="F120">
            <v>3.9243665465552744</v>
          </cell>
          <cell r="G120">
            <v>3.5196075167261363</v>
          </cell>
          <cell r="H120">
            <v>3.721987031640705</v>
          </cell>
          <cell r="I120">
            <v>4.082143987847395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2.425296330724229</v>
          </cell>
          <cell r="P120">
            <v>2.422620325839709</v>
          </cell>
          <cell r="Q120">
            <v>2.422620325839709</v>
          </cell>
        </row>
        <row r="121">
          <cell r="B121">
            <v>41090</v>
          </cell>
          <cell r="C121">
            <v>4.10999491152</v>
          </cell>
          <cell r="D121">
            <v>3.652824348074334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4.11455305531136</v>
          </cell>
          <cell r="J121">
            <v>3.882166991278403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4.14246787632</v>
          </cell>
          <cell r="D122">
            <v>3.680738424675548</v>
          </cell>
          <cell r="E122">
            <v>4.1651618803376245</v>
          </cell>
          <cell r="F122">
            <v>3.986983453992328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3.912295410641587</v>
          </cell>
          <cell r="L122">
            <v>41121</v>
          </cell>
          <cell r="M122">
            <v>2.7424267797802977</v>
          </cell>
          <cell r="N122">
            <v>2.439053100723701</v>
          </cell>
          <cell r="P122">
            <v>2.436361292660729</v>
          </cell>
          <cell r="Q122">
            <v>2.436361292660729</v>
          </cell>
        </row>
        <row r="123">
          <cell r="B123">
            <v>41152</v>
          </cell>
          <cell r="C123">
            <v>4.174940841120001</v>
          </cell>
          <cell r="D123">
            <v>3.7119088499901816</v>
          </cell>
          <cell r="E123">
            <v>4.197655867006526</v>
          </cell>
          <cell r="F123">
            <v>4.01899061435974</v>
          </cell>
          <cell r="G123">
            <v>3.6075042876359342</v>
          </cell>
          <cell r="H123">
            <v>3.813247450997837</v>
          </cell>
          <cell r="I123">
            <v>4.179307292903253</v>
          </cell>
          <cell r="J123">
            <v>3.9440985053167834</v>
          </cell>
          <cell r="L123">
            <v>41152</v>
          </cell>
          <cell r="M123">
            <v>2.788069151823383</v>
          </cell>
          <cell r="N123">
            <v>2.4843392610105552</v>
          </cell>
          <cell r="P123">
            <v>2.481644292311893</v>
          </cell>
          <cell r="Q123">
            <v>2.481644292311893</v>
          </cell>
        </row>
        <row r="124">
          <cell r="B124">
            <v>41182</v>
          </cell>
          <cell r="C124">
            <v>4.174940841120001</v>
          </cell>
          <cell r="D124">
            <v>3.7145139289609164</v>
          </cell>
          <cell r="E124">
            <v>4.197613823268725</v>
          </cell>
          <cell r="F124">
            <v>4.019922223224918</v>
          </cell>
          <cell r="G124">
            <v>3.610678328799335</v>
          </cell>
          <cell r="H124">
            <v>3.8153002760121266</v>
          </cell>
          <cell r="I124">
            <v>4.179392489351301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</v>
          </cell>
          <cell r="I125">
            <v>4.206359577258448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2.998204279641684</v>
          </cell>
          <cell r="Q125">
            <v>2.731160411613174</v>
          </cell>
        </row>
        <row r="126">
          <cell r="B126">
            <v>41243</v>
          </cell>
          <cell r="C126">
            <v>4.36436646912</v>
          </cell>
          <cell r="D126">
            <v>3.8799728304301557</v>
          </cell>
          <cell r="E126">
            <v>4.3874262536564945</v>
          </cell>
          <cell r="F126">
            <v>4.200777049665274</v>
          </cell>
          <cell r="G126">
            <v>3.770902778096046</v>
          </cell>
          <cell r="H126">
            <v>3.98583991388066</v>
          </cell>
          <cell r="I126">
            <v>4.368034310029261</v>
          </cell>
          <cell r="J126">
            <v>4.12253826326999</v>
          </cell>
          <cell r="L126">
            <v>41243</v>
          </cell>
          <cell r="M126">
            <v>3.107993046416449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</v>
          </cell>
          <cell r="F127">
            <v>4.355223198311258</v>
          </cell>
          <cell r="G127">
            <v>3.906288252207139</v>
          </cell>
          <cell r="H127">
            <v>4.130755725259198</v>
          </cell>
          <cell r="I127">
            <v>4.529674964220857</v>
          </cell>
          <cell r="J127">
            <v>4.273515295148316</v>
          </cell>
          <cell r="L127">
            <v>41274</v>
          </cell>
          <cell r="M127">
            <v>3.1316493907349505</v>
          </cell>
          <cell r="N127">
            <v>2.835336735796849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4.028619510969307</v>
          </cell>
          <cell r="E128">
            <v>4.578048656919233</v>
          </cell>
          <cell r="F128">
            <v>4.3791933560652465</v>
          </cell>
          <cell r="G128">
            <v>3.8831639570837586</v>
          </cell>
          <cell r="H128">
            <v>4.131178656574503</v>
          </cell>
          <cell r="I128">
            <v>4.546636746887289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0.0859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E-W Assignments"/>
      <sheetName val="L&amp;R (Monthly) (2)"/>
    </sheetNames>
    <sheetDataSet>
      <sheetData sheetId="0"/>
      <sheetData sheetId="1"/>
      <sheetData sheetId="2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California QF</v>
          </cell>
          <cell r="S284">
            <v>4</v>
          </cell>
        </row>
        <row r="285">
          <cell r="R285" t="str">
            <v>California Pre-MSP QF</v>
          </cell>
          <cell r="S285">
            <v>4</v>
          </cell>
        </row>
        <row r="286">
          <cell r="R286" t="str">
            <v>Canadian Entitlement CEAEA</v>
          </cell>
          <cell r="S286">
            <v>5</v>
          </cell>
        </row>
        <row r="287">
          <cell r="R287" t="str">
            <v>Cargill p483225</v>
          </cell>
          <cell r="S287">
            <v>6</v>
          </cell>
        </row>
        <row r="288">
          <cell r="R288" t="str">
            <v>Cargill p485290</v>
          </cell>
          <cell r="S288">
            <v>6</v>
          </cell>
        </row>
        <row r="289">
          <cell r="R289" t="str">
            <v>Cargill s483226</v>
          </cell>
          <cell r="S289">
            <v>6</v>
          </cell>
        </row>
        <row r="290">
          <cell r="R290" t="str">
            <v>Cargill s485289</v>
          </cell>
          <cell r="S290">
            <v>6</v>
          </cell>
        </row>
        <row r="291">
          <cell r="R291" t="str">
            <v>Chehalis Station Service</v>
          </cell>
          <cell r="S291">
            <v>2</v>
          </cell>
        </row>
        <row r="292">
          <cell r="R292" t="str">
            <v>Chelan - Rocky Reach</v>
          </cell>
          <cell r="S292">
            <v>5</v>
          </cell>
        </row>
        <row r="293">
          <cell r="R293" t="str">
            <v>Chevron Wind QF</v>
          </cell>
          <cell r="S293">
            <v>4</v>
          </cell>
        </row>
        <row r="294">
          <cell r="R294" t="str">
            <v>Clark Displacement</v>
          </cell>
          <cell r="S294">
            <v>2</v>
          </cell>
        </row>
        <row r="295">
          <cell r="R295" t="str">
            <v>Clark Displacement Buy Back</v>
          </cell>
          <cell r="S295">
            <v>2</v>
          </cell>
        </row>
        <row r="296">
          <cell r="R296" t="str">
            <v>Clark River Road reserve</v>
          </cell>
          <cell r="S296">
            <v>2</v>
          </cell>
        </row>
        <row r="297">
          <cell r="R297" t="str">
            <v>CLARK S&amp;I</v>
          </cell>
          <cell r="S297">
            <v>2</v>
          </cell>
        </row>
        <row r="298">
          <cell r="R298" t="str">
            <v>Clark S&amp;I Base Capacity</v>
          </cell>
          <cell r="S298">
            <v>2</v>
          </cell>
        </row>
        <row r="299">
          <cell r="R299" t="str">
            <v>CLARK Storage &amp; Integration</v>
          </cell>
          <cell r="S299">
            <v>2</v>
          </cell>
        </row>
        <row r="300">
          <cell r="R300" t="str">
            <v>Clay Basin Gas Storage</v>
          </cell>
          <cell r="S300">
            <v>11</v>
          </cell>
        </row>
        <row r="301">
          <cell r="R301" t="str">
            <v>Co-Gen II QF</v>
          </cell>
          <cell r="S301">
            <v>4</v>
          </cell>
        </row>
        <row r="302">
          <cell r="R302" t="str">
            <v>Combine Hills</v>
          </cell>
          <cell r="S302">
            <v>2</v>
          </cell>
        </row>
        <row r="303">
          <cell r="R303" t="str">
            <v>Constellation p257677</v>
          </cell>
          <cell r="S303">
            <v>2</v>
          </cell>
        </row>
        <row r="304">
          <cell r="R304" t="str">
            <v>Constellation p257678</v>
          </cell>
          <cell r="S304">
            <v>2</v>
          </cell>
        </row>
        <row r="305">
          <cell r="R305" t="str">
            <v>Constellation p268849</v>
          </cell>
          <cell r="S305">
            <v>2</v>
          </cell>
        </row>
        <row r="306">
          <cell r="R306" t="str">
            <v>Cowlitz Swift deliver</v>
          </cell>
          <cell r="S306">
            <v>6</v>
          </cell>
        </row>
        <row r="307">
          <cell r="R307" t="str">
            <v>D.R. Johnson (QF)</v>
          </cell>
          <cell r="S307">
            <v>4</v>
          </cell>
        </row>
        <row r="308">
          <cell r="R308" t="str">
            <v>Deseret G&amp;T Expansion</v>
          </cell>
          <cell r="S308">
            <v>2</v>
          </cell>
        </row>
        <row r="309">
          <cell r="R309" t="str">
            <v>Deseret Purchase</v>
          </cell>
          <cell r="S309">
            <v>2</v>
          </cell>
        </row>
        <row r="310">
          <cell r="R310" t="str">
            <v>Douglas - Wells</v>
          </cell>
          <cell r="S310">
            <v>5</v>
          </cell>
        </row>
        <row r="311">
          <cell r="R311" t="str">
            <v>Douglas County Forest Products QF</v>
          </cell>
          <cell r="S311">
            <v>4</v>
          </cell>
        </row>
        <row r="312">
          <cell r="R312" t="str">
            <v>Douglas PUD - Lands Energy Share</v>
          </cell>
          <cell r="S312">
            <v>5</v>
          </cell>
        </row>
        <row r="313">
          <cell r="R313" t="str">
            <v>Douglas PUD Settlement</v>
          </cell>
          <cell r="S313">
            <v>2</v>
          </cell>
        </row>
        <row r="314">
          <cell r="R314" t="str">
            <v>DSM Cool Keeper Reserve</v>
          </cell>
          <cell r="S314">
            <v>8</v>
          </cell>
        </row>
        <row r="315">
          <cell r="R315" t="str">
            <v>DSM Idaho Irrigation</v>
          </cell>
          <cell r="S315">
            <v>8</v>
          </cell>
        </row>
        <row r="316">
          <cell r="R316" t="str">
            <v>DSM Idaho Irrigation Shifted</v>
          </cell>
          <cell r="S316">
            <v>8</v>
          </cell>
        </row>
        <row r="317">
          <cell r="R317" t="str">
            <v>DSM Utah Irrigation</v>
          </cell>
          <cell r="S317">
            <v>8</v>
          </cell>
        </row>
        <row r="318">
          <cell r="R318" t="str">
            <v>DSM Utah Irrigation Shifted</v>
          </cell>
          <cell r="S318">
            <v>8</v>
          </cell>
        </row>
        <row r="319">
          <cell r="R319" t="str">
            <v>Duke HLH</v>
          </cell>
          <cell r="S319">
            <v>2</v>
          </cell>
        </row>
        <row r="320">
          <cell r="R320" t="str">
            <v>Duke p99206</v>
          </cell>
          <cell r="S320">
            <v>2</v>
          </cell>
        </row>
        <row r="321">
          <cell r="R321" t="str">
            <v>Dunlap I Wind</v>
          </cell>
          <cell r="S321">
            <v>9</v>
          </cell>
        </row>
        <row r="322">
          <cell r="R322" t="str">
            <v>East Control Area Sale</v>
          </cell>
          <cell r="S322">
            <v>1</v>
          </cell>
        </row>
        <row r="323">
          <cell r="R323" t="str">
            <v>Electric Swaps - East</v>
          </cell>
          <cell r="S323">
            <v>13</v>
          </cell>
        </row>
        <row r="324">
          <cell r="R324" t="str">
            <v>Electric Swaps - West</v>
          </cell>
          <cell r="S324">
            <v>13</v>
          </cell>
        </row>
        <row r="325">
          <cell r="R325" t="str">
            <v>Evergreen BioPower QF</v>
          </cell>
          <cell r="S325">
            <v>4</v>
          </cell>
        </row>
        <row r="326">
          <cell r="R326" t="str">
            <v>EWEB FC I delivery</v>
          </cell>
          <cell r="S326">
            <v>6</v>
          </cell>
        </row>
        <row r="327">
          <cell r="R327" t="str">
            <v>EWEB FC I Generation</v>
          </cell>
          <cell r="S327">
            <v>6</v>
          </cell>
        </row>
        <row r="328">
          <cell r="R328" t="str">
            <v>EWEB/BPA Wind Sale</v>
          </cell>
          <cell r="S328">
            <v>6</v>
          </cell>
        </row>
        <row r="329">
          <cell r="R329" t="str">
            <v>Excess Gas Sales</v>
          </cell>
          <cell r="S329">
            <v>11</v>
          </cell>
        </row>
        <row r="330">
          <cell r="R330" t="str">
            <v>ExxonMobil QF</v>
          </cell>
          <cell r="S330">
            <v>4</v>
          </cell>
        </row>
        <row r="331">
          <cell r="R331" t="str">
            <v>Flathead &amp; ENI Sale</v>
          </cell>
          <cell r="S331">
            <v>1</v>
          </cell>
        </row>
        <row r="332">
          <cell r="R332" t="str">
            <v>Foote Creek I Generation</v>
          </cell>
          <cell r="S332">
            <v>9</v>
          </cell>
        </row>
        <row r="333">
          <cell r="R333" t="str">
            <v>Fort James (CoGen)</v>
          </cell>
          <cell r="S333">
            <v>2</v>
          </cell>
        </row>
        <row r="334">
          <cell r="R334" t="str">
            <v>Gas Swaps</v>
          </cell>
          <cell r="S334">
            <v>11</v>
          </cell>
        </row>
        <row r="335">
          <cell r="R335" t="str">
            <v>Gas Physical - East</v>
          </cell>
          <cell r="S335">
            <v>11</v>
          </cell>
        </row>
        <row r="336">
          <cell r="R336" t="str">
            <v>Gas Physical - West</v>
          </cell>
          <cell r="S336">
            <v>11</v>
          </cell>
        </row>
        <row r="337">
          <cell r="R337" t="str">
            <v>Gas Swaps - East</v>
          </cell>
          <cell r="S337">
            <v>11</v>
          </cell>
        </row>
        <row r="338">
          <cell r="R338" t="str">
            <v>Gas Swaps - West</v>
          </cell>
          <cell r="S338">
            <v>11</v>
          </cell>
        </row>
        <row r="339">
          <cell r="R339" t="str">
            <v>Gem State (City of Idaho Falls)</v>
          </cell>
          <cell r="S339">
            <v>2</v>
          </cell>
        </row>
        <row r="340">
          <cell r="R340" t="str">
            <v>Gem State Power Cost</v>
          </cell>
          <cell r="S340">
            <v>2</v>
          </cell>
        </row>
        <row r="341">
          <cell r="R341" t="str">
            <v>Glenrock Wind</v>
          </cell>
          <cell r="S341">
            <v>9</v>
          </cell>
        </row>
        <row r="342">
          <cell r="R342" t="str">
            <v>Glenrock III Wind</v>
          </cell>
          <cell r="S342">
            <v>9</v>
          </cell>
        </row>
        <row r="343">
          <cell r="R343" t="str">
            <v>Goodnoe Wind</v>
          </cell>
          <cell r="S343">
            <v>9</v>
          </cell>
        </row>
        <row r="344">
          <cell r="R344" t="str">
            <v>Grant - Priest Rapids</v>
          </cell>
          <cell r="S344">
            <v>5</v>
          </cell>
        </row>
        <row r="345">
          <cell r="R345" t="str">
            <v>Grant - Wanapum</v>
          </cell>
          <cell r="S345">
            <v>5</v>
          </cell>
        </row>
        <row r="346">
          <cell r="R346" t="str">
            <v>Grant County</v>
          </cell>
          <cell r="S346">
            <v>2</v>
          </cell>
        </row>
        <row r="347">
          <cell r="R347" t="str">
            <v>Grant Displacement</v>
          </cell>
          <cell r="S347">
            <v>5</v>
          </cell>
        </row>
        <row r="348">
          <cell r="R348" t="str">
            <v>Grant Meaningful Priority</v>
          </cell>
          <cell r="S348">
            <v>5</v>
          </cell>
        </row>
        <row r="349">
          <cell r="R349" t="str">
            <v>Grant Reasonable</v>
          </cell>
          <cell r="S349">
            <v>5</v>
          </cell>
        </row>
        <row r="350">
          <cell r="R350" t="str">
            <v>Grant Power Auction</v>
          </cell>
          <cell r="S350">
            <v>5</v>
          </cell>
        </row>
        <row r="351">
          <cell r="R351" t="str">
            <v>High Plains Wind</v>
          </cell>
          <cell r="S351">
            <v>9</v>
          </cell>
        </row>
        <row r="352">
          <cell r="R352" t="str">
            <v>Hermiston Purchase</v>
          </cell>
          <cell r="S352">
            <v>2</v>
          </cell>
        </row>
        <row r="353">
          <cell r="R353" t="str">
            <v>Hurricane Purchase</v>
          </cell>
          <cell r="S353">
            <v>2</v>
          </cell>
        </row>
        <row r="354">
          <cell r="R354" t="str">
            <v>Hurricane Sale</v>
          </cell>
          <cell r="S354">
            <v>1</v>
          </cell>
        </row>
        <row r="355">
          <cell r="R355" t="str">
            <v>Idaho Power P278538</v>
          </cell>
          <cell r="S355">
            <v>2</v>
          </cell>
        </row>
        <row r="356">
          <cell r="R356" t="str">
            <v>Idaho Power P278538 HLH</v>
          </cell>
          <cell r="S356">
            <v>2</v>
          </cell>
        </row>
        <row r="357">
          <cell r="R357" t="str">
            <v>Idaho Power P278538 LLH</v>
          </cell>
          <cell r="S357">
            <v>2</v>
          </cell>
        </row>
        <row r="358">
          <cell r="R358" t="str">
            <v>Idaho Power RTSA Purchase</v>
          </cell>
          <cell r="S358">
            <v>2</v>
          </cell>
        </row>
        <row r="359">
          <cell r="R359" t="str">
            <v>Idaho Power RTSA return</v>
          </cell>
          <cell r="S359">
            <v>8</v>
          </cell>
        </row>
        <row r="360">
          <cell r="R360" t="str">
            <v>Idaho QF</v>
          </cell>
          <cell r="S360">
            <v>4</v>
          </cell>
        </row>
        <row r="361">
          <cell r="R361" t="str">
            <v>Idaho Pre-MSP QF</v>
          </cell>
          <cell r="S361">
            <v>4</v>
          </cell>
        </row>
        <row r="362">
          <cell r="R362" t="str">
            <v>IPP Purchase</v>
          </cell>
          <cell r="S362">
            <v>2</v>
          </cell>
        </row>
        <row r="363">
          <cell r="R363" t="str">
            <v>IPP Sale (LADWP)</v>
          </cell>
          <cell r="S363">
            <v>1</v>
          </cell>
        </row>
        <row r="364">
          <cell r="R364" t="str">
            <v>IRP - DSM East Irrigation Ld Control</v>
          </cell>
          <cell r="S364">
            <v>7</v>
          </cell>
        </row>
        <row r="365">
          <cell r="R365" t="str">
            <v>IRP - DSM East Irrigation Ld Control - Return</v>
          </cell>
          <cell r="S365">
            <v>7</v>
          </cell>
        </row>
        <row r="366">
          <cell r="R366" t="str">
            <v>IRP - DSM East Summer Ld Control</v>
          </cell>
          <cell r="S366">
            <v>7</v>
          </cell>
        </row>
        <row r="367">
          <cell r="R367" t="str">
            <v>IRP - DSM East Summer Ld Control - Return</v>
          </cell>
          <cell r="S367">
            <v>7</v>
          </cell>
        </row>
        <row r="368">
          <cell r="R368" t="str">
            <v>IRP - DSM West Irrigation Ld Control</v>
          </cell>
          <cell r="S368">
            <v>7</v>
          </cell>
        </row>
        <row r="369">
          <cell r="R369" t="str">
            <v>IRP - DSM West Irrigation Ld Control - Return</v>
          </cell>
          <cell r="S369">
            <v>7</v>
          </cell>
        </row>
        <row r="370">
          <cell r="R370" t="str">
            <v>IRP - FOT Four Corners</v>
          </cell>
          <cell r="S370">
            <v>7</v>
          </cell>
        </row>
        <row r="371">
          <cell r="R371" t="str">
            <v>IRP - FOT Mid-C</v>
          </cell>
          <cell r="S371">
            <v>7</v>
          </cell>
        </row>
        <row r="372">
          <cell r="R372" t="str">
            <v>IRP - FOT West Main</v>
          </cell>
          <cell r="S372">
            <v>7</v>
          </cell>
        </row>
        <row r="373">
          <cell r="R373" t="str">
            <v>IRP - Wind Mid-C</v>
          </cell>
          <cell r="S373">
            <v>7</v>
          </cell>
        </row>
        <row r="374">
          <cell r="R374" t="str">
            <v>IRP - Wind Walla Walla</v>
          </cell>
          <cell r="S374">
            <v>7</v>
          </cell>
        </row>
        <row r="375">
          <cell r="R375" t="str">
            <v>IRP - Wind Wyoming SE</v>
          </cell>
          <cell r="S375">
            <v>7</v>
          </cell>
        </row>
        <row r="376">
          <cell r="R376" t="str">
            <v>IRP - Wind Wyoming SW</v>
          </cell>
          <cell r="S376">
            <v>7</v>
          </cell>
        </row>
        <row r="377">
          <cell r="R377" t="str">
            <v>IRP - Wind Yakima</v>
          </cell>
          <cell r="S377">
            <v>7</v>
          </cell>
        </row>
        <row r="378">
          <cell r="R378" t="str">
            <v>Kennecott Incentive</v>
          </cell>
          <cell r="S378">
            <v>2</v>
          </cell>
        </row>
        <row r="379">
          <cell r="R379" t="str">
            <v>Kennecott Incentive (Historical)</v>
          </cell>
          <cell r="S379">
            <v>2</v>
          </cell>
        </row>
        <row r="380">
          <cell r="R380" t="str">
            <v>Kennecott QF</v>
          </cell>
          <cell r="S380">
            <v>4</v>
          </cell>
        </row>
        <row r="381">
          <cell r="R381" t="str">
            <v>LADWP s491300</v>
          </cell>
          <cell r="S381">
            <v>1</v>
          </cell>
        </row>
        <row r="382">
          <cell r="R382" t="str">
            <v>LADWP s491301</v>
          </cell>
          <cell r="S382">
            <v>1</v>
          </cell>
        </row>
        <row r="383">
          <cell r="R383" t="str">
            <v>LADWP p491303</v>
          </cell>
          <cell r="S383">
            <v>2</v>
          </cell>
        </row>
        <row r="384">
          <cell r="R384" t="str">
            <v>LADWP s491303</v>
          </cell>
          <cell r="S384">
            <v>2</v>
          </cell>
        </row>
        <row r="385">
          <cell r="R385" t="str">
            <v>LADWP p491304</v>
          </cell>
          <cell r="S385">
            <v>2</v>
          </cell>
        </row>
        <row r="386">
          <cell r="R386" t="str">
            <v>LADWP s491304</v>
          </cell>
          <cell r="S386">
            <v>2</v>
          </cell>
        </row>
        <row r="387">
          <cell r="R387" t="str">
            <v>Leaning Juniper 1</v>
          </cell>
          <cell r="S387">
            <v>9</v>
          </cell>
        </row>
        <row r="388">
          <cell r="R388" t="str">
            <v>Lewis River Loss of Efficiency</v>
          </cell>
          <cell r="S388">
            <v>8</v>
          </cell>
        </row>
        <row r="389">
          <cell r="R389" t="str">
            <v>Lewis River Motoring Loss</v>
          </cell>
          <cell r="S389">
            <v>8</v>
          </cell>
        </row>
        <row r="390">
          <cell r="R390" t="str">
            <v>MagCorp Curtailment</v>
          </cell>
          <cell r="S390">
            <v>8</v>
          </cell>
        </row>
        <row r="391">
          <cell r="R391" t="str">
            <v>MagCorp Curtailment (Historical)</v>
          </cell>
          <cell r="S391">
            <v>8</v>
          </cell>
        </row>
        <row r="392">
          <cell r="R392" t="str">
            <v>MagCorp Curtailment Winter</v>
          </cell>
          <cell r="S392">
            <v>8</v>
          </cell>
        </row>
        <row r="393">
          <cell r="R393" t="str">
            <v>MagCorp Curtailment Winter (Historical)</v>
          </cell>
          <cell r="S393">
            <v>8</v>
          </cell>
        </row>
        <row r="394">
          <cell r="R394" t="str">
            <v>Marengo</v>
          </cell>
          <cell r="S394">
            <v>9</v>
          </cell>
        </row>
        <row r="395">
          <cell r="R395" t="str">
            <v>Marengo I</v>
          </cell>
          <cell r="S395">
            <v>9</v>
          </cell>
        </row>
        <row r="396">
          <cell r="R396" t="str">
            <v>Marengo II</v>
          </cell>
          <cell r="S396">
            <v>9</v>
          </cell>
        </row>
        <row r="397">
          <cell r="R397" t="str">
            <v>McFadden Ridge Wind</v>
          </cell>
          <cell r="S397">
            <v>9</v>
          </cell>
        </row>
        <row r="398">
          <cell r="R398" t="str">
            <v>Monsanto Curtailment</v>
          </cell>
          <cell r="S398">
            <v>2</v>
          </cell>
        </row>
        <row r="399">
          <cell r="R399" t="str">
            <v>Monsanto Curtailment (Historical)</v>
          </cell>
          <cell r="S399">
            <v>2</v>
          </cell>
        </row>
        <row r="400">
          <cell r="R400" t="str">
            <v>Monsanto Excess Demand</v>
          </cell>
          <cell r="S400">
            <v>8</v>
          </cell>
        </row>
        <row r="401">
          <cell r="R401" t="str">
            <v>Morgan Stanley p189046</v>
          </cell>
          <cell r="S401">
            <v>2</v>
          </cell>
        </row>
        <row r="402">
          <cell r="R402" t="str">
            <v>Morgan Stanley p196538</v>
          </cell>
          <cell r="S402">
            <v>3</v>
          </cell>
        </row>
        <row r="403">
          <cell r="R403" t="str">
            <v>Morgan Stanley p206006</v>
          </cell>
          <cell r="S403">
            <v>3</v>
          </cell>
        </row>
        <row r="404">
          <cell r="R404" t="str">
            <v>Morgan Stanley p206008</v>
          </cell>
          <cell r="S404">
            <v>3</v>
          </cell>
        </row>
        <row r="405">
          <cell r="R405" t="str">
            <v>Morgan Stanley p207863</v>
          </cell>
          <cell r="S405">
            <v>6</v>
          </cell>
        </row>
        <row r="406">
          <cell r="R406" t="str">
            <v>Morgan Stanley p244840</v>
          </cell>
          <cell r="S406">
            <v>3</v>
          </cell>
        </row>
        <row r="407">
          <cell r="R407" t="str">
            <v>Morgan Stanley p244841</v>
          </cell>
          <cell r="S407">
            <v>3</v>
          </cell>
        </row>
        <row r="408">
          <cell r="R408" t="str">
            <v>Morgan Stanley p272153</v>
          </cell>
          <cell r="S408">
            <v>2</v>
          </cell>
        </row>
        <row r="409">
          <cell r="R409" t="str">
            <v>Morgan Stanley p272154</v>
          </cell>
          <cell r="S409">
            <v>2</v>
          </cell>
        </row>
        <row r="410">
          <cell r="R410" t="str">
            <v>Morgan Stanley p272156</v>
          </cell>
          <cell r="S410">
            <v>2</v>
          </cell>
        </row>
        <row r="411">
          <cell r="R411" t="str">
            <v>Morgan Stanley p272157</v>
          </cell>
          <cell r="S411">
            <v>2</v>
          </cell>
        </row>
        <row r="412">
          <cell r="R412" t="str">
            <v>Morgan Stanley p272158</v>
          </cell>
          <cell r="S412">
            <v>2</v>
          </cell>
        </row>
        <row r="413">
          <cell r="R413" t="str">
            <v>Morgan Stanley s207862</v>
          </cell>
          <cell r="S413">
            <v>2</v>
          </cell>
        </row>
        <row r="414">
          <cell r="R414" t="str">
            <v>Mountain Wind 1 QF</v>
          </cell>
          <cell r="S414">
            <v>4</v>
          </cell>
        </row>
        <row r="415">
          <cell r="R415" t="str">
            <v>Mountain Wind 2 QF</v>
          </cell>
          <cell r="S415">
            <v>4</v>
          </cell>
        </row>
        <row r="416">
          <cell r="R416" t="str">
            <v>NCPA p309009</v>
          </cell>
          <cell r="S416">
            <v>6</v>
          </cell>
        </row>
        <row r="417">
          <cell r="R417" t="str">
            <v>NCPA s309008</v>
          </cell>
          <cell r="S417">
            <v>6</v>
          </cell>
        </row>
        <row r="418">
          <cell r="R418" t="str">
            <v>Nebo Capacity Payment</v>
          </cell>
          <cell r="S418">
            <v>2</v>
          </cell>
        </row>
        <row r="419">
          <cell r="R419" t="str">
            <v>Non-Owned East - Obligation</v>
          </cell>
          <cell r="S419">
            <v>2</v>
          </cell>
        </row>
        <row r="420">
          <cell r="R420" t="str">
            <v>Non-Owned East - Offset</v>
          </cell>
          <cell r="S420">
            <v>2</v>
          </cell>
        </row>
        <row r="421">
          <cell r="R421" t="str">
            <v>Non-Owned West - Obligation</v>
          </cell>
          <cell r="S421">
            <v>2</v>
          </cell>
        </row>
        <row r="422">
          <cell r="R422" t="str">
            <v>Non-Owned West - Offset</v>
          </cell>
          <cell r="S422">
            <v>2</v>
          </cell>
        </row>
        <row r="423">
          <cell r="R423" t="str">
            <v>NUCOR</v>
          </cell>
          <cell r="S423">
            <v>2</v>
          </cell>
        </row>
        <row r="424">
          <cell r="R424" t="str">
            <v>NUCOR (De-rate)</v>
          </cell>
          <cell r="S424">
            <v>2</v>
          </cell>
        </row>
        <row r="425">
          <cell r="R425" t="str">
            <v>NVE s523485</v>
          </cell>
          <cell r="S425">
            <v>1</v>
          </cell>
        </row>
        <row r="426">
          <cell r="R426" t="str">
            <v>Oregon QF</v>
          </cell>
          <cell r="S426">
            <v>4</v>
          </cell>
        </row>
        <row r="427">
          <cell r="R427" t="str">
            <v>Oregon Pre-MSP QF</v>
          </cell>
          <cell r="S427">
            <v>4</v>
          </cell>
        </row>
        <row r="428">
          <cell r="R428" t="str">
            <v>Oregon Wind Farm QF</v>
          </cell>
          <cell r="S428">
            <v>4</v>
          </cell>
        </row>
        <row r="429">
          <cell r="R429" t="str">
            <v>P4 Production</v>
          </cell>
          <cell r="S429">
            <v>2</v>
          </cell>
        </row>
        <row r="430">
          <cell r="R430" t="str">
            <v>P4 Production (De-rate)</v>
          </cell>
          <cell r="S430">
            <v>1</v>
          </cell>
        </row>
        <row r="431">
          <cell r="R431" t="str">
            <v>Pacific Gas and Electric s512771</v>
          </cell>
          <cell r="S431">
            <v>1</v>
          </cell>
        </row>
        <row r="432">
          <cell r="R432" t="str">
            <v>PGE Cove</v>
          </cell>
          <cell r="S432">
            <v>2</v>
          </cell>
        </row>
        <row r="433">
          <cell r="R433" t="str">
            <v>Pipeline Chehalis - Lateral</v>
          </cell>
          <cell r="S433">
            <v>11</v>
          </cell>
        </row>
        <row r="434">
          <cell r="R434" t="str">
            <v>Pipeline Chehalis - Main</v>
          </cell>
          <cell r="S434">
            <v>11</v>
          </cell>
        </row>
        <row r="435">
          <cell r="R435" t="str">
            <v>Pipeline Currant Creek Lateral</v>
          </cell>
          <cell r="S435">
            <v>11</v>
          </cell>
        </row>
        <row r="436">
          <cell r="R436" t="str">
            <v>Pipeline Kern River Gas</v>
          </cell>
          <cell r="S436">
            <v>11</v>
          </cell>
        </row>
        <row r="437">
          <cell r="R437" t="str">
            <v>Pipeline Lake Side Lateral</v>
          </cell>
          <cell r="S437">
            <v>11</v>
          </cell>
        </row>
        <row r="438">
          <cell r="R438" t="str">
            <v>Pipeline Reservation Fees</v>
          </cell>
          <cell r="S438">
            <v>11</v>
          </cell>
        </row>
        <row r="439">
          <cell r="R439" t="str">
            <v>Pipeline Southern System Expansion</v>
          </cell>
          <cell r="S439">
            <v>11</v>
          </cell>
        </row>
        <row r="440">
          <cell r="R440" t="str">
            <v>PSCo Exchange</v>
          </cell>
          <cell r="S440">
            <v>6</v>
          </cell>
        </row>
        <row r="441">
          <cell r="R441" t="str">
            <v>PSCo Exchange deliver</v>
          </cell>
          <cell r="S441">
            <v>6</v>
          </cell>
        </row>
        <row r="442">
          <cell r="R442" t="str">
            <v>PSCo FC III delivery</v>
          </cell>
          <cell r="S442">
            <v>6</v>
          </cell>
        </row>
        <row r="443">
          <cell r="R443" t="str">
            <v>PSCo FC III Generation</v>
          </cell>
          <cell r="S443">
            <v>6</v>
          </cell>
        </row>
        <row r="444">
          <cell r="R444" t="str">
            <v>PSCo Sale summer</v>
          </cell>
          <cell r="S444">
            <v>1</v>
          </cell>
        </row>
        <row r="445">
          <cell r="R445" t="str">
            <v>PSCo Sale winter</v>
          </cell>
          <cell r="S445">
            <v>1</v>
          </cell>
        </row>
        <row r="446">
          <cell r="R446" t="str">
            <v>Redding Exchange In</v>
          </cell>
          <cell r="S446">
            <v>6</v>
          </cell>
        </row>
        <row r="447">
          <cell r="R447" t="str">
            <v>Redding Exchange Out</v>
          </cell>
          <cell r="S447">
            <v>6</v>
          </cell>
        </row>
        <row r="448">
          <cell r="R448" t="str">
            <v>Rock River I</v>
          </cell>
          <cell r="S448">
            <v>2</v>
          </cell>
        </row>
        <row r="449">
          <cell r="R449" t="str">
            <v>Rolling Hills Wind</v>
          </cell>
          <cell r="S449">
            <v>9</v>
          </cell>
        </row>
        <row r="450">
          <cell r="R450" t="str">
            <v>Roseburg Forest Products</v>
          </cell>
          <cell r="S450">
            <v>2</v>
          </cell>
        </row>
        <row r="451">
          <cell r="R451" t="str">
            <v>Salt River Project</v>
          </cell>
          <cell r="S451">
            <v>1</v>
          </cell>
        </row>
        <row r="452">
          <cell r="R452" t="str">
            <v>SCE Settlement</v>
          </cell>
          <cell r="S452">
            <v>1</v>
          </cell>
        </row>
        <row r="453">
          <cell r="R453" t="str">
            <v>Schwendiman QF</v>
          </cell>
          <cell r="S453">
            <v>4</v>
          </cell>
        </row>
        <row r="454">
          <cell r="R454" t="str">
            <v>SCE s513948</v>
          </cell>
          <cell r="S454">
            <v>1</v>
          </cell>
        </row>
        <row r="455">
          <cell r="R455" t="str">
            <v>SCL State Line delivery</v>
          </cell>
          <cell r="S455">
            <v>6</v>
          </cell>
        </row>
        <row r="456">
          <cell r="R456" t="str">
            <v>SCL State Line delivery LLH</v>
          </cell>
          <cell r="S456">
            <v>6</v>
          </cell>
        </row>
        <row r="457">
          <cell r="R457" t="str">
            <v>SCL State Line generation</v>
          </cell>
          <cell r="S457">
            <v>6</v>
          </cell>
        </row>
        <row r="458">
          <cell r="R458" t="str">
            <v>SCL State Line reserves</v>
          </cell>
          <cell r="S458">
            <v>6</v>
          </cell>
        </row>
        <row r="459">
          <cell r="R459" t="str">
            <v>SDGE s513949</v>
          </cell>
          <cell r="S459">
            <v>1</v>
          </cell>
        </row>
        <row r="460">
          <cell r="R460" t="str">
            <v>Seven Mile Wind</v>
          </cell>
          <cell r="S460">
            <v>9</v>
          </cell>
        </row>
        <row r="461">
          <cell r="R461" t="str">
            <v>Seven Mile II Wind</v>
          </cell>
          <cell r="S461">
            <v>9</v>
          </cell>
        </row>
        <row r="462">
          <cell r="R462" t="str">
            <v>Shell p489963</v>
          </cell>
          <cell r="S462">
            <v>6</v>
          </cell>
        </row>
        <row r="463">
          <cell r="R463" t="str">
            <v>Shell s489962</v>
          </cell>
          <cell r="S463">
            <v>6</v>
          </cell>
        </row>
        <row r="464">
          <cell r="R464" t="str">
            <v>Sierra Pacific II</v>
          </cell>
          <cell r="S464">
            <v>1</v>
          </cell>
        </row>
        <row r="465">
          <cell r="R465" t="str">
            <v>Simplot Phosphates</v>
          </cell>
          <cell r="S465">
            <v>4</v>
          </cell>
        </row>
        <row r="466">
          <cell r="R466" t="str">
            <v>Small Purchases east</v>
          </cell>
          <cell r="S466">
            <v>2</v>
          </cell>
        </row>
        <row r="467">
          <cell r="R467" t="str">
            <v>Small Purchases west</v>
          </cell>
          <cell r="S467">
            <v>2</v>
          </cell>
        </row>
        <row r="468">
          <cell r="R468" t="str">
            <v>SMUD</v>
          </cell>
          <cell r="S468">
            <v>1</v>
          </cell>
        </row>
        <row r="469">
          <cell r="R469" t="str">
            <v>SMUD Provisional</v>
          </cell>
          <cell r="S469">
            <v>1</v>
          </cell>
        </row>
        <row r="470">
          <cell r="R470" t="str">
            <v>SMUD Monthly</v>
          </cell>
          <cell r="S470">
            <v>1</v>
          </cell>
        </row>
        <row r="471">
          <cell r="R471" t="str">
            <v>Spanish Fork Wind 2 QF</v>
          </cell>
          <cell r="S471">
            <v>4</v>
          </cell>
        </row>
        <row r="472">
          <cell r="R472" t="str">
            <v>Station Service East</v>
          </cell>
          <cell r="S472">
            <v>8</v>
          </cell>
        </row>
        <row r="473">
          <cell r="R473" t="str">
            <v>Station Service West</v>
          </cell>
          <cell r="S473">
            <v>8</v>
          </cell>
        </row>
        <row r="474">
          <cell r="R474" t="str">
            <v>STF Index Trades - Buy - East</v>
          </cell>
          <cell r="S474">
            <v>13</v>
          </cell>
        </row>
        <row r="475">
          <cell r="R475" t="str">
            <v>STF Index Trades - Buy - West</v>
          </cell>
          <cell r="S475">
            <v>13</v>
          </cell>
        </row>
        <row r="476">
          <cell r="R476" t="str">
            <v>STF Index Trades - Sell - East</v>
          </cell>
          <cell r="S476">
            <v>12</v>
          </cell>
        </row>
        <row r="477">
          <cell r="R477" t="str">
            <v>STF Index Trades - Sell - West</v>
          </cell>
          <cell r="S477">
            <v>12</v>
          </cell>
        </row>
        <row r="478">
          <cell r="R478" t="str">
            <v>STF Trading Margin</v>
          </cell>
          <cell r="S478">
            <v>13</v>
          </cell>
        </row>
        <row r="479">
          <cell r="R479" t="str">
            <v>Sunnyside (QF) additional</v>
          </cell>
          <cell r="S479">
            <v>4</v>
          </cell>
        </row>
        <row r="480">
          <cell r="R480" t="str">
            <v>Sunnyside (QF) base</v>
          </cell>
          <cell r="S480">
            <v>4</v>
          </cell>
        </row>
        <row r="481">
          <cell r="R481" t="str">
            <v>Tesoro QF</v>
          </cell>
          <cell r="S481">
            <v>4</v>
          </cell>
        </row>
        <row r="482">
          <cell r="R482" t="str">
            <v>Three Buttes Wind</v>
          </cell>
          <cell r="S482">
            <v>2</v>
          </cell>
        </row>
        <row r="483">
          <cell r="R483" t="str">
            <v>Top of the World Wind p575862</v>
          </cell>
          <cell r="S483">
            <v>2</v>
          </cell>
        </row>
        <row r="484">
          <cell r="R484" t="str">
            <v>TransAlta p371343</v>
          </cell>
          <cell r="S484">
            <v>6</v>
          </cell>
        </row>
        <row r="485">
          <cell r="R485" t="str">
            <v>TransAlta Purchase Flat</v>
          </cell>
          <cell r="S485">
            <v>2</v>
          </cell>
        </row>
        <row r="486">
          <cell r="R486" t="str">
            <v>TransAlta Purchase Index</v>
          </cell>
          <cell r="S486">
            <v>2</v>
          </cell>
        </row>
        <row r="487">
          <cell r="R487" t="str">
            <v>TransAlta s371344</v>
          </cell>
          <cell r="S487">
            <v>6</v>
          </cell>
        </row>
        <row r="488">
          <cell r="R488" t="str">
            <v>Transmission East</v>
          </cell>
          <cell r="S488">
            <v>10</v>
          </cell>
        </row>
        <row r="489">
          <cell r="R489" t="str">
            <v>Transmission West</v>
          </cell>
          <cell r="S489">
            <v>10</v>
          </cell>
        </row>
        <row r="490">
          <cell r="R490" t="str">
            <v>Tri-State Exchange</v>
          </cell>
          <cell r="S490">
            <v>6</v>
          </cell>
        </row>
        <row r="491">
          <cell r="R491" t="str">
            <v>Tri-State Exchange return</v>
          </cell>
          <cell r="S491">
            <v>6</v>
          </cell>
        </row>
        <row r="492">
          <cell r="R492" t="str">
            <v>Tri-State Purchase</v>
          </cell>
          <cell r="S492">
            <v>2</v>
          </cell>
        </row>
        <row r="493">
          <cell r="R493" t="str">
            <v>UAMPS s223863</v>
          </cell>
          <cell r="S493">
            <v>1</v>
          </cell>
        </row>
        <row r="494">
          <cell r="R494" t="str">
            <v>UAMPS s404236</v>
          </cell>
          <cell r="S494">
            <v>1</v>
          </cell>
        </row>
        <row r="495">
          <cell r="R495" t="str">
            <v>UBS AG 6X16 at 4C</v>
          </cell>
          <cell r="S495">
            <v>3</v>
          </cell>
        </row>
        <row r="496">
          <cell r="R496" t="str">
            <v>UBS p223199</v>
          </cell>
          <cell r="S496">
            <v>3</v>
          </cell>
        </row>
        <row r="497">
          <cell r="R497" t="str">
            <v>UBS p268848</v>
          </cell>
          <cell r="S497">
            <v>3</v>
          </cell>
        </row>
        <row r="498">
          <cell r="R498" t="str">
            <v>UBS p268850</v>
          </cell>
          <cell r="S498">
            <v>3</v>
          </cell>
        </row>
        <row r="499">
          <cell r="R499" t="str">
            <v>UMPA II</v>
          </cell>
          <cell r="S499">
            <v>1</v>
          </cell>
        </row>
        <row r="500">
          <cell r="R500" t="str">
            <v>US Magnesium QF</v>
          </cell>
          <cell r="S500">
            <v>4</v>
          </cell>
        </row>
        <row r="501">
          <cell r="R501" t="str">
            <v>US Magnesium Reserve</v>
          </cell>
          <cell r="S501">
            <v>2</v>
          </cell>
        </row>
        <row r="502">
          <cell r="R502" t="str">
            <v>Utah QF</v>
          </cell>
          <cell r="S502">
            <v>4</v>
          </cell>
        </row>
        <row r="503">
          <cell r="R503" t="str">
            <v>Utah Pre-MSP QF</v>
          </cell>
          <cell r="S503">
            <v>4</v>
          </cell>
        </row>
        <row r="504">
          <cell r="R504" t="str">
            <v>Washington QF</v>
          </cell>
          <cell r="S504">
            <v>4</v>
          </cell>
        </row>
        <row r="505">
          <cell r="R505" t="str">
            <v>Washington Pre-MSP QF</v>
          </cell>
          <cell r="S505">
            <v>4</v>
          </cell>
        </row>
        <row r="506">
          <cell r="R506" t="str">
            <v>Weyerhaeuser QF</v>
          </cell>
          <cell r="S506">
            <v>4</v>
          </cell>
        </row>
        <row r="507">
          <cell r="R507" t="str">
            <v>Weyerhaeuser Reserve</v>
          </cell>
          <cell r="S507">
            <v>2</v>
          </cell>
        </row>
        <row r="508">
          <cell r="R508" t="str">
            <v>Wolverine Creek</v>
          </cell>
          <cell r="S508">
            <v>2</v>
          </cell>
        </row>
        <row r="509">
          <cell r="R509" t="str">
            <v>Wyoming QF</v>
          </cell>
          <cell r="S509">
            <v>4</v>
          </cell>
        </row>
        <row r="510">
          <cell r="R510" t="str">
            <v>Wyoming Pre-MSP QF</v>
          </cell>
          <cell r="S510">
            <v>4</v>
          </cell>
        </row>
        <row r="511">
          <cell r="R511">
            <v>0</v>
          </cell>
          <cell r="S511">
            <v>0</v>
          </cell>
        </row>
        <row r="512">
          <cell r="R512">
            <v>0</v>
          </cell>
          <cell r="S512">
            <v>0</v>
          </cell>
        </row>
        <row r="513">
          <cell r="R513">
            <v>0</v>
          </cell>
          <cell r="S513">
            <v>0</v>
          </cell>
        </row>
        <row r="514">
          <cell r="R514">
            <v>0</v>
          </cell>
          <cell r="S514">
            <v>0</v>
          </cell>
        </row>
        <row r="515">
          <cell r="R515">
            <v>0</v>
          </cell>
          <cell r="S515">
            <v>0</v>
          </cell>
        </row>
      </sheetData>
      <sheetData sheetId="3">
        <row r="246">
          <cell r="R246" t="str">
            <v>AMP Resources (Cove Fort)</v>
          </cell>
          <cell r="S246">
            <v>2</v>
          </cell>
        </row>
        <row r="247">
          <cell r="R247" t="str">
            <v>APGI 7X24 return</v>
          </cell>
          <cell r="S247">
            <v>6</v>
          </cell>
        </row>
        <row r="248">
          <cell r="R248" t="str">
            <v>APGI LLH return</v>
          </cell>
          <cell r="S248">
            <v>6</v>
          </cell>
        </row>
        <row r="249">
          <cell r="R249" t="str">
            <v>APS 6X16 at 4C</v>
          </cell>
          <cell r="S249">
            <v>3</v>
          </cell>
        </row>
        <row r="250">
          <cell r="R250" t="str">
            <v>APS 7X16 at 4C</v>
          </cell>
          <cell r="S250">
            <v>3</v>
          </cell>
        </row>
        <row r="251">
          <cell r="R251" t="str">
            <v>APS 7X16 at Mona</v>
          </cell>
          <cell r="S251">
            <v>3</v>
          </cell>
        </row>
        <row r="252">
          <cell r="R252" t="str">
            <v>APS Exchange</v>
          </cell>
          <cell r="S252">
            <v>6</v>
          </cell>
        </row>
        <row r="253">
          <cell r="R253" t="str">
            <v>APS Exchange deliver</v>
          </cell>
          <cell r="S253">
            <v>6</v>
          </cell>
        </row>
        <row r="254">
          <cell r="R254" t="str">
            <v>APS p207861</v>
          </cell>
          <cell r="S254">
            <v>6</v>
          </cell>
        </row>
        <row r="255">
          <cell r="R255" t="str">
            <v>APS s207860</v>
          </cell>
          <cell r="S255">
            <v>6</v>
          </cell>
        </row>
        <row r="256">
          <cell r="R256" t="str">
            <v>APS Supplemental Purchase coal</v>
          </cell>
          <cell r="S256">
            <v>2</v>
          </cell>
        </row>
        <row r="257">
          <cell r="R257" t="str">
            <v>APS Supplemental Purchase other</v>
          </cell>
          <cell r="S257">
            <v>2</v>
          </cell>
        </row>
        <row r="258">
          <cell r="R258" t="str">
            <v>Aquila hydro hedge</v>
          </cell>
          <cell r="S258">
            <v>2</v>
          </cell>
        </row>
        <row r="259">
          <cell r="R259" t="str">
            <v>Biomass (QF)</v>
          </cell>
          <cell r="S259">
            <v>4</v>
          </cell>
        </row>
        <row r="260">
          <cell r="R260" t="str">
            <v>Biomass Non-Generation</v>
          </cell>
          <cell r="S260">
            <v>4</v>
          </cell>
        </row>
        <row r="261">
          <cell r="R261" t="str">
            <v>Black Hills</v>
          </cell>
          <cell r="S261">
            <v>1</v>
          </cell>
        </row>
        <row r="262">
          <cell r="R262" t="str">
            <v>Black Hills Losses</v>
          </cell>
          <cell r="S262">
            <v>1</v>
          </cell>
        </row>
        <row r="263">
          <cell r="R263" t="str">
            <v>Black Hills Reserve (CTs)</v>
          </cell>
          <cell r="S263">
            <v>6</v>
          </cell>
        </row>
        <row r="264">
          <cell r="R264" t="str">
            <v>Blanding</v>
          </cell>
          <cell r="S264">
            <v>1</v>
          </cell>
        </row>
        <row r="265">
          <cell r="R265" t="str">
            <v>Blanding Purchase</v>
          </cell>
          <cell r="S265">
            <v>2</v>
          </cell>
        </row>
        <row r="266">
          <cell r="R266" t="str">
            <v>BPA FC II delivery</v>
          </cell>
          <cell r="S266">
            <v>6</v>
          </cell>
        </row>
        <row r="267">
          <cell r="R267" t="str">
            <v>BPA FC II Generation</v>
          </cell>
          <cell r="S267">
            <v>6</v>
          </cell>
        </row>
        <row r="268">
          <cell r="R268" t="str">
            <v>BPA FC IV delivery</v>
          </cell>
          <cell r="S268">
            <v>6</v>
          </cell>
        </row>
        <row r="269">
          <cell r="R269" t="str">
            <v>BPA FC IV Generation</v>
          </cell>
          <cell r="S269">
            <v>6</v>
          </cell>
        </row>
        <row r="270">
          <cell r="R270" t="str">
            <v>BPA Flathead Sale</v>
          </cell>
          <cell r="S270">
            <v>1</v>
          </cell>
        </row>
        <row r="271">
          <cell r="R271" t="str">
            <v>BPA Hermiston Losses</v>
          </cell>
          <cell r="S271">
            <v>8</v>
          </cell>
        </row>
        <row r="272">
          <cell r="R272" t="str">
            <v>BPA Palisades return</v>
          </cell>
          <cell r="S272">
            <v>6</v>
          </cell>
        </row>
        <row r="273">
          <cell r="R273" t="str">
            <v>BPA Palisades storage</v>
          </cell>
          <cell r="S273">
            <v>6</v>
          </cell>
        </row>
        <row r="274">
          <cell r="R274" t="str">
            <v>BPA Peaking</v>
          </cell>
          <cell r="S274">
            <v>6</v>
          </cell>
        </row>
        <row r="275">
          <cell r="R275" t="str">
            <v>BPA Peaking Replacement</v>
          </cell>
          <cell r="S275">
            <v>6</v>
          </cell>
        </row>
        <row r="276">
          <cell r="R276" t="str">
            <v>BPA So. Idaho Exchange In</v>
          </cell>
          <cell r="S276">
            <v>6</v>
          </cell>
        </row>
        <row r="277">
          <cell r="R277" t="str">
            <v>BPA So. Idaho Exchange Out</v>
          </cell>
          <cell r="S277">
            <v>6</v>
          </cell>
        </row>
        <row r="278">
          <cell r="R278" t="str">
            <v>BPA Spring Energy</v>
          </cell>
          <cell r="S278">
            <v>6</v>
          </cell>
        </row>
        <row r="279">
          <cell r="R279" t="str">
            <v>BPA Spring Energy deliver</v>
          </cell>
          <cell r="S279">
            <v>6</v>
          </cell>
        </row>
        <row r="280">
          <cell r="R280" t="str">
            <v>BPA Summer Storage</v>
          </cell>
          <cell r="S280">
            <v>6</v>
          </cell>
        </row>
        <row r="281">
          <cell r="R281" t="str">
            <v>BPA Summer Storage return</v>
          </cell>
          <cell r="S281">
            <v>6</v>
          </cell>
        </row>
        <row r="282">
          <cell r="R282" t="str">
            <v>BPA Wind Sale</v>
          </cell>
          <cell r="S282">
            <v>1</v>
          </cell>
        </row>
        <row r="283">
          <cell r="R283" t="str">
            <v>Bridger Losses In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Bridger Losses Out</v>
          </cell>
          <cell r="S285">
            <v>8</v>
          </cell>
        </row>
        <row r="286">
          <cell r="R286" t="str">
            <v>California QF</v>
          </cell>
          <cell r="S286">
            <v>4</v>
          </cell>
        </row>
        <row r="287">
          <cell r="R287" t="str">
            <v>California Pre-MSP QF</v>
          </cell>
          <cell r="S287">
            <v>4</v>
          </cell>
        </row>
        <row r="288">
          <cell r="R288" t="str">
            <v>Canadian Entitlement CEAEA</v>
          </cell>
          <cell r="S288">
            <v>5</v>
          </cell>
        </row>
        <row r="289">
          <cell r="R289" t="str">
            <v>Cargill p483225</v>
          </cell>
          <cell r="S289">
            <v>6</v>
          </cell>
        </row>
        <row r="290">
          <cell r="R290" t="str">
            <v>Cargill p485290</v>
          </cell>
          <cell r="S290">
            <v>6</v>
          </cell>
        </row>
        <row r="291">
          <cell r="R291" t="str">
            <v>Cargill s483226</v>
          </cell>
          <cell r="S291">
            <v>6</v>
          </cell>
        </row>
        <row r="292">
          <cell r="R292" t="str">
            <v>Cargill s485289</v>
          </cell>
          <cell r="S292">
            <v>6</v>
          </cell>
        </row>
        <row r="293">
          <cell r="R293" t="str">
            <v>Chehalis Station Service</v>
          </cell>
          <cell r="S293">
            <v>2</v>
          </cell>
        </row>
        <row r="294">
          <cell r="R294" t="str">
            <v>Chelan - Rocky Reach</v>
          </cell>
          <cell r="S294">
            <v>5</v>
          </cell>
        </row>
        <row r="295">
          <cell r="R295" t="str">
            <v>Chevron Wind QF</v>
          </cell>
          <cell r="S295">
            <v>4</v>
          </cell>
        </row>
        <row r="296">
          <cell r="R296" t="str">
            <v>Clark Displacement</v>
          </cell>
          <cell r="S296">
            <v>2</v>
          </cell>
        </row>
        <row r="297">
          <cell r="R297" t="str">
            <v>Clark Displacement Buy Back</v>
          </cell>
          <cell r="S297">
            <v>2</v>
          </cell>
        </row>
        <row r="298">
          <cell r="R298" t="str">
            <v>Clark River Road reserve</v>
          </cell>
          <cell r="S298">
            <v>2</v>
          </cell>
        </row>
        <row r="299">
          <cell r="R299" t="str">
            <v>CLARK S&amp;I</v>
          </cell>
          <cell r="S299">
            <v>2</v>
          </cell>
        </row>
        <row r="300">
          <cell r="R300" t="str">
            <v>Clark S&amp;I Base Capacity</v>
          </cell>
          <cell r="S300">
            <v>2</v>
          </cell>
        </row>
        <row r="301">
          <cell r="R301" t="str">
            <v>CLARK Storage &amp; Integration</v>
          </cell>
          <cell r="S301">
            <v>2</v>
          </cell>
        </row>
        <row r="302">
          <cell r="R302" t="str">
            <v>Clay Basin Gas Storage</v>
          </cell>
          <cell r="S302">
            <v>11</v>
          </cell>
        </row>
        <row r="303">
          <cell r="R303" t="str">
            <v>Co-Gen II QF</v>
          </cell>
          <cell r="S303">
            <v>4</v>
          </cell>
        </row>
        <row r="304">
          <cell r="R304" t="str">
            <v>Combine Hills</v>
          </cell>
          <cell r="S304">
            <v>2</v>
          </cell>
        </row>
        <row r="305">
          <cell r="R305" t="str">
            <v>Constellation p257677</v>
          </cell>
          <cell r="S305">
            <v>2</v>
          </cell>
        </row>
        <row r="306">
          <cell r="R306" t="str">
            <v>Constellation p257678</v>
          </cell>
          <cell r="S306">
            <v>2</v>
          </cell>
        </row>
        <row r="307">
          <cell r="R307" t="str">
            <v>Constellation p268849</v>
          </cell>
          <cell r="S307">
            <v>2</v>
          </cell>
        </row>
        <row r="308">
          <cell r="R308" t="str">
            <v>Cowlitz Swift deliver</v>
          </cell>
          <cell r="S308">
            <v>6</v>
          </cell>
        </row>
        <row r="309">
          <cell r="R309" t="str">
            <v>D.R. Johnson (QF)</v>
          </cell>
          <cell r="S309">
            <v>4</v>
          </cell>
        </row>
        <row r="310">
          <cell r="R310" t="str">
            <v>Deseret G&amp;T Expansion</v>
          </cell>
          <cell r="S310">
            <v>2</v>
          </cell>
        </row>
        <row r="311">
          <cell r="R311" t="str">
            <v>Deseret Purchase</v>
          </cell>
          <cell r="S311">
            <v>2</v>
          </cell>
        </row>
        <row r="312">
          <cell r="R312" t="str">
            <v>Douglas - Wells</v>
          </cell>
          <cell r="S312">
            <v>5</v>
          </cell>
        </row>
        <row r="313">
          <cell r="R313" t="str">
            <v>Douglas County Forest Products QF</v>
          </cell>
          <cell r="S313">
            <v>4</v>
          </cell>
        </row>
        <row r="314">
          <cell r="R314" t="str">
            <v>Douglas PUD - Lands Energy Share</v>
          </cell>
          <cell r="S314">
            <v>5</v>
          </cell>
        </row>
        <row r="315">
          <cell r="R315" t="str">
            <v>Douglas PUD Settlement</v>
          </cell>
          <cell r="S315">
            <v>2</v>
          </cell>
        </row>
        <row r="316">
          <cell r="R316" t="str">
            <v>DSM Cool Keeper Reserve</v>
          </cell>
          <cell r="S316">
            <v>8</v>
          </cell>
        </row>
        <row r="317">
          <cell r="R317" t="str">
            <v>DSM Idaho Irrigation</v>
          </cell>
          <cell r="S317">
            <v>8</v>
          </cell>
        </row>
        <row r="318">
          <cell r="R318" t="str">
            <v>DSM Idaho Irrigation Shifted</v>
          </cell>
          <cell r="S318">
            <v>8</v>
          </cell>
        </row>
        <row r="319">
          <cell r="R319" t="str">
            <v>DSM Utah Irrigation</v>
          </cell>
          <cell r="S319">
            <v>8</v>
          </cell>
        </row>
        <row r="320">
          <cell r="R320" t="str">
            <v>DSM Utah Irrigation Shifted</v>
          </cell>
          <cell r="S320">
            <v>8</v>
          </cell>
        </row>
        <row r="321">
          <cell r="R321" t="str">
            <v>Duke HLH</v>
          </cell>
          <cell r="S321">
            <v>2</v>
          </cell>
        </row>
        <row r="322">
          <cell r="R322" t="str">
            <v>Duke p99206</v>
          </cell>
          <cell r="S322">
            <v>2</v>
          </cell>
        </row>
        <row r="323">
          <cell r="R323" t="str">
            <v>Dunlap I Wind</v>
          </cell>
          <cell r="S323">
            <v>9</v>
          </cell>
        </row>
        <row r="324">
          <cell r="R324" t="str">
            <v>East Control Area Sale</v>
          </cell>
          <cell r="S324">
            <v>1</v>
          </cell>
        </row>
        <row r="325">
          <cell r="R325" t="str">
            <v>Electric Swaps - East</v>
          </cell>
          <cell r="S325">
            <v>13</v>
          </cell>
        </row>
        <row r="326">
          <cell r="R326" t="str">
            <v>Electric Swaps - West</v>
          </cell>
          <cell r="S326">
            <v>13</v>
          </cell>
        </row>
        <row r="327">
          <cell r="R327" t="str">
            <v>Evergreen BioPower QF</v>
          </cell>
          <cell r="S327">
            <v>4</v>
          </cell>
        </row>
        <row r="328">
          <cell r="R328" t="str">
            <v>EWEB FC I delivery</v>
          </cell>
          <cell r="S328">
            <v>6</v>
          </cell>
        </row>
        <row r="329">
          <cell r="R329" t="str">
            <v>EWEB FC I Generation</v>
          </cell>
          <cell r="S329">
            <v>6</v>
          </cell>
        </row>
        <row r="330">
          <cell r="R330" t="str">
            <v>EWEB/BPA Wind Sale</v>
          </cell>
          <cell r="S330">
            <v>6</v>
          </cell>
        </row>
        <row r="331">
          <cell r="R331" t="str">
            <v>Excess Gas Sales</v>
          </cell>
          <cell r="S331">
            <v>11</v>
          </cell>
        </row>
        <row r="332">
          <cell r="R332" t="str">
            <v>ExxonMobil QF</v>
          </cell>
          <cell r="S332">
            <v>4</v>
          </cell>
        </row>
        <row r="333">
          <cell r="R333" t="str">
            <v>Flathead &amp; ENI Sale</v>
          </cell>
          <cell r="S333">
            <v>1</v>
          </cell>
        </row>
        <row r="334">
          <cell r="R334" t="str">
            <v>Foote Creek I Generation</v>
          </cell>
          <cell r="S334">
            <v>9</v>
          </cell>
        </row>
        <row r="335">
          <cell r="R335" t="str">
            <v>Fort James (CoGen)</v>
          </cell>
          <cell r="S335">
            <v>2</v>
          </cell>
        </row>
        <row r="336">
          <cell r="R336" t="str">
            <v>Gas Swaps</v>
          </cell>
          <cell r="S336">
            <v>11</v>
          </cell>
        </row>
        <row r="337">
          <cell r="R337" t="str">
            <v>Gas Physical - East</v>
          </cell>
          <cell r="S337">
            <v>11</v>
          </cell>
        </row>
        <row r="338">
          <cell r="R338" t="str">
            <v>Gas Physical - West</v>
          </cell>
          <cell r="S338">
            <v>11</v>
          </cell>
        </row>
        <row r="339">
          <cell r="R339" t="str">
            <v>Gas Swaps - East</v>
          </cell>
          <cell r="S339">
            <v>11</v>
          </cell>
        </row>
        <row r="340">
          <cell r="R340" t="str">
            <v>Gas Swaps - West</v>
          </cell>
          <cell r="S340">
            <v>11</v>
          </cell>
        </row>
        <row r="341">
          <cell r="R341" t="str">
            <v>Gem State (City of Idaho Falls)</v>
          </cell>
          <cell r="S341">
            <v>2</v>
          </cell>
        </row>
        <row r="342">
          <cell r="R342" t="str">
            <v>Gem State Power Cost</v>
          </cell>
          <cell r="S342">
            <v>2</v>
          </cell>
        </row>
        <row r="343">
          <cell r="R343" t="str">
            <v>Glenrock Wind</v>
          </cell>
          <cell r="S343">
            <v>9</v>
          </cell>
        </row>
        <row r="344">
          <cell r="R344" t="str">
            <v>Glenrock III Wind</v>
          </cell>
          <cell r="S344">
            <v>9</v>
          </cell>
        </row>
        <row r="345">
          <cell r="R345" t="str">
            <v>Goodnoe Wind</v>
          </cell>
          <cell r="S345">
            <v>9</v>
          </cell>
        </row>
        <row r="346">
          <cell r="R346" t="str">
            <v>Grant - Priest Rapids</v>
          </cell>
          <cell r="S346">
            <v>5</v>
          </cell>
        </row>
        <row r="347">
          <cell r="R347" t="str">
            <v>Grant - Wanapum</v>
          </cell>
          <cell r="S347">
            <v>5</v>
          </cell>
        </row>
        <row r="348">
          <cell r="R348" t="str">
            <v>Grant County</v>
          </cell>
          <cell r="S348">
            <v>2</v>
          </cell>
        </row>
        <row r="349">
          <cell r="R349" t="str">
            <v>Grant Displacement</v>
          </cell>
          <cell r="S349">
            <v>5</v>
          </cell>
        </row>
        <row r="350">
          <cell r="R350" t="str">
            <v>Grant Meaningful Priority</v>
          </cell>
          <cell r="S350">
            <v>5</v>
          </cell>
        </row>
        <row r="351">
          <cell r="R351" t="str">
            <v>Grant Reasonable</v>
          </cell>
          <cell r="S351">
            <v>5</v>
          </cell>
        </row>
        <row r="352">
          <cell r="R352" t="str">
            <v>Grant Power Auction</v>
          </cell>
          <cell r="S352">
            <v>5</v>
          </cell>
        </row>
        <row r="353">
          <cell r="R353" t="str">
            <v>High Plains Wind</v>
          </cell>
          <cell r="S353">
            <v>9</v>
          </cell>
        </row>
        <row r="354">
          <cell r="R354" t="str">
            <v>Hermiston Purchase</v>
          </cell>
          <cell r="S354">
            <v>2</v>
          </cell>
        </row>
        <row r="355">
          <cell r="R355" t="str">
            <v>Hurricane Purchase</v>
          </cell>
          <cell r="S355">
            <v>2</v>
          </cell>
        </row>
        <row r="356">
          <cell r="R356" t="str">
            <v>Hurricane Sale</v>
          </cell>
          <cell r="S356">
            <v>1</v>
          </cell>
        </row>
        <row r="357">
          <cell r="R357" t="str">
            <v>Idaho Power P278538</v>
          </cell>
          <cell r="S357">
            <v>2</v>
          </cell>
        </row>
        <row r="358">
          <cell r="R358" t="str">
            <v>Idaho Power P278538 HLH</v>
          </cell>
          <cell r="S358">
            <v>2</v>
          </cell>
        </row>
        <row r="359">
          <cell r="R359" t="str">
            <v>Idaho Power P278538 LLH</v>
          </cell>
          <cell r="S359">
            <v>2</v>
          </cell>
        </row>
        <row r="360">
          <cell r="R360" t="str">
            <v>Idaho Power RTSA Purchase</v>
          </cell>
          <cell r="S360">
            <v>2</v>
          </cell>
        </row>
        <row r="361">
          <cell r="R361" t="str">
            <v>Idaho Power RTSA return</v>
          </cell>
          <cell r="S361">
            <v>8</v>
          </cell>
        </row>
        <row r="362">
          <cell r="R362" t="str">
            <v>Idaho QF</v>
          </cell>
          <cell r="S362">
            <v>4</v>
          </cell>
        </row>
        <row r="363">
          <cell r="R363" t="str">
            <v>Idaho Pre-MSP QF</v>
          </cell>
          <cell r="S363">
            <v>4</v>
          </cell>
        </row>
        <row r="364">
          <cell r="R364" t="str">
            <v>IPP Purchase</v>
          </cell>
          <cell r="S364">
            <v>2</v>
          </cell>
        </row>
        <row r="365">
          <cell r="R365" t="str">
            <v>IPP Sale (LADWP)</v>
          </cell>
          <cell r="S365">
            <v>1</v>
          </cell>
        </row>
        <row r="366">
          <cell r="R366" t="str">
            <v>IRP - DSM East Irrigation Ld Control</v>
          </cell>
          <cell r="S366">
            <v>7</v>
          </cell>
        </row>
        <row r="367">
          <cell r="R367" t="str">
            <v>IRP - DSM East Irrigation Ld Control - Return</v>
          </cell>
          <cell r="S367">
            <v>7</v>
          </cell>
        </row>
        <row r="368">
          <cell r="R368" t="str">
            <v>IRP - DSM East Summer Ld Control</v>
          </cell>
          <cell r="S368">
            <v>7</v>
          </cell>
        </row>
        <row r="369">
          <cell r="R369" t="str">
            <v>IRP - DSM East Summer Ld Control - Return</v>
          </cell>
          <cell r="S369">
            <v>7</v>
          </cell>
        </row>
        <row r="370">
          <cell r="R370" t="str">
            <v>IRP - DSM West Irrigation Ld Control</v>
          </cell>
          <cell r="S370">
            <v>7</v>
          </cell>
        </row>
        <row r="371">
          <cell r="R371" t="str">
            <v>IRP - DSM West Irrigation Ld Control - Return</v>
          </cell>
          <cell r="S371">
            <v>7</v>
          </cell>
        </row>
        <row r="372">
          <cell r="R372" t="str">
            <v>IRP - FOT Four Corners</v>
          </cell>
          <cell r="S372">
            <v>7</v>
          </cell>
        </row>
        <row r="373">
          <cell r="R373" t="str">
            <v>IRP - FOT Mid-C</v>
          </cell>
          <cell r="S373">
            <v>7</v>
          </cell>
        </row>
        <row r="374">
          <cell r="R374" t="str">
            <v>IRP - FOT West Main</v>
          </cell>
          <cell r="S374">
            <v>7</v>
          </cell>
        </row>
        <row r="375">
          <cell r="R375" t="str">
            <v>IRP - Wind Mid-C</v>
          </cell>
          <cell r="S375">
            <v>7</v>
          </cell>
        </row>
        <row r="376">
          <cell r="R376" t="str">
            <v>IRP - Wind Walla Walla</v>
          </cell>
          <cell r="S376">
            <v>7</v>
          </cell>
        </row>
        <row r="377">
          <cell r="R377" t="str">
            <v>IRP - Wind Wyoming SE</v>
          </cell>
          <cell r="S377">
            <v>7</v>
          </cell>
        </row>
        <row r="378">
          <cell r="R378" t="str">
            <v>IRP - Wind Wyoming SW</v>
          </cell>
          <cell r="S378">
            <v>7</v>
          </cell>
        </row>
        <row r="379">
          <cell r="R379" t="str">
            <v>IRP - Wind Yakima</v>
          </cell>
          <cell r="S379">
            <v>7</v>
          </cell>
        </row>
        <row r="380">
          <cell r="R380" t="str">
            <v>Kennecott Incentive</v>
          </cell>
          <cell r="S380">
            <v>2</v>
          </cell>
        </row>
        <row r="381">
          <cell r="R381" t="str">
            <v>Kennecott Incentive (Historical)</v>
          </cell>
          <cell r="S381">
            <v>2</v>
          </cell>
        </row>
        <row r="382">
          <cell r="R382" t="str">
            <v>Kennecott QF</v>
          </cell>
          <cell r="S382">
            <v>4</v>
          </cell>
        </row>
        <row r="383">
          <cell r="R383" t="str">
            <v>LADWP s491300</v>
          </cell>
          <cell r="S383">
            <v>1</v>
          </cell>
        </row>
        <row r="384">
          <cell r="R384" t="str">
            <v>LADWP s491301</v>
          </cell>
          <cell r="S384">
            <v>1</v>
          </cell>
        </row>
        <row r="385">
          <cell r="R385" t="str">
            <v>LADWP p491303</v>
          </cell>
          <cell r="S385">
            <v>2</v>
          </cell>
        </row>
        <row r="386">
          <cell r="R386" t="str">
            <v>LADWP s491303</v>
          </cell>
          <cell r="S386">
            <v>2</v>
          </cell>
        </row>
        <row r="387">
          <cell r="R387" t="str">
            <v>LADWP p491304</v>
          </cell>
          <cell r="S387">
            <v>2</v>
          </cell>
        </row>
        <row r="388">
          <cell r="R388" t="str">
            <v>LADWP s491304</v>
          </cell>
          <cell r="S388">
            <v>2</v>
          </cell>
        </row>
        <row r="389">
          <cell r="R389" t="str">
            <v>Leaning Juniper 1</v>
          </cell>
          <cell r="S389">
            <v>9</v>
          </cell>
        </row>
        <row r="390">
          <cell r="R390" t="str">
            <v>Lewis River Loss of Efficiency</v>
          </cell>
          <cell r="S390">
            <v>8</v>
          </cell>
        </row>
        <row r="391">
          <cell r="R391" t="str">
            <v>Lewis River Motoring Loss</v>
          </cell>
          <cell r="S391">
            <v>8</v>
          </cell>
        </row>
        <row r="392">
          <cell r="R392" t="str">
            <v>MagCorp Curtailment</v>
          </cell>
          <cell r="S392">
            <v>8</v>
          </cell>
        </row>
        <row r="393">
          <cell r="R393" t="str">
            <v>MagCorp Curtailment (Historical)</v>
          </cell>
          <cell r="S393">
            <v>8</v>
          </cell>
        </row>
        <row r="394">
          <cell r="R394" t="str">
            <v>MagCorp Curtailment Winter</v>
          </cell>
          <cell r="S394">
            <v>8</v>
          </cell>
        </row>
        <row r="395">
          <cell r="R395" t="str">
            <v>MagCorp Curtailment Winter (Historical)</v>
          </cell>
          <cell r="S395">
            <v>8</v>
          </cell>
        </row>
        <row r="396">
          <cell r="R396" t="str">
            <v>Marengo</v>
          </cell>
          <cell r="S396">
            <v>9</v>
          </cell>
        </row>
        <row r="397">
          <cell r="R397" t="str">
            <v>Marengo I</v>
          </cell>
          <cell r="S397">
            <v>9</v>
          </cell>
        </row>
        <row r="398">
          <cell r="R398" t="str">
            <v>Marengo II</v>
          </cell>
          <cell r="S398">
            <v>9</v>
          </cell>
        </row>
        <row r="399">
          <cell r="R399" t="str">
            <v>McFadden Ridge Wind</v>
          </cell>
          <cell r="S399">
            <v>9</v>
          </cell>
        </row>
        <row r="400">
          <cell r="R400" t="str">
            <v>Monsanto Curtailment</v>
          </cell>
          <cell r="S400">
            <v>8</v>
          </cell>
        </row>
        <row r="401">
          <cell r="R401" t="str">
            <v>Monsanto Curtailment (Historical)</v>
          </cell>
          <cell r="S401">
            <v>2</v>
          </cell>
        </row>
        <row r="402">
          <cell r="R402" t="str">
            <v>Monsanto Excess Demand</v>
          </cell>
          <cell r="S402">
            <v>8</v>
          </cell>
        </row>
        <row r="403">
          <cell r="R403" t="str">
            <v>Morgan Stanley p189046</v>
          </cell>
          <cell r="S403">
            <v>2</v>
          </cell>
        </row>
        <row r="404">
          <cell r="R404" t="str">
            <v>Morgan Stanley p196538</v>
          </cell>
          <cell r="S404">
            <v>3</v>
          </cell>
        </row>
        <row r="405">
          <cell r="R405" t="str">
            <v>Morgan Stanley p206006</v>
          </cell>
          <cell r="S405">
            <v>3</v>
          </cell>
        </row>
        <row r="406">
          <cell r="R406" t="str">
            <v>Morgan Stanley p206008</v>
          </cell>
          <cell r="S406">
            <v>3</v>
          </cell>
        </row>
        <row r="407">
          <cell r="R407" t="str">
            <v>Morgan Stanley p207863</v>
          </cell>
          <cell r="S407">
            <v>6</v>
          </cell>
        </row>
        <row r="408">
          <cell r="R408" t="str">
            <v>Morgan Stanley p244840</v>
          </cell>
          <cell r="S408">
            <v>3</v>
          </cell>
        </row>
        <row r="409">
          <cell r="R409" t="str">
            <v>Morgan Stanley p244841</v>
          </cell>
          <cell r="S409">
            <v>3</v>
          </cell>
        </row>
        <row r="410">
          <cell r="R410" t="str">
            <v>Morgan Stanley p272153</v>
          </cell>
          <cell r="S410">
            <v>2</v>
          </cell>
        </row>
        <row r="411">
          <cell r="R411" t="str">
            <v>Morgan Stanley p272154</v>
          </cell>
          <cell r="S411">
            <v>2</v>
          </cell>
        </row>
        <row r="412">
          <cell r="R412" t="str">
            <v>Morgan Stanley p272156</v>
          </cell>
          <cell r="S412">
            <v>2</v>
          </cell>
        </row>
        <row r="413">
          <cell r="R413" t="str">
            <v>Morgan Stanley p272157</v>
          </cell>
          <cell r="S413">
            <v>2</v>
          </cell>
        </row>
        <row r="414">
          <cell r="R414" t="str">
            <v>Morgan Stanley p272158</v>
          </cell>
          <cell r="S414">
            <v>2</v>
          </cell>
        </row>
        <row r="415">
          <cell r="R415" t="str">
            <v>Morgan Stanley s207862</v>
          </cell>
          <cell r="S415">
            <v>2</v>
          </cell>
        </row>
        <row r="416">
          <cell r="R416" t="str">
            <v>Mountain Wind 1 QF</v>
          </cell>
          <cell r="S416">
            <v>4</v>
          </cell>
        </row>
        <row r="417">
          <cell r="R417" t="str">
            <v>Mountain Wind 2 QF</v>
          </cell>
          <cell r="S417">
            <v>4</v>
          </cell>
        </row>
        <row r="418">
          <cell r="R418" t="str">
            <v>NCPA p309009</v>
          </cell>
          <cell r="S418">
            <v>6</v>
          </cell>
        </row>
        <row r="419">
          <cell r="R419" t="str">
            <v>NCPA s309008</v>
          </cell>
          <cell r="S419">
            <v>6</v>
          </cell>
        </row>
        <row r="420">
          <cell r="R420" t="str">
            <v>Nebo Capacity Payment</v>
          </cell>
          <cell r="S420">
            <v>2</v>
          </cell>
        </row>
        <row r="421">
          <cell r="R421" t="str">
            <v>Non-Owned East - Obligation</v>
          </cell>
          <cell r="S421">
            <v>2</v>
          </cell>
        </row>
        <row r="422">
          <cell r="R422" t="str">
            <v>Non-Owned East - Offset</v>
          </cell>
          <cell r="S422">
            <v>2</v>
          </cell>
        </row>
        <row r="423">
          <cell r="R423" t="str">
            <v>Non-Owned West - Obligation</v>
          </cell>
          <cell r="S423">
            <v>2</v>
          </cell>
        </row>
        <row r="424">
          <cell r="R424" t="str">
            <v>Non-Owned West - Offset</v>
          </cell>
          <cell r="S424">
            <v>2</v>
          </cell>
        </row>
        <row r="425">
          <cell r="R425" t="str">
            <v>NUCOR</v>
          </cell>
          <cell r="S425">
            <v>2</v>
          </cell>
        </row>
        <row r="426">
          <cell r="R426" t="str">
            <v>NUCOR (De-rate)</v>
          </cell>
          <cell r="S426">
            <v>2</v>
          </cell>
        </row>
        <row r="427">
          <cell r="R427" t="str">
            <v>NVE s523485</v>
          </cell>
          <cell r="S427">
            <v>1</v>
          </cell>
        </row>
        <row r="428">
          <cell r="R428" t="str">
            <v>Oregon QF</v>
          </cell>
          <cell r="S428">
            <v>4</v>
          </cell>
        </row>
        <row r="429">
          <cell r="R429" t="str">
            <v>Oregon Pre-MSP QF</v>
          </cell>
          <cell r="S429">
            <v>4</v>
          </cell>
        </row>
        <row r="430">
          <cell r="R430" t="str">
            <v>Oregon Wind Farm QF</v>
          </cell>
          <cell r="S430">
            <v>4</v>
          </cell>
        </row>
        <row r="431">
          <cell r="R431" t="str">
            <v>P4 Production</v>
          </cell>
          <cell r="S431">
            <v>2</v>
          </cell>
        </row>
        <row r="432">
          <cell r="R432" t="str">
            <v>P4 Production (De-rate)</v>
          </cell>
          <cell r="S432">
            <v>1</v>
          </cell>
        </row>
        <row r="433">
          <cell r="R433" t="str">
            <v>Pacific Gas and Electric s512771</v>
          </cell>
          <cell r="S433">
            <v>1</v>
          </cell>
        </row>
        <row r="434">
          <cell r="R434" t="str">
            <v>PGE Cove</v>
          </cell>
          <cell r="S434">
            <v>2</v>
          </cell>
        </row>
        <row r="435">
          <cell r="R435" t="str">
            <v>Pipeline Chehalis - Lateral</v>
          </cell>
          <cell r="S435">
            <v>11</v>
          </cell>
        </row>
        <row r="436">
          <cell r="R436" t="str">
            <v>Pipeline Chehalis - Main</v>
          </cell>
          <cell r="S436">
            <v>11</v>
          </cell>
        </row>
        <row r="437">
          <cell r="R437" t="str">
            <v>Pipeline Currant Creek Lateral</v>
          </cell>
          <cell r="S437">
            <v>11</v>
          </cell>
        </row>
        <row r="438">
          <cell r="R438" t="str">
            <v>Pipeline Kern River Gas</v>
          </cell>
          <cell r="S438">
            <v>11</v>
          </cell>
        </row>
        <row r="439">
          <cell r="R439" t="str">
            <v>Pipeline Lake Side Lateral</v>
          </cell>
          <cell r="S439">
            <v>11</v>
          </cell>
        </row>
        <row r="440">
          <cell r="R440" t="str">
            <v>Pipeline Reservation Fees</v>
          </cell>
          <cell r="S440">
            <v>11</v>
          </cell>
        </row>
        <row r="441">
          <cell r="R441" t="str">
            <v>Pipeline Southern System Expansion</v>
          </cell>
          <cell r="S441">
            <v>11</v>
          </cell>
        </row>
        <row r="442">
          <cell r="R442" t="str">
            <v>PSCo Exchange</v>
          </cell>
          <cell r="S442">
            <v>6</v>
          </cell>
        </row>
        <row r="443">
          <cell r="R443" t="str">
            <v>PSCo Exchange deliver</v>
          </cell>
          <cell r="S443">
            <v>6</v>
          </cell>
        </row>
        <row r="444">
          <cell r="R444" t="str">
            <v>PSCo FC III delivery</v>
          </cell>
          <cell r="S444">
            <v>6</v>
          </cell>
        </row>
        <row r="445">
          <cell r="R445" t="str">
            <v>PSCo FC III Generation</v>
          </cell>
          <cell r="S445">
            <v>6</v>
          </cell>
        </row>
        <row r="446">
          <cell r="R446" t="str">
            <v>PSCo Sale summer</v>
          </cell>
          <cell r="S446">
            <v>1</v>
          </cell>
        </row>
        <row r="447">
          <cell r="R447" t="str">
            <v>PSCo Sale winter</v>
          </cell>
          <cell r="S447">
            <v>1</v>
          </cell>
        </row>
        <row r="448">
          <cell r="R448" t="str">
            <v>Redding Exchange In</v>
          </cell>
          <cell r="S448">
            <v>6</v>
          </cell>
        </row>
        <row r="449">
          <cell r="R449" t="str">
            <v>Redding Exchange Out</v>
          </cell>
          <cell r="S449">
            <v>6</v>
          </cell>
        </row>
        <row r="450">
          <cell r="R450" t="str">
            <v>Ramp Loss East</v>
          </cell>
          <cell r="S450">
            <v>8</v>
          </cell>
        </row>
        <row r="451">
          <cell r="R451" t="str">
            <v>Ramp Loss West</v>
          </cell>
          <cell r="S451">
            <v>8</v>
          </cell>
        </row>
        <row r="452">
          <cell r="R452" t="str">
            <v>Rock River I</v>
          </cell>
          <cell r="S452">
            <v>2</v>
          </cell>
        </row>
        <row r="453">
          <cell r="R453" t="str">
            <v>Rolling Hills Wind</v>
          </cell>
          <cell r="S453">
            <v>9</v>
          </cell>
        </row>
        <row r="454">
          <cell r="R454" t="str">
            <v>Roseburg Forest Products</v>
          </cell>
          <cell r="S454">
            <v>2</v>
          </cell>
        </row>
        <row r="455">
          <cell r="R455" t="str">
            <v>Salt River Project</v>
          </cell>
          <cell r="S455">
            <v>1</v>
          </cell>
        </row>
        <row r="456">
          <cell r="R456" t="str">
            <v>SCE Settlement</v>
          </cell>
          <cell r="S456">
            <v>1</v>
          </cell>
        </row>
        <row r="457">
          <cell r="R457" t="str">
            <v>Schwendiman QF</v>
          </cell>
          <cell r="S457">
            <v>4</v>
          </cell>
        </row>
        <row r="458">
          <cell r="R458" t="str">
            <v>SCE s513948</v>
          </cell>
          <cell r="S458">
            <v>1</v>
          </cell>
        </row>
        <row r="459">
          <cell r="R459" t="str">
            <v>SCL State Line delivery</v>
          </cell>
          <cell r="S459">
            <v>6</v>
          </cell>
        </row>
        <row r="460">
          <cell r="R460" t="str">
            <v>SCL State Line delivery LLH</v>
          </cell>
          <cell r="S460">
            <v>6</v>
          </cell>
        </row>
        <row r="461">
          <cell r="R461" t="str">
            <v>SCL State Line generation</v>
          </cell>
          <cell r="S461">
            <v>6</v>
          </cell>
        </row>
        <row r="462">
          <cell r="R462" t="str">
            <v>SCL State Line reserves</v>
          </cell>
          <cell r="S462">
            <v>6</v>
          </cell>
        </row>
        <row r="463">
          <cell r="R463" t="str">
            <v>SDGE s513949</v>
          </cell>
          <cell r="S463">
            <v>1</v>
          </cell>
        </row>
        <row r="464">
          <cell r="R464" t="str">
            <v>Seven Mile Wind</v>
          </cell>
          <cell r="S464">
            <v>9</v>
          </cell>
        </row>
        <row r="465">
          <cell r="R465" t="str">
            <v>Seven Mile II Wind</v>
          </cell>
          <cell r="S465">
            <v>9</v>
          </cell>
        </row>
        <row r="466">
          <cell r="R466" t="str">
            <v>Shell p489963</v>
          </cell>
          <cell r="S466">
            <v>6</v>
          </cell>
        </row>
        <row r="467">
          <cell r="R467" t="str">
            <v>Shell s489962</v>
          </cell>
          <cell r="S467">
            <v>6</v>
          </cell>
        </row>
        <row r="468">
          <cell r="R468" t="str">
            <v>Sierra Pacific II</v>
          </cell>
          <cell r="S468">
            <v>1</v>
          </cell>
        </row>
        <row r="469">
          <cell r="R469" t="str">
            <v>Simplot Phosphates</v>
          </cell>
          <cell r="S469">
            <v>4</v>
          </cell>
        </row>
        <row r="470">
          <cell r="R470" t="str">
            <v>Small Purchases east</v>
          </cell>
          <cell r="S470">
            <v>2</v>
          </cell>
        </row>
        <row r="471">
          <cell r="R471" t="str">
            <v>Small Purchases west</v>
          </cell>
          <cell r="S471">
            <v>2</v>
          </cell>
        </row>
        <row r="472">
          <cell r="R472" t="str">
            <v>SMUD</v>
          </cell>
          <cell r="S472">
            <v>1</v>
          </cell>
        </row>
        <row r="473">
          <cell r="R473" t="str">
            <v>SMUD Provisional</v>
          </cell>
          <cell r="S473">
            <v>1</v>
          </cell>
        </row>
        <row r="474">
          <cell r="R474" t="str">
            <v>SMUD Monthly</v>
          </cell>
          <cell r="S474">
            <v>1</v>
          </cell>
        </row>
        <row r="475">
          <cell r="R475" t="str">
            <v>Spanish Fork Wind 2 QF</v>
          </cell>
          <cell r="S475">
            <v>4</v>
          </cell>
        </row>
        <row r="476">
          <cell r="R476" t="str">
            <v>Station Service East</v>
          </cell>
          <cell r="S476">
            <v>8</v>
          </cell>
        </row>
        <row r="477">
          <cell r="R477" t="str">
            <v>Station Service West</v>
          </cell>
          <cell r="S477">
            <v>8</v>
          </cell>
        </row>
        <row r="478">
          <cell r="R478" t="str">
            <v>STF Index Trades - Buy - East</v>
          </cell>
          <cell r="S478">
            <v>13</v>
          </cell>
        </row>
        <row r="479">
          <cell r="R479" t="str">
            <v>STF Index Trades - Buy - West</v>
          </cell>
          <cell r="S479">
            <v>13</v>
          </cell>
        </row>
        <row r="480">
          <cell r="R480" t="str">
            <v>STF Index Trades - Sell - East</v>
          </cell>
          <cell r="S480">
            <v>12</v>
          </cell>
        </row>
        <row r="481">
          <cell r="R481" t="str">
            <v>STF Index Trades - Sell - West</v>
          </cell>
          <cell r="S481">
            <v>12</v>
          </cell>
        </row>
        <row r="482">
          <cell r="R482" t="str">
            <v>STF Trading Margin</v>
          </cell>
          <cell r="S482">
            <v>13</v>
          </cell>
        </row>
        <row r="483">
          <cell r="R483" t="str">
            <v>Sunnyside (QF) additional</v>
          </cell>
          <cell r="S483">
            <v>4</v>
          </cell>
        </row>
        <row r="484">
          <cell r="R484" t="str">
            <v>Sunnyside (QF) base</v>
          </cell>
          <cell r="S484">
            <v>4</v>
          </cell>
        </row>
        <row r="485">
          <cell r="R485" t="str">
            <v>Tesoro QF</v>
          </cell>
          <cell r="S485">
            <v>4</v>
          </cell>
        </row>
        <row r="486">
          <cell r="R486" t="str">
            <v>Three Buttes Wind</v>
          </cell>
          <cell r="S486">
            <v>2</v>
          </cell>
        </row>
        <row r="487">
          <cell r="R487" t="str">
            <v>Top of the World Wind p575862</v>
          </cell>
          <cell r="S487">
            <v>2</v>
          </cell>
        </row>
        <row r="488">
          <cell r="R488" t="str">
            <v>TransAlta p371343</v>
          </cell>
          <cell r="S488">
            <v>6</v>
          </cell>
        </row>
        <row r="489">
          <cell r="R489" t="str">
            <v>TransAlta Purchase Flat</v>
          </cell>
          <cell r="S489">
            <v>2</v>
          </cell>
        </row>
        <row r="490">
          <cell r="R490" t="str">
            <v>TransAlta Purchase Index</v>
          </cell>
          <cell r="S490">
            <v>2</v>
          </cell>
        </row>
        <row r="491">
          <cell r="R491" t="str">
            <v>TransAlta s371344</v>
          </cell>
          <cell r="S491">
            <v>6</v>
          </cell>
        </row>
        <row r="492">
          <cell r="R492" t="str">
            <v>Transmission East</v>
          </cell>
          <cell r="S492">
            <v>10</v>
          </cell>
        </row>
        <row r="493">
          <cell r="R493" t="str">
            <v>Transmission West</v>
          </cell>
          <cell r="S493">
            <v>10</v>
          </cell>
        </row>
        <row r="494">
          <cell r="R494" t="str">
            <v>Tri-State Exchange</v>
          </cell>
          <cell r="S494">
            <v>6</v>
          </cell>
        </row>
        <row r="495">
          <cell r="R495" t="str">
            <v>Tri-State Exchange return</v>
          </cell>
          <cell r="S495">
            <v>6</v>
          </cell>
        </row>
        <row r="496">
          <cell r="R496" t="str">
            <v>Tri-State Purchase</v>
          </cell>
          <cell r="S496">
            <v>2</v>
          </cell>
        </row>
        <row r="497">
          <cell r="R497" t="str">
            <v>UAMPS s223863</v>
          </cell>
          <cell r="S497">
            <v>1</v>
          </cell>
        </row>
        <row r="498">
          <cell r="R498" t="str">
            <v>UAMPS s404236</v>
          </cell>
          <cell r="S498">
            <v>1</v>
          </cell>
        </row>
        <row r="499">
          <cell r="R499" t="str">
            <v>UBS AG 6X16 at 4C</v>
          </cell>
          <cell r="S499">
            <v>3</v>
          </cell>
        </row>
        <row r="500">
          <cell r="R500" t="str">
            <v>UBS p223199</v>
          </cell>
          <cell r="S500">
            <v>3</v>
          </cell>
        </row>
        <row r="501">
          <cell r="R501" t="str">
            <v>UBS p268848</v>
          </cell>
          <cell r="S501">
            <v>3</v>
          </cell>
        </row>
        <row r="502">
          <cell r="R502" t="str">
            <v>UBS p268850</v>
          </cell>
          <cell r="S502">
            <v>3</v>
          </cell>
        </row>
        <row r="503">
          <cell r="R503" t="str">
            <v>UMPA II</v>
          </cell>
          <cell r="S503">
            <v>1</v>
          </cell>
        </row>
        <row r="504">
          <cell r="R504" t="str">
            <v>US Magnesium QF</v>
          </cell>
          <cell r="S504">
            <v>4</v>
          </cell>
        </row>
        <row r="505">
          <cell r="R505" t="str">
            <v>US Magnesium Reserve</v>
          </cell>
          <cell r="S505">
            <v>2</v>
          </cell>
        </row>
        <row r="506">
          <cell r="R506" t="str">
            <v>Utah QF</v>
          </cell>
          <cell r="S506">
            <v>4</v>
          </cell>
        </row>
        <row r="507">
          <cell r="R507" t="str">
            <v>Utah Pre-MSP QF</v>
          </cell>
          <cell r="S507">
            <v>4</v>
          </cell>
        </row>
        <row r="508">
          <cell r="R508" t="str">
            <v>Washington QF</v>
          </cell>
          <cell r="S508">
            <v>4</v>
          </cell>
        </row>
        <row r="509">
          <cell r="R509" t="str">
            <v>Washington Pre-MSP QF</v>
          </cell>
          <cell r="S509">
            <v>4</v>
          </cell>
        </row>
        <row r="510">
          <cell r="R510" t="str">
            <v>Weyerhaeuser QF</v>
          </cell>
          <cell r="S510">
            <v>4</v>
          </cell>
        </row>
        <row r="511">
          <cell r="R511" t="str">
            <v>Weyerhaeuser Reserve</v>
          </cell>
          <cell r="S511">
            <v>2</v>
          </cell>
        </row>
        <row r="512">
          <cell r="R512" t="str">
            <v>Wolverine Creek</v>
          </cell>
          <cell r="S512">
            <v>2</v>
          </cell>
        </row>
        <row r="513">
          <cell r="R513" t="str">
            <v>Wyoming QF</v>
          </cell>
          <cell r="S513">
            <v>4</v>
          </cell>
        </row>
        <row r="514">
          <cell r="R514" t="str">
            <v>Wyoming Pre-MSP QF</v>
          </cell>
          <cell r="S514">
            <v>4</v>
          </cell>
        </row>
      </sheetData>
      <sheetData sheetId="4">
        <row r="41">
          <cell r="A41">
            <v>37196</v>
          </cell>
          <cell r="B41">
            <v>0.44227329059218473</v>
          </cell>
          <cell r="C41">
            <v>0.6138746059984612</v>
          </cell>
          <cell r="D41">
            <v>839142.3644669118</v>
          </cell>
          <cell r="E41">
            <v>3610901.013787103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839142.3644669118</v>
          </cell>
          <cell r="E42">
            <v>3632563.1613721373</v>
          </cell>
        </row>
        <row r="43">
          <cell r="A43">
            <v>37926</v>
          </cell>
          <cell r="B43">
            <v>0.48297349015893043</v>
          </cell>
          <cell r="C43">
            <v>0.6832577833414373</v>
          </cell>
          <cell r="D43">
            <v>839142.3644669118</v>
          </cell>
          <cell r="E43">
            <v>3655200.105598497</v>
          </cell>
        </row>
        <row r="44">
          <cell r="A44">
            <v>38292</v>
          </cell>
          <cell r="B44">
            <v>0.5047072972160823</v>
          </cell>
          <cell r="C44">
            <v>0.7208369614252161</v>
          </cell>
          <cell r="D44">
            <v>839142.3644669118</v>
          </cell>
          <cell r="E44">
            <v>3678855.7123150434</v>
          </cell>
        </row>
        <row r="45">
          <cell r="A45">
            <v>38657</v>
          </cell>
          <cell r="B45">
            <v>0.527419125590806</v>
          </cell>
          <cell r="C45">
            <v>0.7604829943036031</v>
          </cell>
          <cell r="D45">
            <v>839142.3644669118</v>
          </cell>
          <cell r="E45">
            <v>3703575.821333834</v>
          </cell>
        </row>
        <row r="46">
          <cell r="A46">
            <v>39022</v>
          </cell>
          <cell r="B46">
            <v>0.5511529862423922</v>
          </cell>
          <cell r="C46">
            <v>0.8023095589903012</v>
          </cell>
          <cell r="D46">
            <v>839142.3644669118</v>
          </cell>
          <cell r="E46">
            <v>3729408.335258471</v>
          </cell>
        </row>
        <row r="47">
          <cell r="A47">
            <v>39387</v>
          </cell>
          <cell r="B47">
            <v>0.5759548706232998</v>
          </cell>
          <cell r="C47">
            <v>0.8464365847347678</v>
          </cell>
          <cell r="D47">
            <v>839142.3644669118</v>
          </cell>
          <cell r="E47">
            <v>3756403.312309716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839142.3644669118</v>
          </cell>
          <cell r="E48">
            <v>3784613.063328267</v>
          </cell>
        </row>
        <row r="49">
          <cell r="A49">
            <v>40118</v>
          </cell>
          <cell r="B49">
            <v>0.6289571175924087</v>
          </cell>
          <cell r="C49">
            <v>0.9421050797244148</v>
          </cell>
          <cell r="D49">
            <v>839142.3644669118</v>
          </cell>
          <cell r="E49">
            <v>3814092.253142652</v>
          </cell>
        </row>
        <row r="50">
          <cell r="A50">
            <v>40483</v>
          </cell>
          <cell r="B50">
            <v>0.657260187884067</v>
          </cell>
          <cell r="C50">
            <v>0.9939208591092575</v>
          </cell>
          <cell r="D50">
            <v>839142.3644669118</v>
          </cell>
          <cell r="E50">
            <v>3844898.006498686</v>
          </cell>
        </row>
        <row r="51">
          <cell r="A51">
            <v>40848</v>
          </cell>
          <cell r="B51">
            <v>0.6868368963388499</v>
          </cell>
          <cell r="C51">
            <v>1.0485865063602666</v>
          </cell>
          <cell r="D51">
            <v>839142.3644669118</v>
          </cell>
          <cell r="E51">
            <v>3877090.0187557405</v>
          </cell>
        </row>
        <row r="52">
          <cell r="A52">
            <v>41214</v>
          </cell>
          <cell r="B52">
            <v>0.7177445566740982</v>
          </cell>
          <cell r="C52">
            <v>1.1062587642100812</v>
          </cell>
          <cell r="D52">
            <v>839142.3644669118</v>
          </cell>
          <cell r="E52">
            <v>3910730.671564363</v>
          </cell>
        </row>
        <row r="53">
          <cell r="A53">
            <v>41579</v>
          </cell>
          <cell r="B53">
            <v>0.7500430617244324</v>
          </cell>
          <cell r="C53">
            <v>1.1671029962416357</v>
          </cell>
          <cell r="D53">
            <v>839142.3644669118</v>
          </cell>
          <cell r="E53">
            <v>3945885.153749373</v>
          </cell>
        </row>
        <row r="54">
          <cell r="A54">
            <v>41944</v>
          </cell>
          <cell r="B54">
            <v>0.7837949995020319</v>
          </cell>
          <cell r="C54">
            <v>1.2312936610349257</v>
          </cell>
          <cell r="D54">
            <v>839142.3644669118</v>
          </cell>
          <cell r="E54">
            <v>3982621.5876327083</v>
          </cell>
        </row>
        <row r="55">
          <cell r="A55">
            <v>42309</v>
          </cell>
          <cell r="B55">
            <v>0.819065774479623</v>
          </cell>
          <cell r="C55">
            <v>1.2990148123918466</v>
          </cell>
          <cell r="D55">
            <v>839142.3644669118</v>
          </cell>
          <cell r="E55">
            <v>4021011.161040794</v>
          </cell>
        </row>
        <row r="56">
          <cell r="A56">
            <v>42675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Historical Lead Sheet"/>
      <sheetName val="Historical backup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>
        <row r="7">
          <cell r="B7">
            <v>3.4</v>
          </cell>
        </row>
      </sheetData>
      <sheetData sheetId="1"/>
      <sheetData sheetId="2"/>
      <sheetData sheetId="3" refreshError="1"/>
      <sheetData sheetId="4">
        <row r="16">
          <cell r="D16">
            <v>98525363</v>
          </cell>
        </row>
      </sheetData>
      <sheetData sheetId="5">
        <row r="68">
          <cell r="Y68">
            <v>11597647.25</v>
          </cell>
        </row>
      </sheetData>
      <sheetData sheetId="6" refreshError="1"/>
      <sheetData sheetId="7" refreshError="1"/>
      <sheetData sheetId="8">
        <row r="19">
          <cell r="D19">
            <v>98525363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38877.83405092593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38877.8340625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38877.8340625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38877.8341087963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38877.83412037037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38877.83412037037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</v>
          </cell>
          <cell r="E15">
            <v>20466.656409999992</v>
          </cell>
          <cell r="F15">
            <v>13169.252369999998</v>
          </cell>
          <cell r="G15">
            <v>9.931611440000001</v>
          </cell>
          <cell r="H15">
            <v>9554.55</v>
          </cell>
          <cell r="I15">
            <v>10204.283743488439</v>
          </cell>
          <cell r="J15">
            <v>9791.869922132832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45403.32787000001</v>
          </cell>
          <cell r="E18">
            <v>44288.20015999998</v>
          </cell>
          <cell r="F18">
            <v>33509.593870000004</v>
          </cell>
          <cell r="G18">
            <v>11448.850963</v>
          </cell>
          <cell r="H18">
            <v>17999.157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133326.61135</v>
          </cell>
          <cell r="E21">
            <v>118190.50362</v>
          </cell>
          <cell r="F21">
            <v>80792.632</v>
          </cell>
          <cell r="G21">
            <v>17741.29023</v>
          </cell>
          <cell r="H21">
            <v>38187.253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</v>
          </cell>
          <cell r="E27">
            <v>14156.656409999992</v>
          </cell>
          <cell r="F27">
            <v>9109.252369999998</v>
          </cell>
          <cell r="G27">
            <v>6.931611440000001</v>
          </cell>
          <cell r="H27">
            <v>6608.549999999999</v>
          </cell>
          <cell r="I27">
            <v>7058.283743488439</v>
          </cell>
          <cell r="J27">
            <v>6772.869922132832</v>
          </cell>
          <cell r="K27">
            <v>7111.104775469861</v>
          </cell>
          <cell r="L27">
            <v>7313.43210686645</v>
          </cell>
          <cell r="M27">
            <v>104858.5298493976</v>
          </cell>
        </row>
        <row r="28">
          <cell r="A28">
            <v>14</v>
          </cell>
          <cell r="B28" t="str">
            <v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</v>
          </cell>
          <cell r="D30">
            <v>60076.32787000001</v>
          </cell>
          <cell r="E30">
            <v>50598.20015999998</v>
          </cell>
          <cell r="F30">
            <v>37569.593870000004</v>
          </cell>
          <cell r="G30">
            <v>11451.850963</v>
          </cell>
          <cell r="H30">
            <v>20945.157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0.7854288840173103</v>
          </cell>
          <cell r="D33">
            <v>0.8397081444620376</v>
          </cell>
          <cell r="E33">
            <v>0.8518534617107997</v>
          </cell>
          <cell r="F33">
            <v>0.9088466851777635</v>
          </cell>
          <cell r="G33">
            <v>0.931982887218074</v>
          </cell>
          <cell r="H33">
            <v>0.9439931717642331</v>
          </cell>
          <cell r="I33">
            <v>0.9709977692839937</v>
          </cell>
          <cell r="J33">
            <v>0.9791396583507029</v>
          </cell>
          <cell r="K33">
            <v>0.9587174193326287</v>
          </cell>
          <cell r="L33">
            <v>0.9762888543201345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>   Lines 1 - 7</v>
          </cell>
          <cell r="B45" t="str">
            <v>Actual &amp; Forecast Demand Related Investments</v>
          </cell>
        </row>
        <row r="46">
          <cell r="A46" t="str">
            <v>   Line   10</v>
          </cell>
          <cell r="B46" t="str">
            <v>Demand Portion of Transmission  = 8.33 / (8.33+18.69) =</v>
          </cell>
          <cell r="D46">
            <v>0.3083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</v>
          </cell>
          <cell r="E9">
            <v>0.9334689395193548</v>
          </cell>
          <cell r="F9">
            <v>0.96418569997</v>
          </cell>
          <cell r="G9">
            <v>0.9613388584866664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Check Other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>
        <row r="4">
          <cell r="I4">
            <v>40725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UAE Lead Sheet"/>
      <sheetName val="Gas Summary"/>
      <sheetName val="NG Physical"/>
      <sheetName val="LTC Other Cost"/>
      <sheetName val="LTC Attributes"/>
      <sheetName val="Gas SWAP WP"/>
      <sheetName val="Electricity Summary"/>
      <sheetName val="Sheet2"/>
    </sheetNames>
    <sheetDataSet>
      <sheetData sheetId="0"/>
      <sheetData sheetId="1"/>
      <sheetData sheetId="2"/>
      <sheetData sheetId="3"/>
      <sheetData sheetId="4"/>
      <sheetData sheetId="5">
        <row r="6">
          <cell r="E6" t="str">
            <v>fixed-receive</v>
          </cell>
        </row>
        <row r="7">
          <cell r="E7" t="str">
            <v>fixed-pay</v>
          </cell>
        </row>
        <row r="8">
          <cell r="E8" t="str">
            <v>basis-receive</v>
          </cell>
        </row>
        <row r="9">
          <cell r="E9" t="str">
            <v>basis-pay</v>
          </cell>
        </row>
        <row r="13">
          <cell r="E13" t="str">
            <v>fixed-receive</v>
          </cell>
        </row>
        <row r="14">
          <cell r="E14" t="str">
            <v>fixed-pay</v>
          </cell>
        </row>
        <row r="15">
          <cell r="E15" t="str">
            <v>basis-receive</v>
          </cell>
        </row>
        <row r="16">
          <cell r="E16" t="str">
            <v>basis-pay</v>
          </cell>
        </row>
      </sheetData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Testimony Backup"/>
    </sheetNames>
    <sheetDataSet>
      <sheetData sheetId="0">
        <row r="67">
          <cell r="N67">
            <v>39489521.09180118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Table 3"/>
      <sheetName val="Actual"/>
      <sheetName val="Unbilled"/>
      <sheetName val="Weather"/>
      <sheetName val="Weather Present"/>
      <sheetName val="Blocking"/>
      <sheetName val="TableA"/>
      <sheetName val="Franchise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0.0691884359290272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tabSelected="1" workbookViewId="0" topLeftCell="A1">
      <selection activeCell="O21" sqref="O21"/>
    </sheetView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151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48">
      <c r="D7" s="5" t="s">
        <v>95</v>
      </c>
      <c r="E7" s="6"/>
      <c r="F7" s="6"/>
      <c r="G7" s="7" t="s">
        <v>155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0</v>
      </c>
    </row>
    <row r="14" spans="4:7" ht="12.75">
      <c r="D14" s="10">
        <v>6</v>
      </c>
      <c r="E14" s="11" t="s">
        <v>103</v>
      </c>
      <c r="F14" s="11"/>
      <c r="G14" s="13">
        <v>0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0</v>
      </c>
    </row>
    <row r="27" spans="4:7" ht="12.75">
      <c r="D27" s="10">
        <v>19</v>
      </c>
      <c r="E27" s="11" t="s">
        <v>115</v>
      </c>
      <c r="F27" s="11"/>
      <c r="G27" s="12">
        <v>0</v>
      </c>
    </row>
    <row r="28" spans="4:7" ht="12.75">
      <c r="D28" s="10">
        <v>20</v>
      </c>
      <c r="E28" s="11" t="s">
        <v>116</v>
      </c>
      <c r="F28" s="11"/>
      <c r="G28" s="12">
        <v>-1949528.1395896077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607642.4933288097</v>
      </c>
    </row>
    <row r="32" spans="4:7" ht="12.75">
      <c r="D32" s="10">
        <v>24</v>
      </c>
      <c r="E32" s="11" t="s">
        <v>120</v>
      </c>
      <c r="F32" s="11"/>
      <c r="G32" s="12">
        <v>82568.52293295134</v>
      </c>
    </row>
    <row r="33" spans="4:7" ht="12.75">
      <c r="D33" s="10">
        <v>25</v>
      </c>
      <c r="E33" s="11" t="s">
        <v>121</v>
      </c>
      <c r="F33" s="11"/>
      <c r="G33" s="12">
        <v>29501.71909710765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-1229815.4042305946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1229815.4042305946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10597.051291830838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10597.051291830838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1932067.804113388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14.23167371749878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1932082.0357866287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1942679.0870771408</v>
      </c>
    </row>
    <row r="65" spans="4:7" ht="13.5" thickTop="1">
      <c r="D65" s="17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-1730872.2250624895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18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ht="12.75">
      <c r="G74" s="102"/>
    </row>
    <row r="75" spans="7:9" ht="12.75">
      <c r="G75" s="103"/>
      <c r="I75" s="26"/>
    </row>
    <row r="76" spans="7:9" ht="12.75">
      <c r="G76" s="103"/>
      <c r="I76" s="27"/>
    </row>
    <row r="77" spans="7:9" ht="12.75">
      <c r="G77" s="103"/>
      <c r="I77" s="25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1.1 SR
Docket No. 10-035-124
Witness:  Kevin C. Higgins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89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90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0</v>
      </c>
    </row>
    <row r="14" spans="4:7" ht="12.75">
      <c r="D14" s="10">
        <v>6</v>
      </c>
      <c r="E14" s="11" t="s">
        <v>103</v>
      </c>
      <c r="F14" s="11"/>
      <c r="G14" s="13">
        <v>0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-250674.22086244822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-15993559.647367954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0</v>
      </c>
    </row>
    <row r="27" spans="4:7" ht="12.75">
      <c r="D27" s="10">
        <v>19</v>
      </c>
      <c r="E27" s="11" t="s">
        <v>115</v>
      </c>
      <c r="F27" s="11"/>
      <c r="G27" s="12">
        <v>-16244233.868230343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5428771.960082993</v>
      </c>
    </row>
    <row r="32" spans="4:7" ht="12.75">
      <c r="D32" s="10">
        <v>24</v>
      </c>
      <c r="E32" s="11" t="s">
        <v>120</v>
      </c>
      <c r="F32" s="11"/>
      <c r="G32" s="12">
        <v>737679.9466875205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-10077781.961459875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10077781.961459875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-154727.71346350014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-154727.71346350014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0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0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-154727.71346350014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-16313417.607620329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3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1.7 SR
Docket No. 10-035-124
Witness:  Kevin C. Higgins
Page 1 of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I387"/>
  <sheetViews>
    <sheetView zoomScaleSheetLayoutView="85" workbookViewId="0" topLeftCell="A1">
      <selection activeCell="E10" sqref="E10:E12"/>
    </sheetView>
  </sheetViews>
  <sheetFormatPr defaultColWidth="11.66015625" defaultRowHeight="12.75"/>
  <cols>
    <col min="1" max="2" width="2" style="46" customWidth="1"/>
    <col min="3" max="3" width="45.16015625" style="46" customWidth="1"/>
    <col min="4" max="4" width="11.33203125" style="46" customWidth="1"/>
    <col min="5" max="5" width="14.83203125" style="46" customWidth="1"/>
    <col min="6" max="6" width="11.33203125" style="37" customWidth="1"/>
    <col min="7" max="7" width="12.5" style="46" customWidth="1"/>
    <col min="8" max="8" width="14.83203125" style="46" customWidth="1"/>
    <col min="9" max="9" width="9.66015625" style="46" customWidth="1"/>
    <col min="10" max="16384" width="11.66015625" style="46" customWidth="1"/>
  </cols>
  <sheetData>
    <row r="1" spans="1:9" ht="12" customHeight="1">
      <c r="A1" s="45" t="s">
        <v>156</v>
      </c>
      <c r="D1" s="37"/>
      <c r="E1" s="37"/>
      <c r="G1" s="37"/>
      <c r="H1" s="37"/>
      <c r="I1" s="38"/>
    </row>
    <row r="2" spans="1:9" ht="12" customHeight="1">
      <c r="A2" s="45" t="s">
        <v>157</v>
      </c>
      <c r="D2" s="37"/>
      <c r="E2" s="37"/>
      <c r="G2" s="37"/>
      <c r="H2" s="37"/>
      <c r="I2" s="38"/>
    </row>
    <row r="3" spans="1:9" ht="12" customHeight="1">
      <c r="A3" s="45" t="s">
        <v>62</v>
      </c>
      <c r="D3" s="37"/>
      <c r="E3" s="37"/>
      <c r="G3" s="37"/>
      <c r="H3" s="37"/>
      <c r="I3" s="38"/>
    </row>
    <row r="4" spans="4:9" ht="12" customHeight="1">
      <c r="D4" s="37"/>
      <c r="E4" s="37"/>
      <c r="G4" s="37"/>
      <c r="H4" s="37"/>
      <c r="I4" s="38"/>
    </row>
    <row r="5" spans="4:9" ht="12" customHeight="1">
      <c r="D5" s="37"/>
      <c r="E5" s="37"/>
      <c r="G5" s="37"/>
      <c r="H5" s="37"/>
      <c r="I5" s="38"/>
    </row>
    <row r="6" spans="4:9" ht="12" customHeight="1">
      <c r="D6" s="37"/>
      <c r="E6" s="37" t="s">
        <v>158</v>
      </c>
      <c r="G6" s="37"/>
      <c r="H6" s="38" t="s">
        <v>169</v>
      </c>
      <c r="I6" s="38"/>
    </row>
    <row r="7" spans="4:9" ht="12" customHeight="1">
      <c r="D7" s="39" t="s">
        <v>159</v>
      </c>
      <c r="E7" s="39" t="s">
        <v>160</v>
      </c>
      <c r="F7" s="39" t="s">
        <v>161</v>
      </c>
      <c r="G7" s="39" t="s">
        <v>162</v>
      </c>
      <c r="H7" s="39" t="s">
        <v>163</v>
      </c>
      <c r="I7" s="47"/>
    </row>
    <row r="8" spans="1:9" ht="12" customHeight="1">
      <c r="A8" s="48" t="s">
        <v>33</v>
      </c>
      <c r="C8" s="49"/>
      <c r="D8" s="50"/>
      <c r="E8" s="50"/>
      <c r="F8" s="50"/>
      <c r="G8" s="50"/>
      <c r="H8" s="40"/>
      <c r="I8" s="38"/>
    </row>
    <row r="9" spans="1:9" ht="12" customHeight="1">
      <c r="A9" s="49"/>
      <c r="B9" s="48"/>
      <c r="C9" s="49"/>
      <c r="D9" s="50"/>
      <c r="E9" s="50"/>
      <c r="F9" s="50"/>
      <c r="G9" s="50"/>
      <c r="H9" s="40"/>
      <c r="I9" s="38"/>
    </row>
    <row r="10" spans="1:9" ht="12" customHeight="1">
      <c r="A10" s="49"/>
      <c r="B10" s="52" t="s">
        <v>63</v>
      </c>
      <c r="C10" s="49"/>
      <c r="D10" s="50" t="s">
        <v>64</v>
      </c>
      <c r="E10" s="84">
        <v>-588621.4745774281</v>
      </c>
      <c r="F10" s="50" t="s">
        <v>34</v>
      </c>
      <c r="G10" s="44">
        <v>0.42586659116107095</v>
      </c>
      <c r="H10" s="84">
        <f>+E10*G10</f>
        <v>-250674.22086249228</v>
      </c>
      <c r="I10" s="38"/>
    </row>
    <row r="11" spans="1:8" ht="12" customHeight="1">
      <c r="A11" s="49"/>
      <c r="B11" s="52" t="s">
        <v>65</v>
      </c>
      <c r="C11" s="49"/>
      <c r="D11" s="50" t="s">
        <v>66</v>
      </c>
      <c r="E11" s="84">
        <v>-34438436.13958721</v>
      </c>
      <c r="F11" s="50" t="s">
        <v>34</v>
      </c>
      <c r="G11" s="44">
        <f>+G10</f>
        <v>0.42586659116107095</v>
      </c>
      <c r="H11" s="84">
        <f>+E11*G11</f>
        <v>-14666179.403684236</v>
      </c>
    </row>
    <row r="12" spans="1:9" ht="12" customHeight="1">
      <c r="A12" s="49"/>
      <c r="B12" s="52" t="s">
        <v>67</v>
      </c>
      <c r="C12" s="49"/>
      <c r="D12" s="50" t="s">
        <v>66</v>
      </c>
      <c r="E12" s="84">
        <v>-3116892.170538243</v>
      </c>
      <c r="F12" s="50" t="s">
        <v>34</v>
      </c>
      <c r="G12" s="83">
        <f>+G11</f>
        <v>0.42586659116107095</v>
      </c>
      <c r="H12" s="84">
        <f>+E12*G12</f>
        <v>-1327380.2436837528</v>
      </c>
      <c r="I12" s="38"/>
    </row>
    <row r="13" spans="1:9" ht="12" customHeight="1">
      <c r="A13" s="49"/>
      <c r="B13" s="48" t="s">
        <v>167</v>
      </c>
      <c r="C13" s="49"/>
      <c r="D13" s="50"/>
      <c r="E13" s="54">
        <f>SUM(E10:E12)</f>
        <v>-38143949.78470288</v>
      </c>
      <c r="F13" s="50"/>
      <c r="G13" s="50"/>
      <c r="H13" s="54">
        <f>SUM(H10:H12)</f>
        <v>-16244233.868230483</v>
      </c>
      <c r="I13" s="38"/>
    </row>
    <row r="14" spans="1:9" ht="12" customHeight="1">
      <c r="A14" s="48"/>
      <c r="B14" s="48"/>
      <c r="C14" s="49"/>
      <c r="D14" s="50"/>
      <c r="E14" s="50"/>
      <c r="F14" s="50"/>
      <c r="G14" s="50"/>
      <c r="H14" s="40"/>
      <c r="I14" s="38"/>
    </row>
    <row r="15" spans="1:8" ht="12" customHeight="1">
      <c r="A15" s="49"/>
      <c r="B15" s="49"/>
      <c r="C15" s="49"/>
      <c r="D15" s="50"/>
      <c r="E15" s="42"/>
      <c r="F15" s="50"/>
      <c r="G15" s="57"/>
      <c r="H15" s="40"/>
    </row>
    <row r="16" spans="1:9" ht="12" customHeight="1">
      <c r="A16" s="49"/>
      <c r="B16" s="49"/>
      <c r="C16" s="49"/>
      <c r="D16" s="50"/>
      <c r="E16" s="55"/>
      <c r="F16" s="50"/>
      <c r="G16" s="41"/>
      <c r="H16" s="42"/>
      <c r="I16" s="49"/>
    </row>
    <row r="17" spans="1:9" ht="12.75">
      <c r="A17" s="49"/>
      <c r="B17" s="49"/>
      <c r="C17" s="49"/>
      <c r="D17" s="50"/>
      <c r="E17" s="42"/>
      <c r="F17" s="50"/>
      <c r="G17" s="41"/>
      <c r="H17" s="42"/>
      <c r="I17" s="49"/>
    </row>
    <row r="18" spans="1:9" ht="12.75">
      <c r="A18" s="49"/>
      <c r="B18" s="49"/>
      <c r="C18" s="49"/>
      <c r="D18" s="50"/>
      <c r="E18" s="42"/>
      <c r="F18" s="50"/>
      <c r="G18" s="41"/>
      <c r="H18" s="42"/>
      <c r="I18" s="49"/>
    </row>
    <row r="19" spans="1:9" ht="12.75">
      <c r="A19" s="49"/>
      <c r="B19" s="52"/>
      <c r="C19" s="49"/>
      <c r="D19" s="50"/>
      <c r="E19" s="42"/>
      <c r="F19" s="50"/>
      <c r="G19" s="41"/>
      <c r="H19" s="42"/>
      <c r="I19" s="49"/>
    </row>
    <row r="20" spans="1:9" ht="12.75">
      <c r="A20" s="49"/>
      <c r="B20" s="49"/>
      <c r="C20" s="49"/>
      <c r="D20" s="49"/>
      <c r="E20" s="49"/>
      <c r="F20" s="50"/>
      <c r="G20" s="49"/>
      <c r="H20" s="49"/>
      <c r="I20" s="49"/>
    </row>
    <row r="21" spans="1:9" ht="12.75">
      <c r="A21" s="58"/>
      <c r="B21" s="48"/>
      <c r="C21" s="49"/>
      <c r="D21" s="50"/>
      <c r="E21" s="50"/>
      <c r="F21" s="50"/>
      <c r="G21" s="49"/>
      <c r="H21" s="49"/>
      <c r="I21" s="49"/>
    </row>
    <row r="22" spans="1:9" ht="12.75">
      <c r="A22" s="49"/>
      <c r="B22" s="49"/>
      <c r="C22" s="49"/>
      <c r="D22" s="50"/>
      <c r="E22" s="42"/>
      <c r="F22" s="50"/>
      <c r="G22" s="49"/>
      <c r="H22" s="49"/>
      <c r="I22" s="49"/>
    </row>
    <row r="23" spans="1:9" ht="12.75">
      <c r="A23" s="49"/>
      <c r="B23" s="49"/>
      <c r="C23" s="49"/>
      <c r="D23" s="50"/>
      <c r="E23" s="42"/>
      <c r="F23" s="50"/>
      <c r="G23" s="50"/>
      <c r="H23" s="40"/>
      <c r="I23" s="49"/>
    </row>
    <row r="24" spans="1:9" ht="12.75">
      <c r="A24" s="49"/>
      <c r="B24" s="49"/>
      <c r="C24" s="49"/>
      <c r="D24" s="50"/>
      <c r="E24" s="42"/>
      <c r="F24" s="50"/>
      <c r="G24" s="50"/>
      <c r="H24" s="40"/>
      <c r="I24" s="49"/>
    </row>
    <row r="25" spans="1:9" ht="12.75">
      <c r="A25" s="49"/>
      <c r="B25" s="49"/>
      <c r="C25" s="49"/>
      <c r="D25" s="50"/>
      <c r="E25" s="42"/>
      <c r="F25" s="50"/>
      <c r="G25" s="50"/>
      <c r="H25" s="40"/>
      <c r="I25" s="49"/>
    </row>
    <row r="26" spans="1:9" ht="12.75">
      <c r="A26" s="49"/>
      <c r="B26" s="49"/>
      <c r="C26" s="49"/>
      <c r="D26" s="50"/>
      <c r="E26" s="42"/>
      <c r="F26" s="50"/>
      <c r="G26" s="50"/>
      <c r="H26" s="40"/>
      <c r="I26" s="49"/>
    </row>
    <row r="27" spans="1:9" ht="12.75">
      <c r="A27" s="49"/>
      <c r="B27" s="49"/>
      <c r="C27" s="49"/>
      <c r="D27" s="50"/>
      <c r="E27" s="42"/>
      <c r="F27" s="50"/>
      <c r="G27" s="50"/>
      <c r="H27" s="40"/>
      <c r="I27" s="49"/>
    </row>
    <row r="28" spans="1:9" ht="12.75">
      <c r="A28" s="58"/>
      <c r="B28" s="48"/>
      <c r="C28" s="49"/>
      <c r="D28" s="50"/>
      <c r="E28" s="50"/>
      <c r="F28" s="50"/>
      <c r="G28" s="50"/>
      <c r="H28" s="40"/>
      <c r="I28" s="59"/>
    </row>
    <row r="29" spans="1:9" ht="12.75">
      <c r="A29" s="49"/>
      <c r="B29" s="49"/>
      <c r="C29" s="49"/>
      <c r="D29" s="50"/>
      <c r="E29" s="42"/>
      <c r="F29" s="50"/>
      <c r="G29" s="50"/>
      <c r="H29" s="40"/>
      <c r="I29" s="49"/>
    </row>
    <row r="30" spans="1:9" ht="12.75">
      <c r="A30" s="49"/>
      <c r="B30" s="49"/>
      <c r="C30" s="49"/>
      <c r="D30" s="50"/>
      <c r="E30" s="42"/>
      <c r="F30" s="50"/>
      <c r="G30" s="50"/>
      <c r="H30" s="40"/>
      <c r="I30" s="49"/>
    </row>
    <row r="31" spans="1:9" ht="12.75">
      <c r="A31" s="49"/>
      <c r="B31" s="49"/>
      <c r="C31" s="49"/>
      <c r="D31" s="50"/>
      <c r="E31" s="42"/>
      <c r="F31" s="50"/>
      <c r="G31" s="50"/>
      <c r="H31" s="40"/>
      <c r="I31" s="49"/>
    </row>
    <row r="32" spans="1:9" ht="12.75">
      <c r="A32" s="49"/>
      <c r="B32" s="49"/>
      <c r="C32" s="49"/>
      <c r="D32" s="50"/>
      <c r="E32" s="42"/>
      <c r="F32" s="50"/>
      <c r="G32" s="50"/>
      <c r="H32" s="40"/>
      <c r="I32" s="49"/>
    </row>
    <row r="33" spans="1:9" ht="12.75">
      <c r="A33" s="49"/>
      <c r="B33" s="49"/>
      <c r="C33" s="49"/>
      <c r="D33" s="50"/>
      <c r="E33" s="42"/>
      <c r="F33" s="50"/>
      <c r="G33" s="50"/>
      <c r="H33" s="40"/>
      <c r="I33" s="49"/>
    </row>
    <row r="34" spans="1:9" ht="12.75">
      <c r="A34" s="49"/>
      <c r="B34" s="49"/>
      <c r="C34" s="49"/>
      <c r="D34" s="50"/>
      <c r="E34" s="42"/>
      <c r="F34" s="50"/>
      <c r="G34" s="50"/>
      <c r="H34" s="40"/>
      <c r="I34" s="49"/>
    </row>
    <row r="35" spans="1:9" ht="12.75">
      <c r="A35" s="49"/>
      <c r="B35" s="49"/>
      <c r="C35" s="49"/>
      <c r="D35" s="50"/>
      <c r="E35" s="42"/>
      <c r="F35" s="50"/>
      <c r="G35" s="50"/>
      <c r="H35" s="40"/>
      <c r="I35" s="49"/>
    </row>
    <row r="36" spans="1:9" ht="12.75">
      <c r="A36" s="49"/>
      <c r="B36" s="49"/>
      <c r="C36" s="49"/>
      <c r="D36" s="50"/>
      <c r="E36" s="42"/>
      <c r="F36" s="50"/>
      <c r="G36" s="50"/>
      <c r="H36" s="40"/>
      <c r="I36" s="49"/>
    </row>
    <row r="37" spans="1:9" ht="12.75">
      <c r="A37" s="49"/>
      <c r="B37" s="49"/>
      <c r="C37" s="49"/>
      <c r="D37" s="50"/>
      <c r="E37" s="42"/>
      <c r="F37" s="50"/>
      <c r="G37" s="50"/>
      <c r="H37" s="40"/>
      <c r="I37" s="49"/>
    </row>
    <row r="38" spans="1:9" ht="12.75">
      <c r="A38" s="49"/>
      <c r="B38" s="49"/>
      <c r="C38" s="49"/>
      <c r="D38" s="50"/>
      <c r="E38" s="42"/>
      <c r="F38" s="50"/>
      <c r="G38" s="50"/>
      <c r="H38" s="40"/>
      <c r="I38" s="49"/>
    </row>
    <row r="39" spans="1:9" ht="12.75">
      <c r="A39" s="49"/>
      <c r="B39" s="49"/>
      <c r="C39" s="49"/>
      <c r="D39" s="50"/>
      <c r="E39" s="42"/>
      <c r="F39" s="50"/>
      <c r="G39" s="50"/>
      <c r="H39" s="40"/>
      <c r="I39" s="49"/>
    </row>
    <row r="40" spans="1:9" ht="12.75">
      <c r="A40" s="49"/>
      <c r="B40" s="49"/>
      <c r="C40" s="49"/>
      <c r="D40" s="50"/>
      <c r="E40" s="42"/>
      <c r="F40" s="50"/>
      <c r="G40" s="50"/>
      <c r="H40" s="40"/>
      <c r="I40" s="49"/>
    </row>
    <row r="41" spans="1:9" ht="12.75">
      <c r="A41" s="49"/>
      <c r="B41" s="49"/>
      <c r="C41" s="49"/>
      <c r="D41" s="50"/>
      <c r="E41" s="42"/>
      <c r="F41" s="50"/>
      <c r="G41" s="50"/>
      <c r="H41" s="40"/>
      <c r="I41" s="49"/>
    </row>
    <row r="42" spans="1:9" ht="12.75">
      <c r="A42" s="49"/>
      <c r="B42" s="49"/>
      <c r="C42" s="49"/>
      <c r="D42" s="50"/>
      <c r="E42" s="42"/>
      <c r="F42" s="50"/>
      <c r="G42" s="50"/>
      <c r="H42" s="40"/>
      <c r="I42" s="49"/>
    </row>
    <row r="43" spans="1:9" ht="12.75">
      <c r="A43" s="49"/>
      <c r="B43" s="49"/>
      <c r="C43" s="49"/>
      <c r="D43" s="50"/>
      <c r="E43" s="42"/>
      <c r="F43" s="50"/>
      <c r="G43" s="50"/>
      <c r="H43" s="40"/>
      <c r="I43" s="49"/>
    </row>
    <row r="44" spans="1:9" ht="12.75">
      <c r="A44" s="49"/>
      <c r="B44" s="49"/>
      <c r="C44" s="49"/>
      <c r="D44" s="50"/>
      <c r="E44" s="42"/>
      <c r="F44" s="50"/>
      <c r="G44" s="50"/>
      <c r="H44" s="40"/>
      <c r="I44" s="49"/>
    </row>
    <row r="45" spans="1:9" ht="12.75">
      <c r="A45" s="49"/>
      <c r="B45" s="49"/>
      <c r="C45" s="49"/>
      <c r="D45" s="50"/>
      <c r="E45" s="40"/>
      <c r="F45" s="50"/>
      <c r="G45" s="41"/>
      <c r="H45" s="42"/>
      <c r="I45" s="59"/>
    </row>
    <row r="46" spans="1:8" ht="12.75">
      <c r="A46" s="49"/>
      <c r="D46" s="50"/>
      <c r="E46" s="42"/>
      <c r="F46" s="50"/>
      <c r="G46" s="50"/>
      <c r="H46" s="40"/>
    </row>
    <row r="47" spans="1:8" ht="12.75">
      <c r="A47" s="49"/>
      <c r="D47" s="50"/>
      <c r="E47" s="42"/>
      <c r="F47" s="50"/>
      <c r="G47" s="50"/>
      <c r="H47" s="40"/>
    </row>
    <row r="48" spans="1:8" ht="12.75">
      <c r="A48" s="49"/>
      <c r="B48" s="60"/>
      <c r="C48" s="49"/>
      <c r="D48" s="50"/>
      <c r="F48" s="50"/>
      <c r="G48" s="50"/>
      <c r="H48" s="40"/>
    </row>
    <row r="49" spans="1:8" ht="12.75">
      <c r="A49" s="49"/>
      <c r="B49" s="60"/>
      <c r="C49" s="49"/>
      <c r="D49" s="50"/>
      <c r="E49" s="42"/>
      <c r="F49" s="50"/>
      <c r="G49" s="50"/>
      <c r="H49" s="40"/>
    </row>
    <row r="50" spans="1:8" ht="12.75">
      <c r="A50" s="49"/>
      <c r="B50" s="60"/>
      <c r="C50" s="49"/>
      <c r="D50" s="50"/>
      <c r="E50" s="42"/>
      <c r="F50" s="50"/>
      <c r="G50" s="50"/>
      <c r="H50" s="40"/>
    </row>
    <row r="52" spans="4:8" ht="12.75">
      <c r="D52" s="39"/>
      <c r="F52" s="63"/>
      <c r="H52" s="63"/>
    </row>
    <row r="53" ht="12.75">
      <c r="D53" s="64"/>
    </row>
    <row r="54" ht="12.75">
      <c r="D54" s="64"/>
    </row>
    <row r="55" ht="12.75">
      <c r="D55" s="64"/>
    </row>
    <row r="56" ht="12.75">
      <c r="D56" s="64"/>
    </row>
    <row r="57" ht="12.75">
      <c r="D57" s="64"/>
    </row>
    <row r="58" ht="12.75">
      <c r="D58" s="64"/>
    </row>
    <row r="59" ht="12.75">
      <c r="D59" s="64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  <row r="67" ht="12.75">
      <c r="D67" s="64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  <row r="164" ht="12.75">
      <c r="D164" s="64"/>
    </row>
    <row r="165" ht="12.75">
      <c r="D165" s="64"/>
    </row>
    <row r="166" ht="12.75">
      <c r="D166" s="64"/>
    </row>
    <row r="167" ht="12.75">
      <c r="D167" s="64"/>
    </row>
    <row r="168" ht="12.75">
      <c r="D168" s="64"/>
    </row>
    <row r="169" ht="12.75">
      <c r="D169" s="64"/>
    </row>
    <row r="170" ht="12.75">
      <c r="D170" s="64"/>
    </row>
    <row r="171" ht="12.75">
      <c r="D171" s="64"/>
    </row>
    <row r="172" ht="12.75">
      <c r="D172" s="64"/>
    </row>
    <row r="173" ht="12.75">
      <c r="D173" s="64"/>
    </row>
    <row r="174" ht="12.75">
      <c r="D174" s="64"/>
    </row>
    <row r="175" ht="12.75">
      <c r="D175" s="64"/>
    </row>
    <row r="176" ht="12.75">
      <c r="D176" s="64"/>
    </row>
    <row r="177" ht="12.75">
      <c r="D177" s="64"/>
    </row>
    <row r="178" ht="12.75">
      <c r="D178" s="64"/>
    </row>
    <row r="179" ht="12.75">
      <c r="D179" s="64"/>
    </row>
    <row r="180" ht="12.75">
      <c r="D180" s="64"/>
    </row>
    <row r="181" ht="12.75">
      <c r="D181" s="64"/>
    </row>
    <row r="182" ht="12.75">
      <c r="D182" s="64"/>
    </row>
    <row r="183" ht="12.75">
      <c r="D183" s="64"/>
    </row>
    <row r="184" ht="12.75">
      <c r="D184" s="64"/>
    </row>
    <row r="185" ht="12.75">
      <c r="D185" s="64"/>
    </row>
    <row r="186" ht="12.75">
      <c r="D186" s="64"/>
    </row>
    <row r="187" ht="12.75">
      <c r="D187" s="64"/>
    </row>
    <row r="188" ht="12.75">
      <c r="D188" s="64"/>
    </row>
    <row r="189" ht="12.75">
      <c r="D189" s="64"/>
    </row>
    <row r="190" ht="12.75">
      <c r="D190" s="64"/>
    </row>
    <row r="191" ht="12.75">
      <c r="D191" s="64"/>
    </row>
    <row r="192" ht="12.75">
      <c r="D192" s="64"/>
    </row>
    <row r="193" ht="12.75">
      <c r="D193" s="64"/>
    </row>
    <row r="194" ht="12.75">
      <c r="D194" s="64"/>
    </row>
    <row r="195" ht="12.75">
      <c r="D195" s="64"/>
    </row>
    <row r="196" ht="12.75">
      <c r="D196" s="64"/>
    </row>
    <row r="197" ht="12.75">
      <c r="D197" s="64"/>
    </row>
    <row r="198" ht="12.75">
      <c r="D198" s="64"/>
    </row>
    <row r="199" ht="12.75">
      <c r="D199" s="64"/>
    </row>
    <row r="200" ht="12.75">
      <c r="D200" s="64"/>
    </row>
    <row r="201" ht="12.75">
      <c r="D201" s="64"/>
    </row>
    <row r="202" ht="12.75">
      <c r="D202" s="64"/>
    </row>
    <row r="203" ht="12.75">
      <c r="D203" s="64"/>
    </row>
    <row r="204" ht="12.75">
      <c r="D204" s="64"/>
    </row>
    <row r="205" ht="12.75">
      <c r="D205" s="64"/>
    </row>
    <row r="206" ht="12.75">
      <c r="D206" s="64"/>
    </row>
    <row r="207" ht="12.75">
      <c r="D207" s="64"/>
    </row>
    <row r="208" ht="12.75">
      <c r="D208" s="64"/>
    </row>
    <row r="209" ht="12.75">
      <c r="D209" s="64"/>
    </row>
    <row r="210" ht="12.75">
      <c r="D210" s="64"/>
    </row>
    <row r="211" ht="12.75">
      <c r="D211" s="64"/>
    </row>
    <row r="212" ht="12.75">
      <c r="D212" s="64"/>
    </row>
    <row r="213" ht="12.75">
      <c r="D213" s="64"/>
    </row>
    <row r="214" ht="12.75">
      <c r="D214" s="64"/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  <row r="239" ht="12.75">
      <c r="D239" s="64"/>
    </row>
    <row r="240" ht="12.75">
      <c r="D240" s="64"/>
    </row>
    <row r="241" ht="12.75">
      <c r="D241" s="64"/>
    </row>
    <row r="242" ht="12.75">
      <c r="D242" s="64"/>
    </row>
    <row r="243" ht="12.75">
      <c r="D243" s="64"/>
    </row>
    <row r="244" ht="12.75">
      <c r="D244" s="64"/>
    </row>
    <row r="245" ht="12.75">
      <c r="D245" s="64"/>
    </row>
    <row r="246" ht="12.75">
      <c r="D246" s="64"/>
    </row>
    <row r="247" ht="12.75">
      <c r="D247" s="64"/>
    </row>
    <row r="248" ht="12.75">
      <c r="D248" s="64"/>
    </row>
    <row r="249" ht="12.75">
      <c r="D249" s="64"/>
    </row>
    <row r="250" ht="12.75">
      <c r="D250" s="64"/>
    </row>
    <row r="251" ht="12.75">
      <c r="D251" s="64"/>
    </row>
    <row r="252" ht="12.75">
      <c r="D252" s="64"/>
    </row>
    <row r="253" ht="12.75">
      <c r="D253" s="64"/>
    </row>
    <row r="254" ht="12.75">
      <c r="D254" s="64"/>
    </row>
    <row r="255" ht="12.75">
      <c r="D255" s="64"/>
    </row>
    <row r="256" ht="12.75">
      <c r="D256" s="64"/>
    </row>
    <row r="257" ht="12.75">
      <c r="D257" s="64"/>
    </row>
    <row r="258" ht="12.75">
      <c r="D258" s="64"/>
    </row>
    <row r="259" ht="12.75">
      <c r="D259" s="64"/>
    </row>
    <row r="260" ht="12.75">
      <c r="D260" s="64"/>
    </row>
    <row r="261" ht="12.75">
      <c r="D261" s="64"/>
    </row>
    <row r="262" ht="12.75">
      <c r="D262" s="64"/>
    </row>
    <row r="263" ht="12.75">
      <c r="D263" s="64"/>
    </row>
    <row r="264" ht="12.75">
      <c r="D264" s="64"/>
    </row>
    <row r="265" ht="12.75">
      <c r="D265" s="64"/>
    </row>
    <row r="266" ht="12.75">
      <c r="D266" s="64"/>
    </row>
    <row r="267" ht="12.75">
      <c r="D267" s="64"/>
    </row>
    <row r="268" ht="12.75">
      <c r="D268" s="64"/>
    </row>
    <row r="269" ht="12.75">
      <c r="D269" s="64"/>
    </row>
    <row r="270" ht="12.75">
      <c r="D270" s="64"/>
    </row>
    <row r="271" ht="12.75">
      <c r="D271" s="64"/>
    </row>
    <row r="272" ht="12.75">
      <c r="D272" s="64"/>
    </row>
    <row r="273" ht="12.75">
      <c r="D273" s="64"/>
    </row>
    <row r="274" ht="12.75">
      <c r="D274" s="64"/>
    </row>
    <row r="275" ht="12.75">
      <c r="D275" s="64"/>
    </row>
    <row r="276" ht="12.75">
      <c r="D276" s="64"/>
    </row>
    <row r="277" ht="12.75">
      <c r="D277" s="64"/>
    </row>
    <row r="278" ht="12.75">
      <c r="D278" s="64"/>
    </row>
    <row r="279" ht="12.75">
      <c r="D279" s="64"/>
    </row>
    <row r="280" ht="12.75">
      <c r="D280" s="64"/>
    </row>
    <row r="281" ht="12.75">
      <c r="D281" s="64"/>
    </row>
    <row r="282" ht="12.75">
      <c r="D282" s="64"/>
    </row>
    <row r="283" ht="12.75">
      <c r="D283" s="64"/>
    </row>
    <row r="284" ht="12.75">
      <c r="D284" s="64"/>
    </row>
    <row r="285" ht="12.75">
      <c r="D285" s="64"/>
    </row>
    <row r="286" ht="12.75">
      <c r="D286" s="64"/>
    </row>
    <row r="287" ht="12.75">
      <c r="D287" s="64"/>
    </row>
    <row r="288" ht="12.75">
      <c r="D288" s="64"/>
    </row>
    <row r="289" ht="12.75">
      <c r="D289" s="64"/>
    </row>
    <row r="290" ht="12.75">
      <c r="D290" s="64"/>
    </row>
    <row r="291" ht="12.75">
      <c r="D291" s="64"/>
    </row>
    <row r="292" ht="12.75">
      <c r="D292" s="64"/>
    </row>
    <row r="293" ht="12.75">
      <c r="D293" s="64"/>
    </row>
    <row r="294" ht="12.75">
      <c r="D294" s="64"/>
    </row>
    <row r="295" ht="12.75">
      <c r="D295" s="64"/>
    </row>
    <row r="296" ht="12.75">
      <c r="D296" s="64"/>
    </row>
    <row r="297" ht="12.75">
      <c r="D297" s="64"/>
    </row>
    <row r="298" ht="12.75">
      <c r="D298" s="64"/>
    </row>
    <row r="299" ht="12.75">
      <c r="D299" s="64"/>
    </row>
    <row r="300" ht="12.75">
      <c r="D300" s="64"/>
    </row>
    <row r="301" ht="12.75">
      <c r="D301" s="64"/>
    </row>
    <row r="302" ht="12.75">
      <c r="D302" s="64"/>
    </row>
    <row r="303" ht="12.75">
      <c r="D303" s="64"/>
    </row>
    <row r="304" ht="12.75">
      <c r="D304" s="64"/>
    </row>
    <row r="305" ht="12.75">
      <c r="D305" s="64"/>
    </row>
    <row r="306" ht="12.75">
      <c r="D306" s="64"/>
    </row>
    <row r="307" ht="12.75">
      <c r="D307" s="64"/>
    </row>
    <row r="308" ht="12.75">
      <c r="D308" s="64"/>
    </row>
    <row r="309" ht="12.75">
      <c r="D309" s="64"/>
    </row>
    <row r="310" ht="12.75">
      <c r="D310" s="64"/>
    </row>
    <row r="311" ht="12.75">
      <c r="D311" s="64"/>
    </row>
    <row r="312" ht="12.75">
      <c r="D312" s="64"/>
    </row>
    <row r="313" ht="12.75">
      <c r="D313" s="64"/>
    </row>
    <row r="314" ht="12.75">
      <c r="D314" s="64"/>
    </row>
    <row r="315" ht="12.75">
      <c r="D315" s="64"/>
    </row>
    <row r="316" ht="12.75">
      <c r="D316" s="64"/>
    </row>
    <row r="317" ht="12.75">
      <c r="D317" s="64"/>
    </row>
    <row r="318" ht="12.75">
      <c r="D318" s="64"/>
    </row>
    <row r="319" ht="12.75">
      <c r="D319" s="64"/>
    </row>
    <row r="320" ht="12.75">
      <c r="D320" s="64"/>
    </row>
    <row r="321" ht="12.75">
      <c r="D321" s="64"/>
    </row>
    <row r="322" ht="12.75">
      <c r="D322" s="64"/>
    </row>
    <row r="323" ht="12.75">
      <c r="D323" s="64"/>
    </row>
    <row r="324" ht="12.75">
      <c r="D324" s="64"/>
    </row>
    <row r="325" ht="12.75">
      <c r="D325" s="64"/>
    </row>
    <row r="326" ht="12.75">
      <c r="D326" s="64"/>
    </row>
    <row r="327" ht="12.75">
      <c r="D327" s="64"/>
    </row>
    <row r="328" ht="12.75">
      <c r="D328" s="64"/>
    </row>
    <row r="329" ht="12.75">
      <c r="D329" s="64"/>
    </row>
    <row r="330" ht="12.75">
      <c r="D330" s="64"/>
    </row>
    <row r="331" ht="12.75">
      <c r="D331" s="64"/>
    </row>
    <row r="332" ht="12.75">
      <c r="D332" s="64"/>
    </row>
    <row r="333" ht="12.75">
      <c r="D333" s="64"/>
    </row>
    <row r="334" ht="12.75">
      <c r="D334" s="64"/>
    </row>
    <row r="335" ht="12.75">
      <c r="D335" s="64"/>
    </row>
    <row r="336" ht="12.75">
      <c r="D336" s="64"/>
    </row>
    <row r="337" ht="12.75">
      <c r="D337" s="64"/>
    </row>
    <row r="338" ht="12.75">
      <c r="D338" s="64"/>
    </row>
    <row r="339" ht="12.75">
      <c r="D339" s="64"/>
    </row>
    <row r="340" ht="12.75">
      <c r="D340" s="64"/>
    </row>
    <row r="341" ht="12.75">
      <c r="D341" s="64"/>
    </row>
    <row r="342" ht="12.75">
      <c r="D342" s="64"/>
    </row>
    <row r="343" ht="12.75">
      <c r="D343" s="64"/>
    </row>
    <row r="344" ht="12.75">
      <c r="D344" s="64"/>
    </row>
    <row r="345" ht="12.75">
      <c r="D345" s="64"/>
    </row>
    <row r="346" ht="12.75">
      <c r="D346" s="64"/>
    </row>
    <row r="347" ht="12.75">
      <c r="D347" s="64"/>
    </row>
    <row r="348" ht="12.75">
      <c r="D348" s="64"/>
    </row>
    <row r="349" ht="12.75">
      <c r="D349" s="64"/>
    </row>
    <row r="350" ht="12.75">
      <c r="D350" s="64"/>
    </row>
    <row r="351" ht="12.75">
      <c r="D351" s="64"/>
    </row>
    <row r="352" ht="12.75">
      <c r="D352" s="64"/>
    </row>
    <row r="353" ht="12.75">
      <c r="D353" s="64"/>
    </row>
    <row r="354" ht="12.75">
      <c r="D354" s="64"/>
    </row>
    <row r="355" ht="12.75">
      <c r="D355" s="64"/>
    </row>
    <row r="356" ht="12.75">
      <c r="D356" s="64"/>
    </row>
    <row r="357" ht="12.75">
      <c r="D357" s="64"/>
    </row>
    <row r="358" ht="12.75">
      <c r="D358" s="64"/>
    </row>
    <row r="359" ht="12.75">
      <c r="D359" s="64"/>
    </row>
    <row r="360" ht="12.75">
      <c r="D360" s="64"/>
    </row>
    <row r="361" ht="12.75">
      <c r="D361" s="64"/>
    </row>
    <row r="362" ht="12.75">
      <c r="D362" s="64"/>
    </row>
    <row r="363" ht="12.75">
      <c r="D363" s="64"/>
    </row>
    <row r="364" ht="12.75">
      <c r="D364" s="64"/>
    </row>
    <row r="365" ht="12.75">
      <c r="D365" s="64"/>
    </row>
    <row r="366" ht="12.75">
      <c r="D366" s="64"/>
    </row>
    <row r="367" ht="12.75">
      <c r="D367" s="64"/>
    </row>
    <row r="368" ht="12.75">
      <c r="D368" s="64"/>
    </row>
    <row r="369" ht="12.75">
      <c r="D369" s="64"/>
    </row>
    <row r="370" ht="12.75">
      <c r="D370" s="64"/>
    </row>
    <row r="371" ht="12.75">
      <c r="D371" s="64"/>
    </row>
    <row r="372" ht="12.75">
      <c r="D372" s="64"/>
    </row>
    <row r="373" ht="12.75">
      <c r="D373" s="64"/>
    </row>
    <row r="374" ht="12.75">
      <c r="D374" s="64"/>
    </row>
    <row r="375" ht="12.75">
      <c r="D375" s="64"/>
    </row>
    <row r="376" ht="12.75">
      <c r="D376" s="64"/>
    </row>
    <row r="377" ht="12.75">
      <c r="D377" s="64"/>
    </row>
    <row r="378" ht="12.75">
      <c r="D378" s="64"/>
    </row>
    <row r="379" ht="12.75">
      <c r="D379" s="64"/>
    </row>
    <row r="380" ht="12.75">
      <c r="D380" s="64"/>
    </row>
    <row r="381" ht="12.75">
      <c r="D381" s="64"/>
    </row>
    <row r="382" ht="12.75">
      <c r="D382" s="64"/>
    </row>
    <row r="383" ht="12.75">
      <c r="D383" s="64"/>
    </row>
    <row r="384" ht="12.75">
      <c r="D384" s="64"/>
    </row>
    <row r="385" ht="12.75">
      <c r="D385" s="64"/>
    </row>
    <row r="386" ht="12.75">
      <c r="D386" s="64"/>
    </row>
    <row r="387" ht="12.75">
      <c r="D387" s="64"/>
    </row>
  </sheetData>
  <conditionalFormatting sqref="I1">
    <cfRule type="cellIs" priority="3" dxfId="0" operator="equal" stopIfTrue="1">
      <formula>"x.x"</formula>
    </cfRule>
  </conditionalFormatting>
  <conditionalFormatting sqref="B21:B50 A8 A14 B9:B15">
    <cfRule type="cellIs" priority="2" dxfId="0" operator="equal" stopIfTrue="1">
      <formula>"Adjustment to Income/Expense/Rate Base:"</formula>
    </cfRule>
  </conditionalFormatting>
  <conditionalFormatting sqref="A48:B50 A21 A19:B19 A16:A18 B18:C18 B15:B17 A23:A47 B22:B47">
    <cfRule type="cellIs" priority="1" dxfId="0" operator="equal" stopIfTrue="1">
      <formula>"Title"</formula>
    </cfRule>
  </conditionalFormatting>
  <dataValidations count="5">
    <dataValidation errorStyle="warning" type="list" allowBlank="1" showInputMessage="1" showErrorMessage="1" errorTitle="FERC ACCOUNT" error="This FERC Account is not included in the drop-down list. Is this the account you want to use?" sqref="D42 D45">
      <formula1>$D$67:$D$401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43:D44 D23:D27 D46:D47 D29:D41 D16:D18">
      <formula1>$D$73:$D$407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48:D50 D19">
      <formula1>$D$52:$D$386</formula1>
    </dataValidation>
    <dataValidation errorStyle="warning" type="list" allowBlank="1" showInputMessage="1" showErrorMessage="1" errorTitle="Factor" error="This factor is not included in the drop-down list. Is this the factor you want to use?" sqref="F42 F44:F45">
      <formula1>$F$51:$F$137</formula1>
    </dataValidation>
    <dataValidation errorStyle="warning" type="list" allowBlank="1" showInputMessage="1" showErrorMessage="1" errorTitle="Factor" error="This factor is not included in the drop-down list. Is this the factor you want to use?" sqref="F43 F46:F50 F23:F27 F16:F19">
      <formula1>$F$52:$F$143</formula1>
    </dataValidation>
  </dataValidations>
  <printOptions horizontalCentered="1"/>
  <pageMargins left="1" right="1" top="1.7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1.7 SR
Docket No. 10-035-124
Witness:  Kevin C. Higgins
Page 2 of 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tabColor rgb="FFFFFF00"/>
    <pageSetUpPr fitToPage="1"/>
  </sheetPr>
  <dimension ref="A1:S37"/>
  <sheetViews>
    <sheetView workbookViewId="0" topLeftCell="A1">
      <selection activeCell="C16" sqref="C16:O35"/>
    </sheetView>
  </sheetViews>
  <sheetFormatPr defaultColWidth="8.83203125" defaultRowHeight="12.75"/>
  <cols>
    <col min="1" max="1" width="21.83203125" style="85" customWidth="1"/>
    <col min="2" max="2" width="13.5" style="85" customWidth="1"/>
    <col min="3" max="3" width="16" style="85" bestFit="1" customWidth="1"/>
    <col min="4" max="10" width="14.66015625" style="85" bestFit="1" customWidth="1"/>
    <col min="11" max="13" width="13.5" style="85" bestFit="1" customWidth="1"/>
    <col min="14" max="15" width="14.66015625" style="85" bestFit="1" customWidth="1"/>
    <col min="16" max="16384" width="8.83203125" style="85" customWidth="1"/>
  </cols>
  <sheetData>
    <row r="1" spans="1:19" ht="16">
      <c r="A1" s="126" t="s">
        <v>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98"/>
      <c r="Q1" s="98"/>
      <c r="R1" s="98"/>
      <c r="S1" s="98"/>
    </row>
    <row r="2" spans="1:19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8"/>
      <c r="Q2" s="98"/>
      <c r="R2" s="98"/>
      <c r="S2" s="98"/>
    </row>
    <row r="3" spans="1:19" ht="15">
      <c r="A3" s="122" t="s">
        <v>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98"/>
      <c r="Q3" s="98"/>
      <c r="R3" s="98"/>
      <c r="S3" s="98"/>
    </row>
    <row r="4" spans="1:19" ht="12.75">
      <c r="A4" s="87" t="s">
        <v>68</v>
      </c>
      <c r="B4" s="88" t="s">
        <v>69</v>
      </c>
      <c r="C4" s="89" t="str">
        <f>TEXT(D4,"mm/yy")&amp;"-"&amp;TEXT(O4,"mm/yy")</f>
        <v>07/11-06/12</v>
      </c>
      <c r="D4" s="90">
        <f>'[45]ImportData'!$I$4</f>
        <v>40725</v>
      </c>
      <c r="E4" s="90">
        <f aca="true" t="shared" si="0" ref="E4:O4">DATE(YEAR(D4),MONTH(D4)+1,1)</f>
        <v>40756</v>
      </c>
      <c r="F4" s="90">
        <f t="shared" si="0"/>
        <v>40787</v>
      </c>
      <c r="G4" s="90">
        <f t="shared" si="0"/>
        <v>40817</v>
      </c>
      <c r="H4" s="90">
        <f t="shared" si="0"/>
        <v>40848</v>
      </c>
      <c r="I4" s="90">
        <f t="shared" si="0"/>
        <v>40878</v>
      </c>
      <c r="J4" s="90">
        <f t="shared" si="0"/>
        <v>40909</v>
      </c>
      <c r="K4" s="90">
        <f t="shared" si="0"/>
        <v>40940</v>
      </c>
      <c r="L4" s="90">
        <f t="shared" si="0"/>
        <v>40969</v>
      </c>
      <c r="M4" s="90">
        <f t="shared" si="0"/>
        <v>41000</v>
      </c>
      <c r="N4" s="90">
        <f t="shared" si="0"/>
        <v>41030</v>
      </c>
      <c r="O4" s="90">
        <f t="shared" si="0"/>
        <v>41061</v>
      </c>
      <c r="P4" s="98"/>
      <c r="Q4" s="98"/>
      <c r="R4" s="98"/>
      <c r="S4" s="98"/>
    </row>
    <row r="5" spans="1:19" ht="12.75">
      <c r="A5" s="91" t="s">
        <v>70</v>
      </c>
      <c r="B5" s="92" t="s">
        <v>71</v>
      </c>
      <c r="C5" s="113" t="s">
        <v>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98"/>
      <c r="Q5" s="98"/>
      <c r="R5" s="98"/>
      <c r="S5" s="98"/>
    </row>
    <row r="6" spans="1:19" ht="12.75">
      <c r="A6" s="91" t="s">
        <v>72</v>
      </c>
      <c r="B6" s="92" t="s">
        <v>71</v>
      </c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98"/>
      <c r="Q6" s="98"/>
      <c r="R6" s="98"/>
      <c r="S6" s="98"/>
    </row>
    <row r="7" spans="1:19" ht="12.75">
      <c r="A7" s="91" t="s">
        <v>73</v>
      </c>
      <c r="B7" s="92" t="s">
        <v>71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98"/>
      <c r="Q7" s="98"/>
      <c r="R7" s="98"/>
      <c r="S7" s="98"/>
    </row>
    <row r="8" spans="1:19" ht="12.75">
      <c r="A8" s="91" t="s">
        <v>74</v>
      </c>
      <c r="B8" s="92" t="s">
        <v>71</v>
      </c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98"/>
      <c r="Q8" s="98"/>
      <c r="R8" s="98"/>
      <c r="S8" s="98"/>
    </row>
    <row r="9" spans="1:19" ht="12.75">
      <c r="A9" s="91" t="s">
        <v>75</v>
      </c>
      <c r="B9" s="92" t="s">
        <v>71</v>
      </c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98"/>
      <c r="Q9" s="98"/>
      <c r="R9" s="98"/>
      <c r="S9" s="98"/>
    </row>
    <row r="10" spans="1:19" ht="12.75">
      <c r="A10" s="91" t="s">
        <v>76</v>
      </c>
      <c r="B10" s="92" t="s">
        <v>71</v>
      </c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98"/>
      <c r="Q10" s="98"/>
      <c r="R10" s="98"/>
      <c r="S10" s="98"/>
    </row>
    <row r="11" spans="1:19" ht="12.75">
      <c r="A11" s="91" t="s">
        <v>77</v>
      </c>
      <c r="B11" s="92" t="s">
        <v>71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98"/>
      <c r="Q11" s="98"/>
      <c r="R11" s="98"/>
      <c r="S11" s="98"/>
    </row>
    <row r="12" spans="1:19" ht="12.75">
      <c r="A12" s="87" t="s">
        <v>167</v>
      </c>
      <c r="B12" s="92" t="s">
        <v>71</v>
      </c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98"/>
      <c r="Q12" s="98"/>
      <c r="R12" s="98"/>
      <c r="S12" s="98"/>
    </row>
    <row r="13" spans="1:19" ht="12.75">
      <c r="A13" s="86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8"/>
      <c r="Q13" s="98"/>
      <c r="R13" s="98"/>
      <c r="S13" s="98"/>
    </row>
    <row r="14" spans="1:19" ht="15">
      <c r="A14" s="127" t="s">
        <v>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8"/>
      <c r="Q14" s="98"/>
      <c r="R14" s="98"/>
      <c r="S14" s="98"/>
    </row>
    <row r="15" spans="1:19" ht="15">
      <c r="A15" s="123" t="s">
        <v>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98"/>
      <c r="Q15" s="98"/>
      <c r="R15" s="98"/>
      <c r="S15" s="98"/>
    </row>
    <row r="16" spans="1:19" ht="12.75">
      <c r="A16" s="87" t="s">
        <v>78</v>
      </c>
      <c r="B16" s="91"/>
      <c r="C16" s="113" t="s">
        <v>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98"/>
      <c r="Q16" s="98"/>
      <c r="R16" s="98"/>
      <c r="S16" s="98"/>
    </row>
    <row r="17" spans="1:19" ht="15" customHeight="1">
      <c r="A17" s="95" t="str">
        <f>'[46]Gas SWAP WP'!E6</f>
        <v>fixed-receive</v>
      </c>
      <c r="B17" s="92" t="s">
        <v>71</v>
      </c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98"/>
      <c r="Q17" s="98"/>
      <c r="R17" s="98"/>
      <c r="S17" s="98"/>
    </row>
    <row r="18" spans="1:19" ht="15" customHeight="1">
      <c r="A18" s="95" t="str">
        <f>'[46]Gas SWAP WP'!E7</f>
        <v>fixed-pay</v>
      </c>
      <c r="B18" s="92" t="s">
        <v>71</v>
      </c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98"/>
      <c r="Q18" s="98"/>
      <c r="R18" s="98"/>
      <c r="S18" s="98"/>
    </row>
    <row r="19" spans="1:19" ht="15" customHeight="1">
      <c r="A19" s="95" t="str">
        <f>'[46]Gas SWAP WP'!E8</f>
        <v>basis-receive</v>
      </c>
      <c r="B19" s="92" t="s">
        <v>71</v>
      </c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  <c r="P19" s="98"/>
      <c r="Q19" s="98"/>
      <c r="R19" s="98"/>
      <c r="S19" s="98"/>
    </row>
    <row r="20" spans="1:19" ht="15" customHeight="1">
      <c r="A20" s="95" t="str">
        <f>'[46]Gas SWAP WP'!E9</f>
        <v>basis-pay</v>
      </c>
      <c r="B20" s="92" t="s">
        <v>71</v>
      </c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P20" s="98"/>
      <c r="Q20" s="98"/>
      <c r="R20" s="98"/>
      <c r="S20" s="98"/>
    </row>
    <row r="21" spans="1:19" ht="15" customHeight="1">
      <c r="A21" s="91" t="s">
        <v>79</v>
      </c>
      <c r="B21" s="92" t="s">
        <v>71</v>
      </c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  <c r="P21" s="98"/>
      <c r="Q21" s="98"/>
      <c r="R21" s="98"/>
      <c r="S21" s="98"/>
    </row>
    <row r="22" spans="1:19" ht="15" customHeight="1">
      <c r="A22" s="87" t="s">
        <v>80</v>
      </c>
      <c r="B22" s="91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P22" s="98"/>
      <c r="Q22" s="98"/>
      <c r="R22" s="98"/>
      <c r="S22" s="98"/>
    </row>
    <row r="23" spans="1:19" ht="15" customHeight="1">
      <c r="A23" s="95" t="str">
        <f>'[46]Gas SWAP WP'!E13</f>
        <v>fixed-receive</v>
      </c>
      <c r="B23" s="92" t="s">
        <v>71</v>
      </c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  <c r="P23" s="98"/>
      <c r="Q23" s="98"/>
      <c r="R23" s="98"/>
      <c r="S23" s="98"/>
    </row>
    <row r="24" spans="1:19" ht="15" customHeight="1">
      <c r="A24" s="95" t="str">
        <f>'[46]Gas SWAP WP'!E14</f>
        <v>fixed-pay</v>
      </c>
      <c r="B24" s="92" t="s">
        <v>71</v>
      </c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  <c r="P24" s="98"/>
      <c r="Q24" s="98"/>
      <c r="R24" s="98"/>
      <c r="S24" s="98"/>
    </row>
    <row r="25" spans="1:19" ht="15" customHeight="1">
      <c r="A25" s="95" t="str">
        <f>'[46]Gas SWAP WP'!E15</f>
        <v>basis-receive</v>
      </c>
      <c r="B25" s="92" t="s">
        <v>71</v>
      </c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98"/>
      <c r="Q25" s="98"/>
      <c r="R25" s="98"/>
      <c r="S25" s="98"/>
    </row>
    <row r="26" spans="1:19" ht="15" customHeight="1">
      <c r="A26" s="95" t="str">
        <f>'[46]Gas SWAP WP'!E16</f>
        <v>basis-pay</v>
      </c>
      <c r="B26" s="92" t="s">
        <v>71</v>
      </c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98"/>
      <c r="Q26" s="98"/>
      <c r="R26" s="98"/>
      <c r="S26" s="98"/>
    </row>
    <row r="27" spans="1:19" ht="15" customHeight="1">
      <c r="A27" s="91" t="s">
        <v>81</v>
      </c>
      <c r="B27" s="92" t="s">
        <v>71</v>
      </c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98"/>
      <c r="Q27" s="98"/>
      <c r="R27" s="98"/>
      <c r="S27" s="98"/>
    </row>
    <row r="28" spans="1:19" ht="15" customHeight="1">
      <c r="A28" s="91"/>
      <c r="B28" s="91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98"/>
      <c r="Q28" s="98"/>
      <c r="R28" s="98"/>
      <c r="S28" s="98"/>
    </row>
    <row r="29" spans="1:19" ht="15" customHeight="1">
      <c r="A29" s="87" t="s">
        <v>82</v>
      </c>
      <c r="B29" s="92" t="s">
        <v>71</v>
      </c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98"/>
      <c r="Q29" s="98"/>
      <c r="R29" s="98"/>
      <c r="S29" s="98"/>
    </row>
    <row r="30" spans="1:19" ht="15" customHeight="1">
      <c r="A30" s="91"/>
      <c r="B30" s="91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98"/>
      <c r="Q30" s="98"/>
      <c r="R30" s="98"/>
      <c r="S30" s="98"/>
    </row>
    <row r="31" spans="1:19" ht="15" customHeight="1">
      <c r="A31" s="91" t="s">
        <v>83</v>
      </c>
      <c r="B31" s="91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98"/>
      <c r="Q31" s="98"/>
      <c r="R31" s="98"/>
      <c r="S31" s="98"/>
    </row>
    <row r="32" spans="1:19" ht="15" customHeight="1">
      <c r="A32" s="87"/>
      <c r="B32" s="92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98"/>
      <c r="Q32" s="98"/>
      <c r="R32" s="98"/>
      <c r="S32" s="98"/>
    </row>
    <row r="33" spans="1:19" ht="15" customHeight="1">
      <c r="A33" s="91" t="s">
        <v>88</v>
      </c>
      <c r="B33" s="92" t="s">
        <v>71</v>
      </c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98"/>
      <c r="Q33" s="98"/>
      <c r="R33" s="98"/>
      <c r="S33" s="98"/>
    </row>
    <row r="34" spans="1:19" ht="15" customHeight="1">
      <c r="A34" s="91" t="s">
        <v>84</v>
      </c>
      <c r="B34" s="92" t="s">
        <v>85</v>
      </c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98"/>
      <c r="Q34" s="98"/>
      <c r="R34" s="98"/>
      <c r="S34" s="98"/>
    </row>
    <row r="35" spans="1:19" ht="15" customHeight="1">
      <c r="A35" s="96" t="s">
        <v>86</v>
      </c>
      <c r="B35" s="97" t="s">
        <v>87</v>
      </c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98"/>
      <c r="Q35" s="98"/>
      <c r="R35" s="98"/>
      <c r="S35" s="98"/>
    </row>
    <row r="36" ht="15" customHeight="1">
      <c r="C36" s="98"/>
    </row>
    <row r="37" ht="12.75">
      <c r="C37" s="99"/>
    </row>
  </sheetData>
  <mergeCells count="6">
    <mergeCell ref="C16:O35"/>
    <mergeCell ref="A3:O3"/>
    <mergeCell ref="A15:O15"/>
    <mergeCell ref="A1:O1"/>
    <mergeCell ref="A14:O14"/>
    <mergeCell ref="C5:O12"/>
  </mergeCells>
  <printOptions/>
  <pageMargins left="1" right="1" top="1.25" bottom="0.75" header="0.5" footer="0.5"/>
  <pageSetup fitToHeight="1" fitToWidth="1" orientation="portrait" paperSize="9"/>
  <headerFooter scaleWithDoc="0" alignWithMargins="0">
    <oddHeader>&amp;C
&amp;"Times New Roman,Bold"&amp;12CONFIDENTIAL&amp;R&amp;"Times New Roman,Bold"&amp;8Utah Association of Energy Users 
UAE Exhibit RR 1.7 SR
Docket No. 10-035-124
Witness:  Kevin C. Higgins
Page 3 of 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31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36">
      <c r="D7" s="5" t="s">
        <v>95</v>
      </c>
      <c r="E7" s="6"/>
      <c r="F7" s="6"/>
      <c r="G7" s="7" t="s">
        <v>32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42469881.459736556</v>
      </c>
    </row>
    <row r="14" spans="4:7" ht="12.75">
      <c r="D14" s="10">
        <v>6</v>
      </c>
      <c r="E14" s="11" t="s">
        <v>103</v>
      </c>
      <c r="F14" s="11"/>
      <c r="G14" s="13">
        <v>42469881.459736586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0</v>
      </c>
    </row>
    <row r="27" spans="4:7" ht="12.75">
      <c r="D27" s="10">
        <v>19</v>
      </c>
      <c r="E27" s="11" t="s">
        <v>115</v>
      </c>
      <c r="F27" s="11"/>
      <c r="G27" s="12">
        <v>0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14187355.820508912</v>
      </c>
    </row>
    <row r="32" spans="4:7" ht="12.75">
      <c r="D32" s="10">
        <v>24</v>
      </c>
      <c r="E32" s="11" t="s">
        <v>120</v>
      </c>
      <c r="F32" s="11"/>
      <c r="G32" s="12">
        <v>1927826.0281078224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16115181.848616838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26354699.611119747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247422.02689248323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247422.02689248323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0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0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247422.02689248323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-42575298.56302579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4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5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1.8 SR
Docket No. 10-035-124
Witness:  Kevin C. Higgins
Page 1 of 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I387"/>
  <sheetViews>
    <sheetView zoomScaleSheetLayoutView="85" workbookViewId="0" topLeftCell="A1"/>
  </sheetViews>
  <sheetFormatPr defaultColWidth="11.66015625" defaultRowHeight="12.75"/>
  <cols>
    <col min="1" max="2" width="2" style="46" customWidth="1"/>
    <col min="3" max="3" width="45.16015625" style="46" customWidth="1"/>
    <col min="4" max="4" width="11.33203125" style="46" customWidth="1"/>
    <col min="5" max="5" width="14.83203125" style="46" customWidth="1"/>
    <col min="6" max="6" width="11.33203125" style="37" customWidth="1"/>
    <col min="7" max="7" width="12.5" style="46" customWidth="1"/>
    <col min="8" max="8" width="14.83203125" style="46" customWidth="1"/>
    <col min="9" max="9" width="9.66015625" style="46" customWidth="1"/>
    <col min="10" max="16384" width="11.66015625" style="46" customWidth="1"/>
  </cols>
  <sheetData>
    <row r="1" spans="1:9" ht="12" customHeight="1">
      <c r="A1" s="45" t="s">
        <v>156</v>
      </c>
      <c r="D1" s="37"/>
      <c r="E1" s="37"/>
      <c r="G1" s="37"/>
      <c r="H1" s="37"/>
      <c r="I1" s="38"/>
    </row>
    <row r="2" spans="1:9" ht="12" customHeight="1">
      <c r="A2" s="45" t="s">
        <v>157</v>
      </c>
      <c r="D2" s="37"/>
      <c r="E2" s="37"/>
      <c r="G2" s="37"/>
      <c r="H2" s="37"/>
      <c r="I2" s="38"/>
    </row>
    <row r="3" spans="1:9" ht="12" customHeight="1">
      <c r="A3" s="45" t="s">
        <v>35</v>
      </c>
      <c r="D3" s="37"/>
      <c r="E3" s="37"/>
      <c r="G3" s="37"/>
      <c r="H3" s="37"/>
      <c r="I3" s="38"/>
    </row>
    <row r="4" spans="4:9" ht="12" customHeight="1">
      <c r="D4" s="37"/>
      <c r="E4" s="37"/>
      <c r="G4" s="37"/>
      <c r="H4" s="37"/>
      <c r="I4" s="38"/>
    </row>
    <row r="5" spans="4:9" ht="12" customHeight="1">
      <c r="D5" s="37"/>
      <c r="E5" s="37"/>
      <c r="G5" s="37"/>
      <c r="H5" s="37"/>
      <c r="I5" s="38"/>
    </row>
    <row r="6" spans="4:9" ht="12" customHeight="1">
      <c r="D6" s="37"/>
      <c r="E6" s="37" t="s">
        <v>158</v>
      </c>
      <c r="G6" s="37"/>
      <c r="H6" s="38" t="s">
        <v>169</v>
      </c>
      <c r="I6" s="38"/>
    </row>
    <row r="7" spans="4:9" ht="12" customHeight="1">
      <c r="D7" s="39" t="s">
        <v>159</v>
      </c>
      <c r="E7" s="39" t="s">
        <v>160</v>
      </c>
      <c r="F7" s="39" t="s">
        <v>161</v>
      </c>
      <c r="G7" s="39" t="s">
        <v>162</v>
      </c>
      <c r="H7" s="39" t="s">
        <v>163</v>
      </c>
      <c r="I7" s="47"/>
    </row>
    <row r="8" spans="1:9" ht="12" customHeight="1">
      <c r="A8" s="48" t="s">
        <v>166</v>
      </c>
      <c r="C8" s="49"/>
      <c r="D8" s="50"/>
      <c r="E8" s="50"/>
      <c r="F8" s="50"/>
      <c r="G8" s="50"/>
      <c r="H8" s="51"/>
      <c r="I8" s="38"/>
    </row>
    <row r="9" spans="1:9" ht="12" customHeight="1">
      <c r="A9" s="49"/>
      <c r="B9" s="48"/>
      <c r="C9" s="49"/>
      <c r="D9" s="50"/>
      <c r="E9" s="50"/>
      <c r="F9" s="50"/>
      <c r="G9" s="50"/>
      <c r="H9" s="51"/>
      <c r="I9" s="38"/>
    </row>
    <row r="10" spans="1:8" ht="12" customHeight="1">
      <c r="A10" s="49"/>
      <c r="B10" s="52" t="s">
        <v>36</v>
      </c>
      <c r="C10" s="49"/>
      <c r="D10" s="50">
        <v>456</v>
      </c>
      <c r="E10" s="53">
        <f>+-'UAE Surr. Exhibit RR 1.8SR, p.4'!E14*12</f>
        <v>42469881.45973655</v>
      </c>
      <c r="F10" s="50" t="s">
        <v>168</v>
      </c>
      <c r="G10" s="44">
        <v>1</v>
      </c>
      <c r="H10" s="53">
        <f>+E10*G10</f>
        <v>42469881.45973655</v>
      </c>
    </row>
    <row r="11" spans="1:9" ht="12" customHeight="1">
      <c r="A11" s="49"/>
      <c r="B11" s="48"/>
      <c r="C11" s="49"/>
      <c r="D11" s="50"/>
      <c r="E11" s="54">
        <f>SUM(E10:E10)</f>
        <v>42469881.45973655</v>
      </c>
      <c r="F11" s="50"/>
      <c r="G11" s="50"/>
      <c r="H11" s="51"/>
      <c r="I11" s="38"/>
    </row>
    <row r="12" spans="1:9" ht="12" customHeight="1">
      <c r="A12" s="49"/>
      <c r="B12" s="48"/>
      <c r="C12" s="49"/>
      <c r="D12" s="50"/>
      <c r="E12" s="55"/>
      <c r="F12" s="50"/>
      <c r="G12" s="50"/>
      <c r="H12" s="51"/>
      <c r="I12" s="38"/>
    </row>
    <row r="13" spans="1:9" ht="12" customHeight="1">
      <c r="A13" s="48"/>
      <c r="B13" s="48"/>
      <c r="C13" s="49"/>
      <c r="D13" s="50"/>
      <c r="E13" s="50"/>
      <c r="F13" s="50"/>
      <c r="G13" s="50"/>
      <c r="H13" s="51"/>
      <c r="I13" s="38"/>
    </row>
    <row r="14" spans="1:8" ht="12" customHeight="1">
      <c r="A14" s="49"/>
      <c r="B14" s="49"/>
      <c r="C14" s="49"/>
      <c r="D14" s="50"/>
      <c r="E14" s="56"/>
      <c r="F14" s="50"/>
      <c r="G14" s="57"/>
      <c r="H14" s="51"/>
    </row>
    <row r="15" spans="1:9" ht="12" customHeight="1">
      <c r="A15" s="49"/>
      <c r="B15" s="49"/>
      <c r="C15" s="49"/>
      <c r="D15" s="50"/>
      <c r="E15" s="55"/>
      <c r="F15" s="50"/>
      <c r="G15" s="41"/>
      <c r="H15" s="56"/>
      <c r="I15" s="49"/>
    </row>
    <row r="16" spans="1:9" ht="12.75">
      <c r="A16" s="49"/>
      <c r="B16" s="49"/>
      <c r="C16" s="49"/>
      <c r="D16" s="50"/>
      <c r="E16" s="56"/>
      <c r="F16" s="50"/>
      <c r="G16" s="41"/>
      <c r="H16" s="56"/>
      <c r="I16" s="49"/>
    </row>
    <row r="17" spans="1:9" ht="12.75">
      <c r="A17" s="49"/>
      <c r="B17" s="49"/>
      <c r="C17" s="49"/>
      <c r="D17" s="50"/>
      <c r="E17" s="56"/>
      <c r="F17" s="50"/>
      <c r="G17" s="41"/>
      <c r="H17" s="56"/>
      <c r="I17" s="49"/>
    </row>
    <row r="18" spans="1:9" ht="12.75">
      <c r="A18" s="49"/>
      <c r="B18" s="52"/>
      <c r="C18" s="49"/>
      <c r="D18" s="50"/>
      <c r="E18" s="56"/>
      <c r="F18" s="50"/>
      <c r="G18" s="41"/>
      <c r="H18" s="56"/>
      <c r="I18" s="49"/>
    </row>
    <row r="19" spans="1:9" ht="12.75">
      <c r="A19" s="49"/>
      <c r="B19" s="49"/>
      <c r="C19" s="49"/>
      <c r="D19" s="49"/>
      <c r="E19" s="49"/>
      <c r="F19" s="50"/>
      <c r="G19" s="49"/>
      <c r="H19" s="49"/>
      <c r="I19" s="49"/>
    </row>
    <row r="20" spans="1:9" ht="12.75">
      <c r="A20" s="58"/>
      <c r="B20" s="48"/>
      <c r="C20" s="49"/>
      <c r="D20" s="50"/>
      <c r="E20" s="50"/>
      <c r="F20" s="50"/>
      <c r="G20" s="49"/>
      <c r="H20" s="49"/>
      <c r="I20" s="49"/>
    </row>
    <row r="21" spans="1:9" ht="12.75">
      <c r="A21" s="49"/>
      <c r="B21" s="49"/>
      <c r="C21" s="49"/>
      <c r="D21" s="50"/>
      <c r="E21" s="56"/>
      <c r="F21" s="50"/>
      <c r="G21" s="49"/>
      <c r="H21" s="49"/>
      <c r="I21" s="49"/>
    </row>
    <row r="22" spans="1:9" ht="12.75">
      <c r="A22" s="49"/>
      <c r="B22" s="49"/>
      <c r="C22" s="49"/>
      <c r="D22" s="50"/>
      <c r="E22" s="56"/>
      <c r="F22" s="50"/>
      <c r="G22" s="50"/>
      <c r="H22" s="51"/>
      <c r="I22" s="49"/>
    </row>
    <row r="23" spans="1:9" ht="12.75">
      <c r="A23" s="49"/>
      <c r="B23" s="49"/>
      <c r="C23" s="49"/>
      <c r="D23" s="50"/>
      <c r="E23" s="56"/>
      <c r="F23" s="50"/>
      <c r="G23" s="50"/>
      <c r="H23" s="51"/>
      <c r="I23" s="49"/>
    </row>
    <row r="24" spans="1:9" ht="12.75">
      <c r="A24" s="49"/>
      <c r="B24" s="49"/>
      <c r="C24" s="49"/>
      <c r="D24" s="50"/>
      <c r="E24" s="56"/>
      <c r="F24" s="50"/>
      <c r="G24" s="50"/>
      <c r="H24" s="51"/>
      <c r="I24" s="49"/>
    </row>
    <row r="25" spans="1:9" ht="12.75">
      <c r="A25" s="49"/>
      <c r="B25" s="49"/>
      <c r="C25" s="49"/>
      <c r="D25" s="50"/>
      <c r="E25" s="56"/>
      <c r="F25" s="50"/>
      <c r="G25" s="50"/>
      <c r="H25" s="51"/>
      <c r="I25" s="49"/>
    </row>
    <row r="26" spans="1:9" ht="12.75">
      <c r="A26" s="49"/>
      <c r="B26" s="49"/>
      <c r="C26" s="49"/>
      <c r="D26" s="50"/>
      <c r="E26" s="56"/>
      <c r="F26" s="50"/>
      <c r="G26" s="50"/>
      <c r="H26" s="51"/>
      <c r="I26" s="49"/>
    </row>
    <row r="27" spans="1:9" ht="12.75">
      <c r="A27" s="58"/>
      <c r="B27" s="48"/>
      <c r="C27" s="49"/>
      <c r="D27" s="50"/>
      <c r="E27" s="50"/>
      <c r="F27" s="50"/>
      <c r="G27" s="50"/>
      <c r="H27" s="51"/>
      <c r="I27" s="59"/>
    </row>
    <row r="28" spans="1:9" ht="12.75">
      <c r="A28" s="49"/>
      <c r="B28" s="49"/>
      <c r="C28" s="49"/>
      <c r="D28" s="50"/>
      <c r="E28" s="56"/>
      <c r="F28" s="50"/>
      <c r="G28" s="50"/>
      <c r="H28" s="51"/>
      <c r="I28" s="49"/>
    </row>
    <row r="29" spans="1:9" ht="12.75">
      <c r="A29" s="49"/>
      <c r="B29" s="49"/>
      <c r="C29" s="49"/>
      <c r="D29" s="50"/>
      <c r="E29" s="56"/>
      <c r="F29" s="50"/>
      <c r="G29" s="50"/>
      <c r="H29" s="51"/>
      <c r="I29" s="49"/>
    </row>
    <row r="30" spans="1:9" ht="12.75">
      <c r="A30" s="49"/>
      <c r="B30" s="49"/>
      <c r="C30" s="49"/>
      <c r="D30" s="50"/>
      <c r="E30" s="56"/>
      <c r="F30" s="50"/>
      <c r="G30" s="50"/>
      <c r="H30" s="51"/>
      <c r="I30" s="49"/>
    </row>
    <row r="31" spans="1:9" ht="12.75">
      <c r="A31" s="49"/>
      <c r="B31" s="49"/>
      <c r="C31" s="49"/>
      <c r="D31" s="50"/>
      <c r="E31" s="56"/>
      <c r="F31" s="50"/>
      <c r="G31" s="50"/>
      <c r="H31" s="51"/>
      <c r="I31" s="49"/>
    </row>
    <row r="32" spans="1:9" ht="12.75">
      <c r="A32" s="49"/>
      <c r="B32" s="49"/>
      <c r="C32" s="49"/>
      <c r="D32" s="50"/>
      <c r="E32" s="51"/>
      <c r="F32" s="50"/>
      <c r="G32" s="41"/>
      <c r="H32" s="56"/>
      <c r="I32" s="59"/>
    </row>
    <row r="33" spans="1:8" ht="12.75">
      <c r="A33" s="49"/>
      <c r="D33" s="50"/>
      <c r="E33" s="56"/>
      <c r="F33" s="50"/>
      <c r="G33" s="50"/>
      <c r="H33" s="51"/>
    </row>
    <row r="34" spans="1:8" ht="12.75">
      <c r="A34" s="49"/>
      <c r="D34" s="50"/>
      <c r="E34" s="56"/>
      <c r="F34" s="50"/>
      <c r="G34" s="50"/>
      <c r="H34" s="51"/>
    </row>
    <row r="35" spans="1:8" ht="12.75">
      <c r="A35" s="49"/>
      <c r="B35" s="60"/>
      <c r="C35" s="49"/>
      <c r="D35" s="50"/>
      <c r="F35" s="50"/>
      <c r="G35" s="50"/>
      <c r="H35" s="51"/>
    </row>
    <row r="36" spans="1:8" ht="12.75">
      <c r="A36" s="49"/>
      <c r="B36" s="60"/>
      <c r="C36" s="49"/>
      <c r="D36" s="50"/>
      <c r="F36" s="50"/>
      <c r="G36" s="50"/>
      <c r="H36" s="51"/>
    </row>
    <row r="37" spans="1:8" ht="12.75">
      <c r="A37" s="49"/>
      <c r="B37" s="60"/>
      <c r="C37" s="49"/>
      <c r="D37" s="50"/>
      <c r="F37" s="50"/>
      <c r="G37" s="50"/>
      <c r="H37" s="51"/>
    </row>
    <row r="38" spans="1:8" ht="12.75">
      <c r="A38" s="49"/>
      <c r="B38" s="60"/>
      <c r="C38" s="49"/>
      <c r="D38" s="50"/>
      <c r="F38" s="50"/>
      <c r="G38" s="50"/>
      <c r="H38" s="51"/>
    </row>
    <row r="39" spans="1:8" ht="12.75">
      <c r="A39" s="49"/>
      <c r="B39" s="60"/>
      <c r="C39" s="49"/>
      <c r="D39" s="50"/>
      <c r="F39" s="50"/>
      <c r="G39" s="50"/>
      <c r="H39" s="51"/>
    </row>
    <row r="40" spans="1:8" ht="12.75">
      <c r="A40" s="49"/>
      <c r="B40" s="60"/>
      <c r="C40" s="49"/>
      <c r="D40" s="50"/>
      <c r="F40" s="50"/>
      <c r="G40" s="50"/>
      <c r="H40" s="51"/>
    </row>
    <row r="41" spans="1:8" ht="12.75">
      <c r="A41" s="49"/>
      <c r="B41" s="60"/>
      <c r="C41" s="49"/>
      <c r="D41" s="50"/>
      <c r="E41" s="56"/>
      <c r="F41" s="50"/>
      <c r="G41" s="50"/>
      <c r="H41" s="51"/>
    </row>
    <row r="42" spans="1:8" ht="12.75">
      <c r="A42" s="49"/>
      <c r="B42" s="60"/>
      <c r="C42" s="49"/>
      <c r="D42" s="50"/>
      <c r="E42" s="56"/>
      <c r="F42" s="50"/>
      <c r="G42" s="50"/>
      <c r="H42" s="51"/>
    </row>
    <row r="43" spans="1:8" ht="12.75">
      <c r="A43" s="49"/>
      <c r="B43" s="60"/>
      <c r="C43" s="49"/>
      <c r="D43" s="50"/>
      <c r="E43" s="56"/>
      <c r="F43" s="50"/>
      <c r="G43" s="50"/>
      <c r="H43" s="51"/>
    </row>
    <row r="44" spans="1:8" ht="12.75">
      <c r="A44" s="49"/>
      <c r="B44" s="60"/>
      <c r="C44" s="49"/>
      <c r="D44" s="50"/>
      <c r="E44" s="56"/>
      <c r="F44" s="50"/>
      <c r="G44" s="50"/>
      <c r="H44" s="51"/>
    </row>
    <row r="45" spans="1:8" ht="12.75">
      <c r="A45" s="49"/>
      <c r="B45" s="60"/>
      <c r="C45" s="49"/>
      <c r="D45" s="50"/>
      <c r="E45" s="56"/>
      <c r="F45" s="50"/>
      <c r="G45" s="50"/>
      <c r="H45" s="51"/>
    </row>
    <row r="46" spans="1:8" ht="12.75">
      <c r="A46" s="49"/>
      <c r="B46" s="60"/>
      <c r="C46" s="49"/>
      <c r="D46" s="50"/>
      <c r="E46" s="56"/>
      <c r="F46" s="50"/>
      <c r="G46" s="50"/>
      <c r="H46" s="51"/>
    </row>
    <row r="47" spans="1:8" ht="12.75">
      <c r="A47" s="49"/>
      <c r="B47" s="60"/>
      <c r="C47" s="49"/>
      <c r="D47" s="50"/>
      <c r="E47" s="56"/>
      <c r="F47" s="50"/>
      <c r="G47" s="50"/>
      <c r="H47" s="51"/>
    </row>
    <row r="48" spans="1:8" ht="12.75">
      <c r="A48" s="49"/>
      <c r="B48" s="60"/>
      <c r="C48" s="49"/>
      <c r="D48" s="50"/>
      <c r="E48" s="56"/>
      <c r="F48" s="50"/>
      <c r="G48" s="50"/>
      <c r="H48" s="51"/>
    </row>
    <row r="49" spans="1:8" ht="12.75">
      <c r="A49" s="49"/>
      <c r="B49" s="60"/>
      <c r="C49" s="49"/>
      <c r="D49" s="50"/>
      <c r="E49" s="56"/>
      <c r="F49" s="50"/>
      <c r="G49" s="50"/>
      <c r="H49" s="51"/>
    </row>
    <row r="50" spans="1:9" ht="12" customHeight="1">
      <c r="A50" s="49"/>
      <c r="B50" s="60"/>
      <c r="C50" s="49"/>
      <c r="D50" s="50"/>
      <c r="E50" s="56"/>
      <c r="F50" s="50"/>
      <c r="G50" s="61"/>
      <c r="H50" s="62"/>
      <c r="I50" s="38"/>
    </row>
    <row r="52" spans="4:8" ht="12.75">
      <c r="D52" s="39"/>
      <c r="F52" s="63"/>
      <c r="H52" s="63"/>
    </row>
    <row r="53" ht="12.75">
      <c r="D53" s="64"/>
    </row>
    <row r="54" ht="12.75">
      <c r="D54" s="64"/>
    </row>
    <row r="55" ht="12.75">
      <c r="D55" s="64"/>
    </row>
    <row r="56" ht="12.75">
      <c r="D56" s="64"/>
    </row>
    <row r="57" ht="12.75">
      <c r="D57" s="64"/>
    </row>
    <row r="58" ht="12.75">
      <c r="D58" s="64"/>
    </row>
    <row r="59" ht="12.75">
      <c r="D59" s="64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  <row r="67" ht="12.75">
      <c r="D67" s="64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  <row r="164" ht="12.75">
      <c r="D164" s="64"/>
    </row>
    <row r="165" ht="12.75">
      <c r="D165" s="64"/>
    </row>
    <row r="166" ht="12.75">
      <c r="D166" s="64"/>
    </row>
    <row r="167" ht="12.75">
      <c r="D167" s="64"/>
    </row>
    <row r="168" ht="12.75">
      <c r="D168" s="64"/>
    </row>
    <row r="169" ht="12.75">
      <c r="D169" s="64"/>
    </row>
    <row r="170" ht="12.75">
      <c r="D170" s="64"/>
    </row>
    <row r="171" ht="12.75">
      <c r="D171" s="64"/>
    </row>
    <row r="172" ht="12.75">
      <c r="D172" s="64"/>
    </row>
    <row r="173" ht="12.75">
      <c r="D173" s="64"/>
    </row>
    <row r="174" ht="12.75">
      <c r="D174" s="64"/>
    </row>
    <row r="175" ht="12.75">
      <c r="D175" s="64"/>
    </row>
    <row r="176" ht="12.75">
      <c r="D176" s="64"/>
    </row>
    <row r="177" ht="12.75">
      <c r="D177" s="64"/>
    </row>
    <row r="178" ht="12.75">
      <c r="D178" s="64"/>
    </row>
    <row r="179" ht="12.75">
      <c r="D179" s="64"/>
    </row>
    <row r="180" ht="12.75">
      <c r="D180" s="64"/>
    </row>
    <row r="181" ht="12.75">
      <c r="D181" s="64"/>
    </row>
    <row r="182" ht="12.75">
      <c r="D182" s="64"/>
    </row>
    <row r="183" ht="12.75">
      <c r="D183" s="64"/>
    </row>
    <row r="184" ht="12.75">
      <c r="D184" s="64"/>
    </row>
    <row r="185" ht="12.75">
      <c r="D185" s="64"/>
    </row>
    <row r="186" ht="12.75">
      <c r="D186" s="64"/>
    </row>
    <row r="187" ht="12.75">
      <c r="D187" s="64"/>
    </row>
    <row r="188" ht="12.75">
      <c r="D188" s="64"/>
    </row>
    <row r="189" ht="12.75">
      <c r="D189" s="64"/>
    </row>
    <row r="190" ht="12.75">
      <c r="D190" s="64"/>
    </row>
    <row r="191" ht="12.75">
      <c r="D191" s="64"/>
    </row>
    <row r="192" ht="12.75">
      <c r="D192" s="64"/>
    </row>
    <row r="193" ht="12.75">
      <c r="D193" s="64"/>
    </row>
    <row r="194" ht="12.75">
      <c r="D194" s="64"/>
    </row>
    <row r="195" ht="12.75">
      <c r="D195" s="64"/>
    </row>
    <row r="196" ht="12.75">
      <c r="D196" s="64"/>
    </row>
    <row r="197" ht="12.75">
      <c r="D197" s="64"/>
    </row>
    <row r="198" ht="12.75">
      <c r="D198" s="64"/>
    </row>
    <row r="199" ht="12.75">
      <c r="D199" s="64"/>
    </row>
    <row r="200" ht="12.75">
      <c r="D200" s="64"/>
    </row>
    <row r="201" ht="12.75">
      <c r="D201" s="64"/>
    </row>
    <row r="202" ht="12.75">
      <c r="D202" s="64"/>
    </row>
    <row r="203" ht="12.75">
      <c r="D203" s="64"/>
    </row>
    <row r="204" ht="12.75">
      <c r="D204" s="64"/>
    </row>
    <row r="205" ht="12.75">
      <c r="D205" s="64"/>
    </row>
    <row r="206" ht="12.75">
      <c r="D206" s="64"/>
    </row>
    <row r="207" ht="12.75">
      <c r="D207" s="64"/>
    </row>
    <row r="208" ht="12.75">
      <c r="D208" s="64"/>
    </row>
    <row r="209" ht="12.75">
      <c r="D209" s="64"/>
    </row>
    <row r="210" ht="12.75">
      <c r="D210" s="64"/>
    </row>
    <row r="211" ht="12.75">
      <c r="D211" s="64"/>
    </row>
    <row r="212" ht="12.75">
      <c r="D212" s="64"/>
    </row>
    <row r="213" ht="12.75">
      <c r="D213" s="64"/>
    </row>
    <row r="214" ht="12.75">
      <c r="D214" s="64"/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  <row r="239" ht="12.75">
      <c r="D239" s="64"/>
    </row>
    <row r="240" ht="12.75">
      <c r="D240" s="64"/>
    </row>
    <row r="241" ht="12.75">
      <c r="D241" s="64"/>
    </row>
    <row r="242" ht="12.75">
      <c r="D242" s="64"/>
    </row>
    <row r="243" ht="12.75">
      <c r="D243" s="64"/>
    </row>
    <row r="244" ht="12.75">
      <c r="D244" s="64"/>
    </row>
    <row r="245" ht="12.75">
      <c r="D245" s="64"/>
    </row>
    <row r="246" ht="12.75">
      <c r="D246" s="64"/>
    </row>
    <row r="247" ht="12.75">
      <c r="D247" s="64"/>
    </row>
    <row r="248" ht="12.75">
      <c r="D248" s="64"/>
    </row>
    <row r="249" ht="12.75">
      <c r="D249" s="64"/>
    </row>
    <row r="250" ht="12.75">
      <c r="D250" s="64"/>
    </row>
    <row r="251" ht="12.75">
      <c r="D251" s="64"/>
    </row>
    <row r="252" ht="12.75">
      <c r="D252" s="64"/>
    </row>
    <row r="253" ht="12.75">
      <c r="D253" s="64"/>
    </row>
    <row r="254" ht="12.75">
      <c r="D254" s="64"/>
    </row>
    <row r="255" ht="12.75">
      <c r="D255" s="64"/>
    </row>
    <row r="256" ht="12.75">
      <c r="D256" s="64"/>
    </row>
    <row r="257" ht="12.75">
      <c r="D257" s="64"/>
    </row>
    <row r="258" ht="12.75">
      <c r="D258" s="64"/>
    </row>
    <row r="259" ht="12.75">
      <c r="D259" s="64"/>
    </row>
    <row r="260" ht="12.75">
      <c r="D260" s="64"/>
    </row>
    <row r="261" ht="12.75">
      <c r="D261" s="64"/>
    </row>
    <row r="262" ht="12.75">
      <c r="D262" s="64"/>
    </row>
    <row r="263" ht="12.75">
      <c r="D263" s="64"/>
    </row>
    <row r="264" ht="12.75">
      <c r="D264" s="64"/>
    </row>
    <row r="265" ht="12.75">
      <c r="D265" s="64"/>
    </row>
    <row r="266" ht="12.75">
      <c r="D266" s="64"/>
    </row>
    <row r="267" ht="12.75">
      <c r="D267" s="64"/>
    </row>
    <row r="268" ht="12.75">
      <c r="D268" s="64"/>
    </row>
    <row r="269" ht="12.75">
      <c r="D269" s="64"/>
    </row>
    <row r="270" ht="12.75">
      <c r="D270" s="64"/>
    </row>
    <row r="271" ht="12.75">
      <c r="D271" s="64"/>
    </row>
    <row r="272" ht="12.75">
      <c r="D272" s="64"/>
    </row>
    <row r="273" ht="12.75">
      <c r="D273" s="64"/>
    </row>
    <row r="274" ht="12.75">
      <c r="D274" s="64"/>
    </row>
    <row r="275" ht="12.75">
      <c r="D275" s="64"/>
    </row>
    <row r="276" ht="12.75">
      <c r="D276" s="64"/>
    </row>
    <row r="277" ht="12.75">
      <c r="D277" s="64"/>
    </row>
    <row r="278" ht="12.75">
      <c r="D278" s="64"/>
    </row>
    <row r="279" ht="12.75">
      <c r="D279" s="64"/>
    </row>
    <row r="280" ht="12.75">
      <c r="D280" s="64"/>
    </row>
    <row r="281" ht="12.75">
      <c r="D281" s="64"/>
    </row>
    <row r="282" ht="12.75">
      <c r="D282" s="64"/>
    </row>
    <row r="283" ht="12.75">
      <c r="D283" s="64"/>
    </row>
    <row r="284" ht="12.75">
      <c r="D284" s="64"/>
    </row>
    <row r="285" ht="12.75">
      <c r="D285" s="64"/>
    </row>
    <row r="286" ht="12.75">
      <c r="D286" s="64"/>
    </row>
    <row r="287" ht="12.75">
      <c r="D287" s="64"/>
    </row>
    <row r="288" ht="12.75">
      <c r="D288" s="64"/>
    </row>
    <row r="289" ht="12.75">
      <c r="D289" s="64"/>
    </row>
    <row r="290" ht="12.75">
      <c r="D290" s="64"/>
    </row>
    <row r="291" ht="12.75">
      <c r="D291" s="64"/>
    </row>
    <row r="292" ht="12.75">
      <c r="D292" s="64"/>
    </row>
    <row r="293" ht="12.75">
      <c r="D293" s="64"/>
    </row>
    <row r="294" ht="12.75">
      <c r="D294" s="64"/>
    </row>
    <row r="295" ht="12.75">
      <c r="D295" s="64"/>
    </row>
    <row r="296" ht="12.75">
      <c r="D296" s="64"/>
    </row>
    <row r="297" ht="12.75">
      <c r="D297" s="64"/>
    </row>
    <row r="298" ht="12.75">
      <c r="D298" s="64"/>
    </row>
    <row r="299" ht="12.75">
      <c r="D299" s="64"/>
    </row>
    <row r="300" ht="12.75">
      <c r="D300" s="64"/>
    </row>
    <row r="301" ht="12.75">
      <c r="D301" s="64"/>
    </row>
    <row r="302" ht="12.75">
      <c r="D302" s="64"/>
    </row>
    <row r="303" ht="12.75">
      <c r="D303" s="64"/>
    </row>
    <row r="304" ht="12.75">
      <c r="D304" s="64"/>
    </row>
    <row r="305" ht="12.75">
      <c r="D305" s="64"/>
    </row>
    <row r="306" ht="12.75">
      <c r="D306" s="64"/>
    </row>
    <row r="307" ht="12.75">
      <c r="D307" s="64"/>
    </row>
    <row r="308" ht="12.75">
      <c r="D308" s="64"/>
    </row>
    <row r="309" ht="12.75">
      <c r="D309" s="64"/>
    </row>
    <row r="310" ht="12.75">
      <c r="D310" s="64"/>
    </row>
    <row r="311" ht="12.75">
      <c r="D311" s="64"/>
    </row>
    <row r="312" ht="12.75">
      <c r="D312" s="64"/>
    </row>
    <row r="313" ht="12.75">
      <c r="D313" s="64"/>
    </row>
    <row r="314" ht="12.75">
      <c r="D314" s="64"/>
    </row>
    <row r="315" ht="12.75">
      <c r="D315" s="64"/>
    </row>
    <row r="316" ht="12.75">
      <c r="D316" s="64"/>
    </row>
    <row r="317" ht="12.75">
      <c r="D317" s="64"/>
    </row>
    <row r="318" ht="12.75">
      <c r="D318" s="64"/>
    </row>
    <row r="319" ht="12.75">
      <c r="D319" s="64"/>
    </row>
    <row r="320" ht="12.75">
      <c r="D320" s="64"/>
    </row>
    <row r="321" ht="12.75">
      <c r="D321" s="64"/>
    </row>
    <row r="322" ht="12.75">
      <c r="D322" s="64"/>
    </row>
    <row r="323" ht="12.75">
      <c r="D323" s="64"/>
    </row>
    <row r="324" ht="12.75">
      <c r="D324" s="64"/>
    </row>
    <row r="325" ht="12.75">
      <c r="D325" s="64"/>
    </row>
    <row r="326" ht="12.75">
      <c r="D326" s="64"/>
    </row>
    <row r="327" ht="12.75">
      <c r="D327" s="64"/>
    </row>
    <row r="328" ht="12.75">
      <c r="D328" s="64"/>
    </row>
    <row r="329" ht="12.75">
      <c r="D329" s="64"/>
    </row>
    <row r="330" ht="12.75">
      <c r="D330" s="64"/>
    </row>
    <row r="331" ht="12.75">
      <c r="D331" s="64"/>
    </row>
    <row r="332" ht="12.75">
      <c r="D332" s="64"/>
    </row>
    <row r="333" ht="12.75">
      <c r="D333" s="64"/>
    </row>
    <row r="334" ht="12.75">
      <c r="D334" s="64"/>
    </row>
    <row r="335" ht="12.75">
      <c r="D335" s="64"/>
    </row>
    <row r="336" ht="12.75">
      <c r="D336" s="64"/>
    </row>
    <row r="337" ht="12.75">
      <c r="D337" s="64"/>
    </row>
    <row r="338" ht="12.75">
      <c r="D338" s="64"/>
    </row>
    <row r="339" ht="12.75">
      <c r="D339" s="64"/>
    </row>
    <row r="340" ht="12.75">
      <c r="D340" s="64"/>
    </row>
    <row r="341" ht="12.75">
      <c r="D341" s="64"/>
    </row>
    <row r="342" ht="12.75">
      <c r="D342" s="64"/>
    </row>
    <row r="343" ht="12.75">
      <c r="D343" s="64"/>
    </row>
    <row r="344" ht="12.75">
      <c r="D344" s="64"/>
    </row>
    <row r="345" ht="12.75">
      <c r="D345" s="64"/>
    </row>
    <row r="346" ht="12.75">
      <c r="D346" s="64"/>
    </row>
    <row r="347" ht="12.75">
      <c r="D347" s="64"/>
    </row>
    <row r="348" ht="12.75">
      <c r="D348" s="64"/>
    </row>
    <row r="349" ht="12.75">
      <c r="D349" s="64"/>
    </row>
    <row r="350" ht="12.75">
      <c r="D350" s="64"/>
    </row>
    <row r="351" ht="12.75">
      <c r="D351" s="64"/>
    </row>
    <row r="352" ht="12.75">
      <c r="D352" s="64"/>
    </row>
    <row r="353" ht="12.75">
      <c r="D353" s="64"/>
    </row>
    <row r="354" ht="12.75">
      <c r="D354" s="64"/>
    </row>
    <row r="355" ht="12.75">
      <c r="D355" s="64"/>
    </row>
    <row r="356" ht="12.75">
      <c r="D356" s="64"/>
    </row>
    <row r="357" ht="12.75">
      <c r="D357" s="64"/>
    </row>
    <row r="358" ht="12.75">
      <c r="D358" s="64"/>
    </row>
    <row r="359" ht="12.75">
      <c r="D359" s="64"/>
    </row>
    <row r="360" ht="12.75">
      <c r="D360" s="64"/>
    </row>
    <row r="361" ht="12.75">
      <c r="D361" s="64"/>
    </row>
    <row r="362" ht="12.75">
      <c r="D362" s="64"/>
    </row>
    <row r="363" ht="12.75">
      <c r="D363" s="64"/>
    </row>
    <row r="364" ht="12.75">
      <c r="D364" s="64"/>
    </row>
    <row r="365" ht="12.75">
      <c r="D365" s="64"/>
    </row>
    <row r="366" ht="12.75">
      <c r="D366" s="64"/>
    </row>
    <row r="367" ht="12.75">
      <c r="D367" s="64"/>
    </row>
    <row r="368" ht="12.75">
      <c r="D368" s="64"/>
    </row>
    <row r="369" ht="12.75">
      <c r="D369" s="64"/>
    </row>
    <row r="370" ht="12.75">
      <c r="D370" s="64"/>
    </row>
    <row r="371" ht="12.75">
      <c r="D371" s="64"/>
    </row>
    <row r="372" ht="12.75">
      <c r="D372" s="64"/>
    </row>
    <row r="373" ht="12.75">
      <c r="D373" s="64"/>
    </row>
    <row r="374" ht="12.75">
      <c r="D374" s="64"/>
    </row>
    <row r="375" ht="12.75">
      <c r="D375" s="64"/>
    </row>
    <row r="376" ht="12.75">
      <c r="D376" s="64"/>
    </row>
    <row r="377" ht="12.75">
      <c r="D377" s="64"/>
    </row>
    <row r="378" ht="12.75">
      <c r="D378" s="64"/>
    </row>
    <row r="379" ht="12.75">
      <c r="D379" s="64"/>
    </row>
    <row r="380" ht="12.75">
      <c r="D380" s="64"/>
    </row>
    <row r="381" ht="12.75">
      <c r="D381" s="64"/>
    </row>
    <row r="382" ht="12.75">
      <c r="D382" s="64"/>
    </row>
    <row r="383" ht="12.75">
      <c r="D383" s="64"/>
    </row>
    <row r="384" ht="12.75">
      <c r="D384" s="64"/>
    </row>
    <row r="385" ht="12.75">
      <c r="D385" s="64"/>
    </row>
    <row r="386" ht="12.75">
      <c r="D386" s="64"/>
    </row>
    <row r="387" ht="12.75">
      <c r="D387" s="64"/>
    </row>
  </sheetData>
  <conditionalFormatting sqref="I1">
    <cfRule type="cellIs" priority="3" dxfId="0" operator="equal" stopIfTrue="1">
      <formula>"x.x"</formula>
    </cfRule>
  </conditionalFormatting>
  <conditionalFormatting sqref="B20:B49 A8 B9:B14 A13">
    <cfRule type="cellIs" priority="2" dxfId="0" operator="equal" stopIfTrue="1">
      <formula>"Adjustment to Income/Expense/Rate Base:"</formula>
    </cfRule>
  </conditionalFormatting>
  <conditionalFormatting sqref="A35:B49 A20 A18:B18 A15:A17 B17:C17 B14:B16 A22:A34 B21:B34">
    <cfRule type="cellIs" priority="1" dxfId="0" operator="equal" stopIfTrue="1">
      <formula>"Title"</formula>
    </cfRule>
  </conditionalFormatting>
  <dataValidations count="7">
    <dataValidation errorStyle="warning" type="list" allowBlank="1" showInputMessage="1" showErrorMessage="1" errorTitle="FERC ACCOUNT" error="This FERC Account is not included in the drop-down list. Is this the account you want to use?" sqref="D50">
      <formula1>$D$68:$D$402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35:D49 D18">
      <formula1>$D$52:$D$386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30:D31 D22:D26 D33:D34 D28 D15:D17">
      <formula1>$D$73:$D$407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29 D32">
      <formula1>$D$67:$D$401</formula1>
    </dataValidation>
    <dataValidation errorStyle="warning" type="list" allowBlank="1" showInputMessage="1" showErrorMessage="1" errorTitle="Factor" error="This factor is not included in the drop-down list. Is this the factor you want to use?" sqref="F50">
      <formula1>$F$68:$F$159</formula1>
    </dataValidation>
    <dataValidation errorStyle="warning" type="list" allowBlank="1" showInputMessage="1" showErrorMessage="1" errorTitle="Factor" error="This factor is not included in the drop-down list. Is this the factor you want to use?" sqref="F30 F33:F49 F22:F26 F15:F18">
      <formula1>$F$52:$F$143</formula1>
    </dataValidation>
    <dataValidation errorStyle="warning" type="list" allowBlank="1" showInputMessage="1" showErrorMessage="1" errorTitle="Factor" error="This factor is not included in the drop-down list. Is this the factor you want to use?" sqref="F29 F31:F32">
      <formula1>$F$51:$F$137</formula1>
    </dataValidation>
  </dataValidations>
  <printOptions horizontalCentered="1"/>
  <pageMargins left="1" right="1" top="1.7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1.8 SR
Docket No. 10-035-124
Witness:  Kevin C. Higgins
Page 2 of 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P20"/>
  <sheetViews>
    <sheetView workbookViewId="0" topLeftCell="A1">
      <selection activeCell="G37" sqref="G37"/>
    </sheetView>
  </sheetViews>
  <sheetFormatPr defaultColWidth="8.83203125" defaultRowHeight="12.75"/>
  <cols>
    <col min="1" max="1" width="20" style="29" customWidth="1"/>
    <col min="2" max="2" width="6.5" style="29" bestFit="1" customWidth="1"/>
    <col min="3" max="3" width="4.16015625" style="29" customWidth="1"/>
    <col min="4" max="15" width="12.83203125" style="29" customWidth="1"/>
    <col min="16" max="16384" width="8.83203125" style="29" customWidth="1"/>
  </cols>
  <sheetData>
    <row r="1" ht="16">
      <c r="A1" s="65" t="s">
        <v>37</v>
      </c>
    </row>
    <row r="2" ht="16">
      <c r="A2" s="65" t="s">
        <v>38</v>
      </c>
    </row>
    <row r="5" ht="12.75">
      <c r="A5" s="66" t="s">
        <v>39</v>
      </c>
    </row>
    <row r="7" spans="4:13" ht="12.75">
      <c r="D7" s="67">
        <v>40543</v>
      </c>
      <c r="E7" s="67">
        <v>40544</v>
      </c>
      <c r="F7" s="67">
        <v>40575</v>
      </c>
      <c r="G7" s="67">
        <v>40603</v>
      </c>
      <c r="H7" s="67">
        <v>40634</v>
      </c>
      <c r="I7" s="67">
        <v>40664</v>
      </c>
      <c r="J7" s="67">
        <v>40695</v>
      </c>
      <c r="K7" s="67">
        <v>40725</v>
      </c>
      <c r="L7" s="67">
        <v>40756</v>
      </c>
      <c r="M7" s="67">
        <v>40787</v>
      </c>
    </row>
    <row r="8" spans="5:13" ht="12.75">
      <c r="E8" s="35"/>
      <c r="M8" s="30" t="s">
        <v>45</v>
      </c>
    </row>
    <row r="9" spans="5:13" ht="12.75">
      <c r="E9" s="35"/>
      <c r="M9" s="73">
        <v>40806</v>
      </c>
    </row>
    <row r="10" spans="6:16" ht="12.75"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3" ht="12.75">
      <c r="A11" s="29" t="s">
        <v>40</v>
      </c>
      <c r="E11" s="72">
        <f>+D17</f>
        <v>39489521.09180118</v>
      </c>
      <c r="F11" s="72">
        <f>+E17</f>
        <v>39686310.53857532</v>
      </c>
      <c r="G11" s="72">
        <f>+F17</f>
        <v>39884080.652759224</v>
      </c>
      <c r="H11" s="72">
        <f aca="true" t="shared" si="0" ref="H11:M11">+G17</f>
        <v>40082836.32134547</v>
      </c>
      <c r="I11" s="72">
        <f t="shared" si="0"/>
        <v>40282582.45568018</v>
      </c>
      <c r="J11" s="72">
        <f t="shared" si="0"/>
        <v>40483323.991584316</v>
      </c>
      <c r="K11" s="72">
        <f t="shared" si="0"/>
        <v>40685065.88947571</v>
      </c>
      <c r="L11" s="72">
        <f t="shared" si="0"/>
        <v>40887813.1344916</v>
      </c>
      <c r="M11" s="72">
        <f t="shared" si="0"/>
        <v>41091570.73661181</v>
      </c>
    </row>
    <row r="13" spans="1:13" ht="12.75">
      <c r="A13" s="29" t="s">
        <v>41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</row>
    <row r="15" spans="1:13" ht="12.75">
      <c r="A15" s="29" t="s">
        <v>42</v>
      </c>
      <c r="B15" s="74">
        <v>0.0598</v>
      </c>
      <c r="C15" s="71" t="s">
        <v>43</v>
      </c>
      <c r="D15" s="71"/>
      <c r="E15" s="72">
        <f>+$B$15/12*(E11+E13/2)</f>
        <v>196789.44677414256</v>
      </c>
      <c r="F15" s="72">
        <f aca="true" t="shared" si="1" ref="F15:L15">+$B$15/12*(F11+F13/2)</f>
        <v>197770.11418390035</v>
      </c>
      <c r="G15" s="72">
        <f t="shared" si="1"/>
        <v>198755.66858625013</v>
      </c>
      <c r="H15" s="72">
        <f t="shared" si="1"/>
        <v>199746.13433470493</v>
      </c>
      <c r="I15" s="72">
        <f t="shared" si="1"/>
        <v>200741.53590413954</v>
      </c>
      <c r="J15" s="72">
        <f t="shared" si="1"/>
        <v>201741.89789139517</v>
      </c>
      <c r="K15" s="72">
        <f t="shared" si="1"/>
        <v>202747.2450158873</v>
      </c>
      <c r="L15" s="72">
        <f t="shared" si="1"/>
        <v>203757.60212021647</v>
      </c>
      <c r="M15" s="72">
        <f>+($B$15/12*(M11+M13/2))*(20/30)</f>
        <v>136515.32944718812</v>
      </c>
    </row>
    <row r="17" spans="1:13" ht="12.75">
      <c r="A17" s="29" t="s">
        <v>15</v>
      </c>
      <c r="D17" s="72">
        <f>+'[47]Summary - Testimony Backup'!$N$67</f>
        <v>39489521.09180118</v>
      </c>
      <c r="E17" s="72">
        <f>+E11+E13+E15</f>
        <v>39686310.53857532</v>
      </c>
      <c r="F17" s="72">
        <f>+F11+F13+F15</f>
        <v>39884080.652759224</v>
      </c>
      <c r="G17" s="72">
        <f aca="true" t="shared" si="2" ref="G17:M17">+G11+G13+G15</f>
        <v>40082836.32134547</v>
      </c>
      <c r="H17" s="72">
        <f t="shared" si="2"/>
        <v>40282582.45568018</v>
      </c>
      <c r="I17" s="72">
        <f t="shared" si="2"/>
        <v>40483323.991584316</v>
      </c>
      <c r="J17" s="72">
        <f t="shared" si="2"/>
        <v>40685065.88947571</v>
      </c>
      <c r="K17" s="72">
        <f t="shared" si="2"/>
        <v>40887813.1344916</v>
      </c>
      <c r="L17" s="72">
        <f t="shared" si="2"/>
        <v>41091570.73661181</v>
      </c>
      <c r="M17" s="72">
        <f t="shared" si="2"/>
        <v>41228086.066059</v>
      </c>
    </row>
    <row r="19" ht="12.75">
      <c r="A19" s="29" t="s">
        <v>16</v>
      </c>
    </row>
    <row r="20" ht="12.75">
      <c r="A20" s="29" t="s">
        <v>17</v>
      </c>
    </row>
  </sheetData>
  <printOptions/>
  <pageMargins left="1" right="1" top="1.25" bottom="0.75" header="0.5" footer="0.5"/>
  <pageSetup fitToHeight="1" fitToWidth="1" orientation="portrait" paperSize="9"/>
  <headerFooter scaleWithDoc="0" alignWithMargins="0">
    <oddHeader>&amp;C&amp;"Times New Roman,Bold"&amp;12
&amp;R&amp;"Times New Roman,Bold"&amp;8Utah Association of Energy Users 
UAE Exhibit RR 1.8 SR
Docket No. 10-035-124
Witness:  Kevin C. Higgins
Page 3 of 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Q24"/>
  <sheetViews>
    <sheetView workbookViewId="0" topLeftCell="A1"/>
  </sheetViews>
  <sheetFormatPr defaultColWidth="8.83203125" defaultRowHeight="12.75"/>
  <cols>
    <col min="1" max="1" width="18.16015625" style="31" customWidth="1"/>
    <col min="2" max="2" width="6.5" style="31" bestFit="1" customWidth="1"/>
    <col min="3" max="3" width="3.66015625" style="31" bestFit="1" customWidth="1"/>
    <col min="4" max="15" width="12.83203125" style="31" customWidth="1"/>
    <col min="16" max="16" width="2" style="31" customWidth="1"/>
    <col min="17" max="17" width="13.33203125" style="31" bestFit="1" customWidth="1"/>
    <col min="18" max="16384" width="8.83203125" style="31" customWidth="1"/>
  </cols>
  <sheetData>
    <row r="1" ht="16">
      <c r="A1" s="75" t="s">
        <v>37</v>
      </c>
    </row>
    <row r="2" ht="16">
      <c r="A2" s="75" t="s">
        <v>38</v>
      </c>
    </row>
    <row r="5" ht="12.75">
      <c r="A5" s="76" t="s">
        <v>14</v>
      </c>
    </row>
    <row r="6" ht="12.75">
      <c r="Q6" s="32" t="s">
        <v>46</v>
      </c>
    </row>
    <row r="7" spans="4:17" ht="12.75">
      <c r="D7" s="77" t="s">
        <v>47</v>
      </c>
      <c r="E7" s="77" t="s">
        <v>48</v>
      </c>
      <c r="F7" s="77" t="s">
        <v>49</v>
      </c>
      <c r="G7" s="77" t="s">
        <v>50</v>
      </c>
      <c r="H7" s="77" t="s">
        <v>51</v>
      </c>
      <c r="I7" s="77" t="s">
        <v>52</v>
      </c>
      <c r="J7" s="77" t="s">
        <v>53</v>
      </c>
      <c r="K7" s="77" t="s">
        <v>54</v>
      </c>
      <c r="L7" s="77" t="s">
        <v>55</v>
      </c>
      <c r="M7" s="77" t="s">
        <v>56</v>
      </c>
      <c r="N7" s="77" t="s">
        <v>57</v>
      </c>
      <c r="O7" s="77" t="s">
        <v>58</v>
      </c>
      <c r="Q7" s="77" t="s">
        <v>59</v>
      </c>
    </row>
    <row r="8" ht="12.75">
      <c r="D8" s="32" t="s">
        <v>60</v>
      </c>
    </row>
    <row r="9" ht="12.75">
      <c r="D9" s="78">
        <v>40807</v>
      </c>
    </row>
    <row r="12" spans="1:15" ht="12.75">
      <c r="A12" s="31" t="s">
        <v>40</v>
      </c>
      <c r="D12" s="79">
        <f>+'UAE Surr. Exhibit RR 1.8SR, p.3'!M17</f>
        <v>41228086.066059</v>
      </c>
      <c r="E12" s="79">
        <f>+D18</f>
        <v>37885564.17431261</v>
      </c>
      <c r="F12" s="79">
        <f aca="true" t="shared" si="0" ref="F12:O12">+E18</f>
        <v>34526385.38180568</v>
      </c>
      <c r="G12" s="79">
        <f t="shared" si="0"/>
        <v>31150466.681649424</v>
      </c>
      <c r="H12" s="79">
        <f t="shared" si="0"/>
        <v>27757724.65330406</v>
      </c>
      <c r="I12" s="79">
        <f t="shared" si="0"/>
        <v>24348075.460517433</v>
      </c>
      <c r="J12" s="79">
        <f t="shared" si="0"/>
        <v>20921434.84925342</v>
      </c>
      <c r="K12" s="79">
        <f t="shared" si="0"/>
        <v>17477718.14560994</v>
      </c>
      <c r="L12" s="79">
        <f t="shared" si="0"/>
        <v>14016840.253726643</v>
      </c>
      <c r="M12" s="79">
        <f t="shared" si="0"/>
        <v>10538715.653682126</v>
      </c>
      <c r="N12" s="79">
        <f t="shared" si="0"/>
        <v>7043258.39938072</v>
      </c>
      <c r="O12" s="79">
        <f t="shared" si="0"/>
        <v>3530382.1164287124</v>
      </c>
    </row>
    <row r="14" spans="1:17" ht="12.75">
      <c r="A14" s="31" t="s">
        <v>61</v>
      </c>
      <c r="B14" s="80"/>
      <c r="C14" s="81"/>
      <c r="D14" s="79">
        <v>-3539156.788311379</v>
      </c>
      <c r="E14" s="79">
        <f>+D14</f>
        <v>-3539156.788311379</v>
      </c>
      <c r="F14" s="79">
        <f>+E14</f>
        <v>-3539156.788311379</v>
      </c>
      <c r="G14" s="79">
        <f aca="true" t="shared" si="1" ref="G14:O14">+F14</f>
        <v>-3539156.788311379</v>
      </c>
      <c r="H14" s="79">
        <f t="shared" si="1"/>
        <v>-3539156.788311379</v>
      </c>
      <c r="I14" s="79">
        <f t="shared" si="1"/>
        <v>-3539156.788311379</v>
      </c>
      <c r="J14" s="79">
        <f t="shared" si="1"/>
        <v>-3539156.788311379</v>
      </c>
      <c r="K14" s="79">
        <f t="shared" si="1"/>
        <v>-3539156.788311379</v>
      </c>
      <c r="L14" s="79">
        <f t="shared" si="1"/>
        <v>-3539156.788311379</v>
      </c>
      <c r="M14" s="79">
        <f t="shared" si="1"/>
        <v>-3539156.788311379</v>
      </c>
      <c r="N14" s="79">
        <f t="shared" si="1"/>
        <v>-3539156.788311379</v>
      </c>
      <c r="O14" s="79">
        <f t="shared" si="1"/>
        <v>-3539156.788311379</v>
      </c>
      <c r="Q14" s="79">
        <f>SUM(D14:O14)</f>
        <v>-42469881.45973653</v>
      </c>
    </row>
    <row r="16" spans="1:15" ht="12.75">
      <c r="A16" s="31" t="s">
        <v>42</v>
      </c>
      <c r="B16" s="82">
        <f>+'UAE Surr. Exhibit RR 1.8SR, p.3'!B15</f>
        <v>0.0598</v>
      </c>
      <c r="C16" s="81" t="s">
        <v>43</v>
      </c>
      <c r="D16" s="79">
        <f>+$B$16/12*(D12+D14/2)</f>
        <v>196634.89656498484</v>
      </c>
      <c r="E16" s="79">
        <f aca="true" t="shared" si="2" ref="E16:O16">+$B$16/12*(E12+E14/2)</f>
        <v>179977.99580444864</v>
      </c>
      <c r="F16" s="79">
        <f t="shared" si="2"/>
        <v>163238.08815512247</v>
      </c>
      <c r="G16" s="79">
        <f t="shared" si="2"/>
        <v>146414.75996601046</v>
      </c>
      <c r="H16" s="79">
        <f t="shared" si="2"/>
        <v>129507.59552475605</v>
      </c>
      <c r="I16" s="79">
        <f t="shared" si="2"/>
        <v>112516.17704736936</v>
      </c>
      <c r="J16" s="79">
        <f t="shared" si="2"/>
        <v>95440.08466790369</v>
      </c>
      <c r="K16" s="79">
        <f t="shared" si="2"/>
        <v>78278.89642808036</v>
      </c>
      <c r="L16" s="79">
        <f t="shared" si="2"/>
        <v>61032.18826686192</v>
      </c>
      <c r="M16" s="79">
        <f t="shared" si="2"/>
        <v>43699.5340099734</v>
      </c>
      <c r="N16" s="79">
        <f t="shared" si="2"/>
        <v>26280.505359371404</v>
      </c>
      <c r="O16" s="79">
        <f t="shared" si="2"/>
        <v>8774.671882660565</v>
      </c>
    </row>
    <row r="18" spans="1:17" ht="12.75">
      <c r="A18" s="31" t="s">
        <v>44</v>
      </c>
      <c r="D18" s="79">
        <f>+D12+D14+D16</f>
        <v>37885564.17431261</v>
      </c>
      <c r="E18" s="79">
        <f>+E12+E14+E16</f>
        <v>34526385.38180568</v>
      </c>
      <c r="F18" s="79">
        <f>+F12+F14+F16</f>
        <v>31150466.681649424</v>
      </c>
      <c r="G18" s="79">
        <f aca="true" t="shared" si="3" ref="G18:O18">+G12+G14+G16</f>
        <v>27757724.65330406</v>
      </c>
      <c r="H18" s="79">
        <f t="shared" si="3"/>
        <v>24348075.460517433</v>
      </c>
      <c r="I18" s="79">
        <f t="shared" si="3"/>
        <v>20921434.84925342</v>
      </c>
      <c r="J18" s="79">
        <f t="shared" si="3"/>
        <v>17477718.14560994</v>
      </c>
      <c r="K18" s="79">
        <f t="shared" si="3"/>
        <v>14016840.253726643</v>
      </c>
      <c r="L18" s="79">
        <f t="shared" si="3"/>
        <v>10538715.653682126</v>
      </c>
      <c r="M18" s="79">
        <f t="shared" si="3"/>
        <v>7043258.39938072</v>
      </c>
      <c r="N18" s="79">
        <f t="shared" si="3"/>
        <v>3530382.1164287124</v>
      </c>
      <c r="O18" s="79">
        <f t="shared" si="3"/>
        <v>-6.082700565457344E-09</v>
      </c>
      <c r="Q18" s="79"/>
    </row>
    <row r="24" ht="12.75">
      <c r="I24" s="79"/>
    </row>
  </sheetData>
  <printOptions/>
  <pageMargins left="1" right="1" top="1.25" bottom="0.75" header="0.5" footer="0.5"/>
  <pageSetup fitToHeight="1" fitToWidth="1" orientation="portrait" paperSize="9"/>
  <headerFooter scaleWithDoc="0" alignWithMargins="0">
    <oddHeader>&amp;R&amp;"Times New Roman,Bold"&amp;8Utah Association of Energy Users 
UAE Exhibit RR 1.8 SR
Docket No. 10-035-124
Witness:  Kevin C. Higgins
Page 4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165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36">
      <c r="D7" s="5" t="s">
        <v>95</v>
      </c>
      <c r="E7" s="6"/>
      <c r="F7" s="6"/>
      <c r="G7" s="7" t="s">
        <v>164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0</v>
      </c>
    </row>
    <row r="14" spans="4:7" ht="12.75">
      <c r="D14" s="10">
        <v>6</v>
      </c>
      <c r="E14" s="11" t="s">
        <v>103</v>
      </c>
      <c r="F14" s="11"/>
      <c r="G14" s="13">
        <v>0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-7271561.379447341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0</v>
      </c>
    </row>
    <row r="27" spans="4:7" ht="12.75">
      <c r="D27" s="10">
        <v>19</v>
      </c>
      <c r="E27" s="11" t="s">
        <v>115</v>
      </c>
      <c r="F27" s="11"/>
      <c r="G27" s="12">
        <v>-7271561.379447341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2430132.9839858413</v>
      </c>
    </row>
    <row r="32" spans="4:7" ht="12.75">
      <c r="D32" s="10">
        <v>24</v>
      </c>
      <c r="E32" s="11" t="s">
        <v>120</v>
      </c>
      <c r="F32" s="11"/>
      <c r="G32" s="12">
        <v>330214.7121395869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-4511213.683321714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4511213.683321714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-69262.24250882119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-69262.24250882119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0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0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-69262.24250793457</v>
      </c>
    </row>
    <row r="65" spans="4:7" ht="13.5" thickTop="1">
      <c r="D65" s="33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-7302530.756735593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19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1.2 SR
Docket No. 10-035-124
Witness:  Kevin C. Higgins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92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36">
      <c r="D7" s="5" t="s">
        <v>95</v>
      </c>
      <c r="E7" s="6"/>
      <c r="F7" s="6"/>
      <c r="G7" s="7" t="s">
        <v>91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1069808.0589721203</v>
      </c>
    </row>
    <row r="14" spans="4:7" ht="12.75">
      <c r="D14" s="10">
        <v>6</v>
      </c>
      <c r="E14" s="11" t="s">
        <v>103</v>
      </c>
      <c r="F14" s="11"/>
      <c r="G14" s="13">
        <v>1069808.0589721203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0</v>
      </c>
    </row>
    <row r="27" spans="4:7" ht="12.75">
      <c r="D27" s="10">
        <v>19</v>
      </c>
      <c r="E27" s="11" t="s">
        <v>115</v>
      </c>
      <c r="F27" s="11"/>
      <c r="G27" s="12">
        <v>0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357376.7354795933</v>
      </c>
    </row>
    <row r="32" spans="4:7" ht="12.75">
      <c r="D32" s="10">
        <v>24</v>
      </c>
      <c r="E32" s="11" t="s">
        <v>120</v>
      </c>
      <c r="F32" s="11"/>
      <c r="G32" s="12">
        <v>48561.56293069199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405938.29841041565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663869.7605617046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6232.512765258551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6232.512765258551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0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0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6232.512765258551</v>
      </c>
    </row>
    <row r="65" spans="4:7" ht="13.5" thickTop="1">
      <c r="D65" s="43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-1072463.4953137338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10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1.3 SR
Docket No. 10-035-124
Witness:  Kevin C. Higgins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20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22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-3.1871219277381897</v>
      </c>
    </row>
    <row r="14" spans="4:7" ht="12.75">
      <c r="D14" s="10">
        <v>6</v>
      </c>
      <c r="E14" s="11" t="s">
        <v>103</v>
      </c>
      <c r="F14" s="11"/>
      <c r="G14" s="13">
        <v>-3.187122106552124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-114.8075780570507</v>
      </c>
    </row>
    <row r="27" spans="4:7" ht="12.75">
      <c r="D27" s="10">
        <v>19</v>
      </c>
      <c r="E27" s="11" t="s">
        <v>115</v>
      </c>
      <c r="F27" s="11"/>
      <c r="G27" s="12">
        <v>-114.8075780570507</v>
      </c>
    </row>
    <row r="28" spans="4:7" ht="12.75">
      <c r="D28" s="10">
        <v>20</v>
      </c>
      <c r="E28" s="11" t="s">
        <v>116</v>
      </c>
      <c r="F28" s="11"/>
      <c r="G28" s="12">
        <v>-56450.682004481554</v>
      </c>
    </row>
    <row r="29" spans="4:7" ht="12.75">
      <c r="D29" s="10">
        <v>21</v>
      </c>
      <c r="E29" s="11" t="s">
        <v>117</v>
      </c>
      <c r="F29" s="11"/>
      <c r="G29" s="12">
        <v>-16.944070521742105</v>
      </c>
    </row>
    <row r="30" spans="4:7" ht="12.75">
      <c r="D30" s="10">
        <v>22</v>
      </c>
      <c r="E30" s="11" t="s">
        <v>118</v>
      </c>
      <c r="F30" s="11"/>
      <c r="G30" s="12">
        <v>-110.10012524574995</v>
      </c>
    </row>
    <row r="31" spans="4:7" ht="12.75">
      <c r="D31" s="10">
        <v>23</v>
      </c>
      <c r="E31" s="11" t="s">
        <v>119</v>
      </c>
      <c r="F31" s="11"/>
      <c r="G31" s="12">
        <v>36995.01840288937</v>
      </c>
    </row>
    <row r="32" spans="4:7" ht="12.75">
      <c r="D32" s="10">
        <v>24</v>
      </c>
      <c r="E32" s="11" t="s">
        <v>120</v>
      </c>
      <c r="F32" s="11"/>
      <c r="G32" s="12">
        <v>5027.008576663211</v>
      </c>
    </row>
    <row r="33" spans="4:7" ht="12.75">
      <c r="D33" s="10">
        <v>25</v>
      </c>
      <c r="E33" s="11" t="s">
        <v>121</v>
      </c>
      <c r="F33" s="11"/>
      <c r="G33" s="12">
        <v>866.5006401538849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-0.007870016153901815</v>
      </c>
    </row>
    <row r="36" spans="4:7" ht="12.75">
      <c r="D36" s="10">
        <v>28</v>
      </c>
      <c r="E36" s="11" t="s">
        <v>124</v>
      </c>
      <c r="F36" s="11"/>
      <c r="G36" s="15">
        <v>-13804.014028549194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13800.826906442642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-2470907.166496277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-6.806912548840046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-21.87124454602599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-0.024065062403678894</v>
      </c>
    </row>
    <row r="49" spans="4:7" ht="12.75">
      <c r="D49" s="10">
        <v>41</v>
      </c>
      <c r="E49" s="11" t="s">
        <v>135</v>
      </c>
      <c r="F49" s="11"/>
      <c r="G49" s="12">
        <v>615.9591686651111</v>
      </c>
    </row>
    <row r="50" spans="4:7" ht="12.75">
      <c r="D50" s="10">
        <v>42</v>
      </c>
      <c r="E50" s="11" t="s">
        <v>136</v>
      </c>
      <c r="F50" s="11"/>
      <c r="G50" s="12">
        <v>0.002998311072587967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-2470319.9065494537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9978.302618026733</v>
      </c>
    </row>
    <row r="56" spans="4:7" ht="12.75">
      <c r="D56" s="10">
        <v>48</v>
      </c>
      <c r="E56" s="11" t="s">
        <v>141</v>
      </c>
      <c r="F56" s="11"/>
      <c r="G56" s="12">
        <v>250.2711240053177</v>
      </c>
    </row>
    <row r="57" spans="4:7" ht="12.75">
      <c r="D57" s="10">
        <v>49</v>
      </c>
      <c r="E57" s="11" t="s">
        <v>142</v>
      </c>
      <c r="F57" s="11"/>
      <c r="G57" s="12">
        <v>401664.04020547867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27.089154075831175</v>
      </c>
    </row>
    <row r="62" spans="4:7" ht="12.75">
      <c r="D62" s="10">
        <v>54</v>
      </c>
      <c r="E62" s="11" t="s">
        <v>147</v>
      </c>
      <c r="F62" s="11"/>
      <c r="G62" s="15">
        <v>411919.7031021118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-2058400.203447342</v>
      </c>
    </row>
    <row r="65" spans="4:7" ht="13.5" thickTop="1">
      <c r="D65" s="34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-295034.9713842273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11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1.4 SR
Docket No. 10-035-124
Witness:  Kevin C. Higgins
Page 1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21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23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-19.526634767651558</v>
      </c>
    </row>
    <row r="14" spans="4:7" ht="12.75">
      <c r="D14" s="10">
        <v>6</v>
      </c>
      <c r="E14" s="11" t="s">
        <v>103</v>
      </c>
      <c r="F14" s="11"/>
      <c r="G14" s="13">
        <v>-19.526634693145752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-703.3950055465102</v>
      </c>
    </row>
    <row r="27" spans="4:7" ht="12.75">
      <c r="D27" s="10">
        <v>19</v>
      </c>
      <c r="E27" s="11" t="s">
        <v>115</v>
      </c>
      <c r="F27" s="11"/>
      <c r="G27" s="12">
        <v>-703.3950055465102</v>
      </c>
    </row>
    <row r="28" spans="4:7" ht="12.75">
      <c r="D28" s="10">
        <v>20</v>
      </c>
      <c r="E28" s="11" t="s">
        <v>116</v>
      </c>
      <c r="F28" s="11"/>
      <c r="G28" s="12">
        <v>-362285.6464135349</v>
      </c>
    </row>
    <row r="29" spans="4:7" ht="12.75">
      <c r="D29" s="10">
        <v>21</v>
      </c>
      <c r="E29" s="11" t="s">
        <v>117</v>
      </c>
      <c r="F29" s="11"/>
      <c r="G29" s="12">
        <v>-103.8117411620915</v>
      </c>
    </row>
    <row r="30" spans="4:7" ht="12.75">
      <c r="D30" s="10">
        <v>22</v>
      </c>
      <c r="E30" s="11" t="s">
        <v>118</v>
      </c>
      <c r="F30" s="11"/>
      <c r="G30" s="12">
        <v>-674.5537142157555</v>
      </c>
    </row>
    <row r="31" spans="4:7" ht="12.75">
      <c r="D31" s="10">
        <v>23</v>
      </c>
      <c r="E31" s="11" t="s">
        <v>119</v>
      </c>
      <c r="F31" s="11"/>
      <c r="G31" s="12">
        <v>231766.08617654443</v>
      </c>
    </row>
    <row r="32" spans="4:7" ht="12.75">
      <c r="D32" s="10">
        <v>24</v>
      </c>
      <c r="E32" s="11" t="s">
        <v>120</v>
      </c>
      <c r="F32" s="11"/>
      <c r="G32" s="12">
        <v>31493.161870087497</v>
      </c>
    </row>
    <row r="33" spans="4:7" ht="12.75">
      <c r="D33" s="10">
        <v>25</v>
      </c>
      <c r="E33" s="11" t="s">
        <v>121</v>
      </c>
      <c r="F33" s="11"/>
      <c r="G33" s="12">
        <v>5568.625099956989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-0.04821746004745364</v>
      </c>
    </row>
    <row r="36" spans="4:7" ht="12.75">
      <c r="D36" s="10">
        <v>28</v>
      </c>
      <c r="E36" s="11" t="s">
        <v>124</v>
      </c>
      <c r="F36" s="11"/>
      <c r="G36" s="15">
        <v>-94939.58194541931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94920.05531072617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-15111028.937829971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-41.70411370694637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-133.9992049075663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-0.14744018018245697</v>
      </c>
    </row>
    <row r="49" spans="4:7" ht="12.75">
      <c r="D49" s="10">
        <v>41</v>
      </c>
      <c r="E49" s="11" t="s">
        <v>135</v>
      </c>
      <c r="F49" s="11"/>
      <c r="G49" s="12">
        <v>3862.8900519683957</v>
      </c>
    </row>
    <row r="50" spans="4:7" ht="12.75">
      <c r="D50" s="10">
        <v>42</v>
      </c>
      <c r="E50" s="11" t="s">
        <v>136</v>
      </c>
      <c r="F50" s="11"/>
      <c r="G50" s="12">
        <v>0.018369839526712894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-15107341.880167007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211125.4993839264</v>
      </c>
    </row>
    <row r="56" spans="4:7" ht="12.75">
      <c r="D56" s="10">
        <v>48</v>
      </c>
      <c r="E56" s="11" t="s">
        <v>141</v>
      </c>
      <c r="F56" s="11"/>
      <c r="G56" s="12">
        <v>1533.3435444831848</v>
      </c>
    </row>
    <row r="57" spans="4:7" ht="12.75">
      <c r="D57" s="10">
        <v>49</v>
      </c>
      <c r="E57" s="11" t="s">
        <v>142</v>
      </c>
      <c r="F57" s="11"/>
      <c r="G57" s="12">
        <v>2299676.584785223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165.9679265394807</v>
      </c>
    </row>
    <row r="62" spans="4:7" ht="12.75">
      <c r="D62" s="10">
        <v>54</v>
      </c>
      <c r="E62" s="11" t="s">
        <v>147</v>
      </c>
      <c r="F62" s="11"/>
      <c r="G62" s="15">
        <v>2512501.395640373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-12594840.484526634</v>
      </c>
    </row>
    <row r="65" spans="4:7" ht="13.5" thickTop="1">
      <c r="D65" s="34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-1822182.913104415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12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1.4 SR
Docket No. 10-035-124
Witness:  Kevin C. Higgins
Page 2 of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24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25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-29.40622690320015</v>
      </c>
    </row>
    <row r="14" spans="4:7" ht="12.75">
      <c r="D14" s="10">
        <v>6</v>
      </c>
      <c r="E14" s="11" t="s">
        <v>103</v>
      </c>
      <c r="F14" s="11"/>
      <c r="G14" s="13">
        <v>-29.406226873397827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-1059.2809964641929</v>
      </c>
    </row>
    <row r="27" spans="4:7" ht="12.75">
      <c r="D27" s="10">
        <v>19</v>
      </c>
      <c r="E27" s="11" t="s">
        <v>115</v>
      </c>
      <c r="F27" s="11"/>
      <c r="G27" s="12">
        <v>-1059.2809964641929</v>
      </c>
    </row>
    <row r="28" spans="4:7" ht="12.75">
      <c r="D28" s="10">
        <v>20</v>
      </c>
      <c r="E28" s="11" t="s">
        <v>116</v>
      </c>
      <c r="F28" s="11"/>
      <c r="G28" s="12">
        <v>-546637.0987551808</v>
      </c>
    </row>
    <row r="29" spans="4:7" ht="12.75">
      <c r="D29" s="10">
        <v>21</v>
      </c>
      <c r="E29" s="11" t="s">
        <v>117</v>
      </c>
      <c r="F29" s="11"/>
      <c r="G29" s="12">
        <v>-156.3357768394053</v>
      </c>
    </row>
    <row r="30" spans="4:7" ht="12.75">
      <c r="D30" s="10">
        <v>22</v>
      </c>
      <c r="E30" s="11" t="s">
        <v>118</v>
      </c>
      <c r="F30" s="11"/>
      <c r="G30" s="12">
        <v>-1015.847318932414</v>
      </c>
    </row>
    <row r="31" spans="4:7" ht="12.75">
      <c r="D31" s="10">
        <v>23</v>
      </c>
      <c r="E31" s="11" t="s">
        <v>119</v>
      </c>
      <c r="F31" s="11"/>
      <c r="G31" s="12">
        <v>331307.2630763799</v>
      </c>
    </row>
    <row r="32" spans="4:7" ht="12.75">
      <c r="D32" s="10">
        <v>24</v>
      </c>
      <c r="E32" s="11" t="s">
        <v>120</v>
      </c>
      <c r="F32" s="11"/>
      <c r="G32" s="12">
        <v>45019.15460078325</v>
      </c>
    </row>
    <row r="33" spans="4:7" ht="12.75">
      <c r="D33" s="10">
        <v>25</v>
      </c>
      <c r="E33" s="11" t="s">
        <v>121</v>
      </c>
      <c r="F33" s="11"/>
      <c r="G33" s="12">
        <v>8433.614390403032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-0.07261330913752317</v>
      </c>
    </row>
    <row r="36" spans="4:7" ht="12.75">
      <c r="D36" s="10">
        <v>28</v>
      </c>
      <c r="E36" s="11" t="s">
        <v>124</v>
      </c>
      <c r="F36" s="11"/>
      <c r="G36" s="15">
        <v>-164108.60339331627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164079.19716644287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-22667511.16980362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-62.80450497567654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-201.79672897607088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-0.22203820943832397</v>
      </c>
    </row>
    <row r="49" spans="4:7" ht="12.75">
      <c r="D49" s="10">
        <v>41</v>
      </c>
      <c r="E49" s="11" t="s">
        <v>135</v>
      </c>
      <c r="F49" s="11"/>
      <c r="G49" s="12">
        <v>5508.273205563426</v>
      </c>
    </row>
    <row r="50" spans="4:7" ht="12.75">
      <c r="D50" s="10">
        <v>42</v>
      </c>
      <c r="E50" s="11" t="s">
        <v>136</v>
      </c>
      <c r="F50" s="11"/>
      <c r="G50" s="12">
        <v>0.027664145454764366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-22662267.69220543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484597.91369628906</v>
      </c>
    </row>
    <row r="56" spans="4:7" ht="12.75">
      <c r="D56" s="10">
        <v>48</v>
      </c>
      <c r="E56" s="11" t="s">
        <v>141</v>
      </c>
      <c r="F56" s="11"/>
      <c r="G56" s="12">
        <v>2309.1458779871464</v>
      </c>
    </row>
    <row r="57" spans="4:7" ht="12.75">
      <c r="D57" s="10">
        <v>49</v>
      </c>
      <c r="E57" s="11" t="s">
        <v>142</v>
      </c>
      <c r="F57" s="11"/>
      <c r="G57" s="12">
        <v>5184894.909397364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249.94017475098372</v>
      </c>
    </row>
    <row r="62" spans="4:7" ht="12.75">
      <c r="D62" s="10">
        <v>54</v>
      </c>
      <c r="E62" s="11" t="s">
        <v>147</v>
      </c>
      <c r="F62" s="11"/>
      <c r="G62" s="15">
        <v>5672051.909146309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-16990215.78305912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-2516348.668448478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7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1.4 SR
Docket No. 10-035-124
Witness:  Kevin C. Higgins
Page 3 of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27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26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-44.06602141261101</v>
      </c>
    </row>
    <row r="14" spans="4:7" ht="12.75">
      <c r="D14" s="10">
        <v>6</v>
      </c>
      <c r="E14" s="11" t="s">
        <v>103</v>
      </c>
      <c r="F14" s="11"/>
      <c r="G14" s="13">
        <v>-44.06602144241333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0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0</v>
      </c>
    </row>
    <row r="20" spans="4:7" ht="12.75">
      <c r="D20" s="10">
        <v>12</v>
      </c>
      <c r="E20" s="11" t="s">
        <v>108</v>
      </c>
      <c r="F20" s="11"/>
      <c r="G20" s="12">
        <v>0</v>
      </c>
    </row>
    <row r="21" spans="4:7" ht="12.75">
      <c r="D21" s="10">
        <v>13</v>
      </c>
      <c r="E21" s="11" t="s">
        <v>109</v>
      </c>
      <c r="F21" s="11"/>
      <c r="G21" s="12">
        <v>0</v>
      </c>
    </row>
    <row r="22" spans="4:7" ht="12.75">
      <c r="D22" s="10">
        <v>14</v>
      </c>
      <c r="E22" s="11" t="s">
        <v>110</v>
      </c>
      <c r="F22" s="11"/>
      <c r="G22" s="12">
        <v>0</v>
      </c>
    </row>
    <row r="23" spans="4:7" ht="12.75">
      <c r="D23" s="10">
        <v>15</v>
      </c>
      <c r="E23" s="11" t="s">
        <v>111</v>
      </c>
      <c r="F23" s="11"/>
      <c r="G23" s="12">
        <v>0</v>
      </c>
    </row>
    <row r="24" spans="4:7" ht="12.75">
      <c r="D24" s="10">
        <v>16</v>
      </c>
      <c r="E24" s="11" t="s">
        <v>112</v>
      </c>
      <c r="F24" s="11"/>
      <c r="G24" s="12">
        <v>0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-1587.361045397818</v>
      </c>
    </row>
    <row r="27" spans="4:7" ht="12.75">
      <c r="D27" s="10">
        <v>19</v>
      </c>
      <c r="E27" s="11" t="s">
        <v>115</v>
      </c>
      <c r="F27" s="11"/>
      <c r="G27" s="12">
        <v>-1587.361045397818</v>
      </c>
    </row>
    <row r="28" spans="4:7" ht="12.75">
      <c r="D28" s="10">
        <v>20</v>
      </c>
      <c r="E28" s="11" t="s">
        <v>116</v>
      </c>
      <c r="F28" s="11"/>
      <c r="G28" s="12">
        <v>-813873.6523480713</v>
      </c>
    </row>
    <row r="29" spans="4:7" ht="12.75">
      <c r="D29" s="10">
        <v>21</v>
      </c>
      <c r="E29" s="11" t="s">
        <v>117</v>
      </c>
      <c r="F29" s="11"/>
      <c r="G29" s="12">
        <v>-234.27336371317506</v>
      </c>
    </row>
    <row r="30" spans="4:7" ht="12.75">
      <c r="D30" s="10">
        <v>22</v>
      </c>
      <c r="E30" s="11" t="s">
        <v>118</v>
      </c>
      <c r="F30" s="11"/>
      <c r="G30" s="12">
        <v>-1522.274512194097</v>
      </c>
    </row>
    <row r="31" spans="4:7" ht="12.75">
      <c r="D31" s="10">
        <v>23</v>
      </c>
      <c r="E31" s="11" t="s">
        <v>119</v>
      </c>
      <c r="F31" s="11"/>
      <c r="G31" s="12">
        <v>490546.33813358843</v>
      </c>
    </row>
    <row r="32" spans="4:7" ht="12.75">
      <c r="D32" s="10">
        <v>24</v>
      </c>
      <c r="E32" s="11" t="s">
        <v>120</v>
      </c>
      <c r="F32" s="11"/>
      <c r="G32" s="12">
        <v>66657.10021030623</v>
      </c>
    </row>
    <row r="33" spans="4:7" ht="12.75">
      <c r="D33" s="10">
        <v>25</v>
      </c>
      <c r="E33" s="11" t="s">
        <v>121</v>
      </c>
      <c r="F33" s="11"/>
      <c r="G33" s="12">
        <v>12626.32567062974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-0.10881299572065473</v>
      </c>
    </row>
    <row r="36" spans="4:7" ht="12.75">
      <c r="D36" s="10">
        <v>28</v>
      </c>
      <c r="E36" s="11" t="s">
        <v>124</v>
      </c>
      <c r="F36" s="11"/>
      <c r="G36" s="15">
        <v>-247387.9060676098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247343.84004616737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-33769076.23239136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-94.11423881351948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-302.3978224247694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-0.332730233669281</v>
      </c>
    </row>
    <row r="49" spans="4:7" ht="12.75">
      <c r="D49" s="10">
        <v>41</v>
      </c>
      <c r="E49" s="11" t="s">
        <v>135</v>
      </c>
      <c r="F49" s="11"/>
      <c r="G49" s="12">
        <v>8150.939561858773</v>
      </c>
    </row>
    <row r="50" spans="4:7" ht="12.75">
      <c r="D50" s="10">
        <v>42</v>
      </c>
      <c r="E50" s="11" t="s">
        <v>136</v>
      </c>
      <c r="F50" s="11"/>
      <c r="G50" s="12">
        <v>0.0414554663002491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-33761322.09616661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1323040.9729504585</v>
      </c>
    </row>
    <row r="56" spans="4:7" ht="12.75">
      <c r="D56" s="10">
        <v>48</v>
      </c>
      <c r="E56" s="11" t="s">
        <v>141</v>
      </c>
      <c r="F56" s="11"/>
      <c r="G56" s="12">
        <v>3460.317165285349</v>
      </c>
    </row>
    <row r="57" spans="4:7" ht="12.75">
      <c r="D57" s="10">
        <v>49</v>
      </c>
      <c r="E57" s="11" t="s">
        <v>142</v>
      </c>
      <c r="F57" s="11"/>
      <c r="G57" s="12">
        <v>7430743.104922295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374.5420699492097</v>
      </c>
    </row>
    <row r="62" spans="4:7" ht="12.75">
      <c r="D62" s="10">
        <v>54</v>
      </c>
      <c r="E62" s="11" t="s">
        <v>147</v>
      </c>
      <c r="F62" s="11"/>
      <c r="G62" s="15">
        <v>8757618.93710804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-25003703.15905857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-3712692.362530619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8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1.4 SR
Docket No. 10-035-124
Witness:  Kevin C. Higgins
Page 4 of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13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36">
      <c r="D7" s="5" t="s">
        <v>95</v>
      </c>
      <c r="E7" s="6"/>
      <c r="F7" s="6"/>
      <c r="G7" s="7" t="s">
        <v>28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0</v>
      </c>
    </row>
    <row r="14" spans="4:7" ht="12.75">
      <c r="D14" s="10">
        <v>6</v>
      </c>
      <c r="E14" s="11" t="s">
        <v>103</v>
      </c>
      <c r="F14" s="11"/>
      <c r="G14" s="13">
        <v>0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-624516.2886486053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-95018.38768669963</v>
      </c>
    </row>
    <row r="20" spans="4:7" ht="12.75">
      <c r="D20" s="10">
        <v>12</v>
      </c>
      <c r="E20" s="11" t="s">
        <v>108</v>
      </c>
      <c r="F20" s="11"/>
      <c r="G20" s="12">
        <v>-214829.16360092163</v>
      </c>
    </row>
    <row r="21" spans="4:7" ht="12.75">
      <c r="D21" s="10">
        <v>13</v>
      </c>
      <c r="E21" s="11" t="s">
        <v>109</v>
      </c>
      <c r="F21" s="11"/>
      <c r="G21" s="12">
        <v>-98318.24609704316</v>
      </c>
    </row>
    <row r="22" spans="4:7" ht="12.75">
      <c r="D22" s="10">
        <v>14</v>
      </c>
      <c r="E22" s="11" t="s">
        <v>110</v>
      </c>
      <c r="F22" s="11"/>
      <c r="G22" s="12">
        <v>-518055.83381184936</v>
      </c>
    </row>
    <row r="23" spans="4:7" ht="12.75">
      <c r="D23" s="10">
        <v>15</v>
      </c>
      <c r="E23" s="11" t="s">
        <v>111</v>
      </c>
      <c r="F23" s="11"/>
      <c r="G23" s="12">
        <v>-266009.0485899821</v>
      </c>
    </row>
    <row r="24" spans="4:7" ht="12.75">
      <c r="D24" s="10">
        <v>16</v>
      </c>
      <c r="E24" s="11" t="s">
        <v>112</v>
      </c>
      <c r="F24" s="11"/>
      <c r="G24" s="12">
        <v>-41429.412380330265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-550676.0957319364</v>
      </c>
    </row>
    <row r="27" spans="4:7" ht="12.75">
      <c r="D27" s="10">
        <v>19</v>
      </c>
      <c r="E27" s="11" t="s">
        <v>115</v>
      </c>
      <c r="F27" s="11"/>
      <c r="G27" s="12">
        <v>-2408852.476547718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805030.9350835085</v>
      </c>
    </row>
    <row r="32" spans="4:7" ht="12.75">
      <c r="D32" s="10">
        <v>24</v>
      </c>
      <c r="E32" s="11" t="s">
        <v>120</v>
      </c>
      <c r="F32" s="11"/>
      <c r="G32" s="12">
        <v>109390.33388043195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-1494431.2075836658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1494431.2075836658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-22944.525349140167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-22944.525349140167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0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0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-22944.525349140167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-2419111.7121212482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9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1.5 SR
Docket No. 10-035-124
Witness:  Kevin C. Higgins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B1:J82"/>
  <sheetViews>
    <sheetView workbookViewId="0" topLeftCell="A1"/>
  </sheetViews>
  <sheetFormatPr defaultColWidth="8.83203125" defaultRowHeight="12.75"/>
  <cols>
    <col min="1" max="1" width="2.66015625" style="1" customWidth="1"/>
    <col min="2" max="3" width="8.83203125" style="1" customWidth="1"/>
    <col min="4" max="4" width="6.66015625" style="1" customWidth="1"/>
    <col min="5" max="5" width="42.16015625" style="1" customWidth="1"/>
    <col min="6" max="6" width="2.66015625" style="1" customWidth="1"/>
    <col min="7" max="7" width="13.66015625" style="1" customWidth="1"/>
    <col min="8" max="8" width="6.66015625" style="1" customWidth="1"/>
    <col min="9" max="9" width="10.66015625" style="1" customWidth="1"/>
    <col min="10" max="10" width="8.83203125" style="1" customWidth="1"/>
    <col min="11" max="11" width="2.66015625" style="1" customWidth="1"/>
    <col min="12" max="12" width="8.83203125" style="1" customWidth="1"/>
    <col min="13" max="13" width="10.5" style="1" bestFit="1" customWidth="1"/>
    <col min="14" max="16384" width="8.83203125" style="1" customWidth="1"/>
  </cols>
  <sheetData>
    <row r="1" spans="2:10" ht="15">
      <c r="B1" s="106" t="s">
        <v>94</v>
      </c>
      <c r="C1" s="106"/>
      <c r="D1" s="106"/>
      <c r="E1" s="106"/>
      <c r="F1" s="106"/>
      <c r="G1" s="106"/>
      <c r="H1" s="106"/>
      <c r="I1" s="106"/>
      <c r="J1" s="106"/>
    </row>
    <row r="2" spans="2:10" ht="12.75">
      <c r="B2" s="107" t="s">
        <v>149</v>
      </c>
      <c r="C2" s="107"/>
      <c r="D2" s="107"/>
      <c r="E2" s="107"/>
      <c r="F2" s="107"/>
      <c r="G2" s="107"/>
      <c r="H2" s="107"/>
      <c r="I2" s="107"/>
      <c r="J2" s="107"/>
    </row>
    <row r="3" spans="2:10" ht="12.75">
      <c r="B3" s="108" t="s">
        <v>29</v>
      </c>
      <c r="C3" s="108"/>
      <c r="D3" s="108"/>
      <c r="E3" s="108"/>
      <c r="F3" s="108"/>
      <c r="G3" s="108"/>
      <c r="H3" s="108"/>
      <c r="I3" s="108"/>
      <c r="J3" s="108"/>
    </row>
    <row r="4" spans="2:10" ht="12.75">
      <c r="B4" s="109" t="s">
        <v>150</v>
      </c>
      <c r="C4" s="109"/>
      <c r="D4" s="109"/>
      <c r="E4" s="109"/>
      <c r="F4" s="109"/>
      <c r="G4" s="109"/>
      <c r="H4" s="109"/>
      <c r="I4" s="109"/>
      <c r="J4" s="109"/>
    </row>
    <row r="5" spans="4:6" ht="12.75">
      <c r="D5" s="2"/>
      <c r="E5" s="3"/>
      <c r="F5" s="3"/>
    </row>
    <row r="6" spans="5:7" ht="12.75">
      <c r="E6" s="3"/>
      <c r="F6" s="3"/>
      <c r="G6" s="4" t="s">
        <v>152</v>
      </c>
    </row>
    <row r="7" spans="4:7" ht="24">
      <c r="D7" s="5" t="s">
        <v>95</v>
      </c>
      <c r="E7" s="6"/>
      <c r="F7" s="6"/>
      <c r="G7" s="7" t="s">
        <v>30</v>
      </c>
    </row>
    <row r="8" spans="4:7" ht="12.75">
      <c r="D8" s="8"/>
      <c r="E8" s="9" t="s">
        <v>96</v>
      </c>
      <c r="F8" s="9"/>
      <c r="G8" s="9" t="s">
        <v>97</v>
      </c>
    </row>
    <row r="9" spans="4:6" ht="12.75">
      <c r="D9" s="10">
        <v>1</v>
      </c>
      <c r="E9" s="11" t="s">
        <v>98</v>
      </c>
      <c r="F9" s="11"/>
    </row>
    <row r="10" spans="4:7" ht="12.75">
      <c r="D10" s="10">
        <v>2</v>
      </c>
      <c r="E10" s="11" t="s">
        <v>99</v>
      </c>
      <c r="F10" s="11"/>
      <c r="G10" s="12">
        <v>0</v>
      </c>
    </row>
    <row r="11" spans="4:7" ht="12.75">
      <c r="D11" s="10">
        <v>3</v>
      </c>
      <c r="E11" s="11" t="s">
        <v>100</v>
      </c>
      <c r="F11" s="11"/>
      <c r="G11" s="12">
        <v>0</v>
      </c>
    </row>
    <row r="12" spans="4:7" ht="12.75">
      <c r="D12" s="10">
        <v>4</v>
      </c>
      <c r="E12" s="11" t="s">
        <v>101</v>
      </c>
      <c r="F12" s="11"/>
      <c r="G12" s="12">
        <v>0</v>
      </c>
    </row>
    <row r="13" spans="4:7" ht="12.75">
      <c r="D13" s="10">
        <v>5</v>
      </c>
      <c r="E13" s="11" t="s">
        <v>102</v>
      </c>
      <c r="F13" s="11"/>
      <c r="G13" s="12">
        <v>0</v>
      </c>
    </row>
    <row r="14" spans="4:7" ht="12.75">
      <c r="D14" s="10">
        <v>6</v>
      </c>
      <c r="E14" s="11" t="s">
        <v>103</v>
      </c>
      <c r="F14" s="11"/>
      <c r="G14" s="13">
        <v>0</v>
      </c>
    </row>
    <row r="15" spans="4:7" ht="12.75">
      <c r="D15" s="10">
        <v>7</v>
      </c>
      <c r="E15" s="11"/>
      <c r="F15" s="11"/>
      <c r="G15" s="12"/>
    </row>
    <row r="16" spans="4:7" ht="12.75">
      <c r="D16" s="10">
        <v>8</v>
      </c>
      <c r="E16" s="11" t="s">
        <v>104</v>
      </c>
      <c r="F16" s="11"/>
      <c r="G16" s="12"/>
    </row>
    <row r="17" spans="4:7" ht="12.75">
      <c r="D17" s="10">
        <v>9</v>
      </c>
      <c r="E17" s="11" t="s">
        <v>105</v>
      </c>
      <c r="F17" s="11"/>
      <c r="G17" s="12">
        <v>-3163497.7948811054</v>
      </c>
    </row>
    <row r="18" spans="4:7" ht="12.75">
      <c r="D18" s="10">
        <v>10</v>
      </c>
      <c r="E18" s="11" t="s">
        <v>106</v>
      </c>
      <c r="F18" s="11"/>
      <c r="G18" s="12">
        <v>0</v>
      </c>
    </row>
    <row r="19" spans="4:7" ht="12.75">
      <c r="D19" s="10">
        <v>11</v>
      </c>
      <c r="E19" s="11" t="s">
        <v>107</v>
      </c>
      <c r="F19" s="11"/>
      <c r="G19" s="12">
        <v>-411388.5065916702</v>
      </c>
    </row>
    <row r="20" spans="4:7" ht="12.75">
      <c r="D20" s="10">
        <v>12</v>
      </c>
      <c r="E20" s="11" t="s">
        <v>108</v>
      </c>
      <c r="F20" s="11"/>
      <c r="G20" s="12">
        <v>-1119159.944014728</v>
      </c>
    </row>
    <row r="21" spans="4:7" ht="12.75">
      <c r="D21" s="10">
        <v>13</v>
      </c>
      <c r="E21" s="11" t="s">
        <v>109</v>
      </c>
      <c r="F21" s="11"/>
      <c r="G21" s="12">
        <v>-544674.1388703287</v>
      </c>
    </row>
    <row r="22" spans="4:7" ht="12.75">
      <c r="D22" s="10">
        <v>14</v>
      </c>
      <c r="E22" s="11" t="s">
        <v>110</v>
      </c>
      <c r="F22" s="11"/>
      <c r="G22" s="12">
        <v>-2007294.4919003993</v>
      </c>
    </row>
    <row r="23" spans="4:7" ht="12.75">
      <c r="D23" s="10">
        <v>15</v>
      </c>
      <c r="E23" s="11" t="s">
        <v>111</v>
      </c>
      <c r="F23" s="11"/>
      <c r="G23" s="12">
        <v>-643346.2726573199</v>
      </c>
    </row>
    <row r="24" spans="4:7" ht="12.75">
      <c r="D24" s="10">
        <v>16</v>
      </c>
      <c r="E24" s="11" t="s">
        <v>112</v>
      </c>
      <c r="F24" s="11"/>
      <c r="G24" s="12">
        <v>-82691.15401858371</v>
      </c>
    </row>
    <row r="25" spans="4:7" ht="12.75">
      <c r="D25" s="10">
        <v>17</v>
      </c>
      <c r="E25" s="11" t="s">
        <v>113</v>
      </c>
      <c r="F25" s="11"/>
      <c r="G25" s="12">
        <v>0</v>
      </c>
    </row>
    <row r="26" spans="4:7" ht="12.75">
      <c r="D26" s="10">
        <v>18</v>
      </c>
      <c r="E26" s="11" t="s">
        <v>114</v>
      </c>
      <c r="F26" s="11"/>
      <c r="G26" s="14">
        <v>426768.4718236774</v>
      </c>
    </row>
    <row r="27" spans="4:7" ht="12.75">
      <c r="D27" s="10">
        <v>19</v>
      </c>
      <c r="E27" s="11" t="s">
        <v>115</v>
      </c>
      <c r="F27" s="11"/>
      <c r="G27" s="12">
        <v>-7545283.831110477</v>
      </c>
    </row>
    <row r="28" spans="4:7" ht="12.75">
      <c r="D28" s="10">
        <v>20</v>
      </c>
      <c r="E28" s="11" t="s">
        <v>116</v>
      </c>
      <c r="F28" s="11"/>
      <c r="G28" s="12">
        <v>0</v>
      </c>
    </row>
    <row r="29" spans="4:7" ht="12.75">
      <c r="D29" s="10">
        <v>21</v>
      </c>
      <c r="E29" s="11" t="s">
        <v>117</v>
      </c>
      <c r="F29" s="11"/>
      <c r="G29" s="12">
        <v>0</v>
      </c>
    </row>
    <row r="30" spans="4:7" ht="12.75">
      <c r="D30" s="10">
        <v>22</v>
      </c>
      <c r="E30" s="11" t="s">
        <v>118</v>
      </c>
      <c r="F30" s="11"/>
      <c r="G30" s="12">
        <v>0</v>
      </c>
    </row>
    <row r="31" spans="4:7" ht="12.75">
      <c r="D31" s="10">
        <v>23</v>
      </c>
      <c r="E31" s="11" t="s">
        <v>119</v>
      </c>
      <c r="F31" s="11"/>
      <c r="G31" s="12">
        <v>2521583.559410438</v>
      </c>
    </row>
    <row r="32" spans="4:7" ht="12.75">
      <c r="D32" s="10">
        <v>24</v>
      </c>
      <c r="E32" s="11" t="s">
        <v>120</v>
      </c>
      <c r="F32" s="11"/>
      <c r="G32" s="12">
        <v>342641.32650095504</v>
      </c>
    </row>
    <row r="33" spans="4:7" ht="12.75">
      <c r="D33" s="10">
        <v>25</v>
      </c>
      <c r="E33" s="11" t="s">
        <v>121</v>
      </c>
      <c r="F33" s="11"/>
      <c r="G33" s="12">
        <v>0</v>
      </c>
    </row>
    <row r="34" spans="4:7" ht="12.75">
      <c r="D34" s="10">
        <v>26</v>
      </c>
      <c r="E34" s="11" t="s">
        <v>122</v>
      </c>
      <c r="F34" s="11"/>
      <c r="G34" s="12">
        <v>0</v>
      </c>
    </row>
    <row r="35" spans="4:7" ht="12.75">
      <c r="D35" s="10">
        <v>27</v>
      </c>
      <c r="E35" s="11" t="s">
        <v>123</v>
      </c>
      <c r="F35" s="11"/>
      <c r="G35" s="14">
        <v>0</v>
      </c>
    </row>
    <row r="36" spans="4:7" ht="12.75">
      <c r="D36" s="10">
        <v>28</v>
      </c>
      <c r="E36" s="11" t="s">
        <v>124</v>
      </c>
      <c r="F36" s="11"/>
      <c r="G36" s="15">
        <v>-4681058.945199251</v>
      </c>
    </row>
    <row r="37" spans="4:7" ht="12.75">
      <c r="D37" s="10">
        <v>29</v>
      </c>
      <c r="E37" s="11"/>
      <c r="F37" s="11"/>
      <c r="G37" s="12"/>
    </row>
    <row r="38" spans="4:7" ht="13" thickBot="1">
      <c r="D38" s="10">
        <v>30</v>
      </c>
      <c r="E38" s="11" t="s">
        <v>125</v>
      </c>
      <c r="F38" s="11"/>
      <c r="G38" s="16">
        <v>4681058.945199251</v>
      </c>
    </row>
    <row r="39" spans="4:7" ht="13.5" thickTop="1">
      <c r="D39" s="10">
        <v>31</v>
      </c>
      <c r="E39" s="11"/>
      <c r="F39" s="11"/>
      <c r="G39" s="12"/>
    </row>
    <row r="40" spans="4:7" ht="12.75">
      <c r="D40" s="10">
        <v>32</v>
      </c>
      <c r="E40" s="11" t="s">
        <v>126</v>
      </c>
      <c r="F40" s="11"/>
      <c r="G40" s="12"/>
    </row>
    <row r="41" spans="4:7" ht="12.75">
      <c r="D41" s="10">
        <v>33</v>
      </c>
      <c r="E41" s="11" t="s">
        <v>127</v>
      </c>
      <c r="F41" s="11"/>
      <c r="G41" s="12">
        <v>0</v>
      </c>
    </row>
    <row r="42" spans="4:7" ht="12.75">
      <c r="D42" s="10">
        <v>34</v>
      </c>
      <c r="E42" s="11" t="s">
        <v>128</v>
      </c>
      <c r="F42" s="11"/>
      <c r="G42" s="12">
        <v>0</v>
      </c>
    </row>
    <row r="43" spans="4:7" ht="12.75">
      <c r="D43" s="10">
        <v>35</v>
      </c>
      <c r="E43" s="11" t="s">
        <v>129</v>
      </c>
      <c r="F43" s="11"/>
      <c r="G43" s="12">
        <v>0</v>
      </c>
    </row>
    <row r="44" spans="4:7" ht="12.75">
      <c r="D44" s="10">
        <v>36</v>
      </c>
      <c r="E44" s="11" t="s">
        <v>130</v>
      </c>
      <c r="F44" s="11"/>
      <c r="G44" s="12">
        <v>0</v>
      </c>
    </row>
    <row r="45" spans="4:7" ht="12.75">
      <c r="D45" s="10">
        <v>37</v>
      </c>
      <c r="E45" s="11" t="s">
        <v>131</v>
      </c>
      <c r="F45" s="11"/>
      <c r="G45" s="12">
        <v>0</v>
      </c>
    </row>
    <row r="46" spans="4:7" ht="12.75">
      <c r="D46" s="10">
        <v>38</v>
      </c>
      <c r="E46" s="11" t="s">
        <v>132</v>
      </c>
      <c r="F46" s="11"/>
      <c r="G46" s="12">
        <v>0</v>
      </c>
    </row>
    <row r="47" spans="4:7" ht="12.75">
      <c r="D47" s="10">
        <v>39</v>
      </c>
      <c r="E47" s="11" t="s">
        <v>133</v>
      </c>
      <c r="F47" s="11"/>
      <c r="G47" s="12">
        <v>0</v>
      </c>
    </row>
    <row r="48" spans="4:7" ht="12.75">
      <c r="D48" s="10">
        <v>40</v>
      </c>
      <c r="E48" s="11" t="s">
        <v>134</v>
      </c>
      <c r="F48" s="11"/>
      <c r="G48" s="12">
        <v>0</v>
      </c>
    </row>
    <row r="49" spans="4:7" ht="12.75">
      <c r="D49" s="10">
        <v>41</v>
      </c>
      <c r="E49" s="11" t="s">
        <v>135</v>
      </c>
      <c r="F49" s="11"/>
      <c r="G49" s="12">
        <v>-71869.93625664711</v>
      </c>
    </row>
    <row r="50" spans="4:7" ht="12.75">
      <c r="D50" s="10">
        <v>42</v>
      </c>
      <c r="E50" s="11" t="s">
        <v>136</v>
      </c>
      <c r="F50" s="11"/>
      <c r="G50" s="12">
        <v>0</v>
      </c>
    </row>
    <row r="51" spans="4:7" ht="12.75">
      <c r="D51" s="10">
        <v>43</v>
      </c>
      <c r="E51" s="11" t="s">
        <v>137</v>
      </c>
      <c r="F51" s="11"/>
      <c r="G51" s="14">
        <v>0</v>
      </c>
    </row>
    <row r="52" spans="4:7" ht="12.75">
      <c r="D52" s="10">
        <v>44</v>
      </c>
      <c r="E52" s="11" t="s">
        <v>138</v>
      </c>
      <c r="F52" s="11"/>
      <c r="G52" s="15">
        <v>-71869.93625664711</v>
      </c>
    </row>
    <row r="53" spans="4:7" ht="12.75">
      <c r="D53" s="10">
        <v>45</v>
      </c>
      <c r="E53" s="11"/>
      <c r="F53" s="11"/>
      <c r="G53" s="12"/>
    </row>
    <row r="54" spans="4:7" ht="12.75">
      <c r="D54" s="10">
        <v>46</v>
      </c>
      <c r="E54" s="11" t="s">
        <v>139</v>
      </c>
      <c r="F54" s="11"/>
      <c r="G54" s="12"/>
    </row>
    <row r="55" spans="4:7" ht="12.75">
      <c r="D55" s="10">
        <v>47</v>
      </c>
      <c r="E55" s="11" t="s">
        <v>140</v>
      </c>
      <c r="F55" s="11"/>
      <c r="G55" s="12">
        <v>0</v>
      </c>
    </row>
    <row r="56" spans="4:7" ht="12.75">
      <c r="D56" s="10">
        <v>48</v>
      </c>
      <c r="E56" s="11" t="s">
        <v>141</v>
      </c>
      <c r="F56" s="11"/>
      <c r="G56" s="12">
        <v>0</v>
      </c>
    </row>
    <row r="57" spans="4:7" ht="12.75">
      <c r="D57" s="10">
        <v>49</v>
      </c>
      <c r="E57" s="11" t="s">
        <v>142</v>
      </c>
      <c r="F57" s="11"/>
      <c r="G57" s="12">
        <v>2918.348390340805</v>
      </c>
    </row>
    <row r="58" spans="4:7" ht="12.75">
      <c r="D58" s="10">
        <v>50</v>
      </c>
      <c r="E58" s="11" t="s">
        <v>143</v>
      </c>
      <c r="F58" s="11"/>
      <c r="G58" s="12">
        <v>0</v>
      </c>
    </row>
    <row r="59" spans="4:7" ht="12.75">
      <c r="D59" s="10">
        <v>51</v>
      </c>
      <c r="E59" s="11" t="s">
        <v>144</v>
      </c>
      <c r="F59" s="11"/>
      <c r="G59" s="12">
        <v>0</v>
      </c>
    </row>
    <row r="60" spans="4:7" ht="12.75">
      <c r="D60" s="10">
        <v>52</v>
      </c>
      <c r="E60" s="11" t="s">
        <v>145</v>
      </c>
      <c r="F60" s="11"/>
      <c r="G60" s="12">
        <v>0</v>
      </c>
    </row>
    <row r="61" spans="4:7" ht="12.75">
      <c r="D61" s="10">
        <v>53</v>
      </c>
      <c r="E61" s="11" t="s">
        <v>146</v>
      </c>
      <c r="F61" s="11"/>
      <c r="G61" s="14">
        <v>0</v>
      </c>
    </row>
    <row r="62" spans="4:7" ht="12.75">
      <c r="D62" s="10">
        <v>54</v>
      </c>
      <c r="E62" s="11" t="s">
        <v>147</v>
      </c>
      <c r="F62" s="11"/>
      <c r="G62" s="15">
        <v>2918.348390340805</v>
      </c>
    </row>
    <row r="63" spans="4:7" ht="12.75">
      <c r="D63" s="10">
        <v>55</v>
      </c>
      <c r="E63" s="11"/>
      <c r="F63" s="11"/>
      <c r="G63" s="12"/>
    </row>
    <row r="64" spans="4:7" ht="13" thickBot="1">
      <c r="D64" s="10">
        <v>56</v>
      </c>
      <c r="E64" s="11" t="s">
        <v>148</v>
      </c>
      <c r="F64" s="11"/>
      <c r="G64" s="16">
        <v>-68951.58786582947</v>
      </c>
    </row>
    <row r="65" spans="4:7" ht="13.5" thickTop="1">
      <c r="D65" s="36"/>
      <c r="E65" s="18"/>
      <c r="F65" s="18"/>
      <c r="G65" s="19"/>
    </row>
    <row r="66" spans="4:7" ht="12.75">
      <c r="D66" s="20"/>
      <c r="E66" s="18" t="s">
        <v>153</v>
      </c>
      <c r="F66" s="21"/>
      <c r="G66" s="22">
        <v>-7577081.2504169345</v>
      </c>
    </row>
    <row r="68" s="24" customFormat="1" ht="13" thickBot="1">
      <c r="B68" s="23" t="s">
        <v>154</v>
      </c>
    </row>
    <row r="69" spans="2:10" s="24" customFormat="1" ht="145.5" customHeight="1" thickBot="1">
      <c r="B69" s="110" t="s">
        <v>2</v>
      </c>
      <c r="C69" s="111"/>
      <c r="D69" s="111"/>
      <c r="E69" s="111"/>
      <c r="F69" s="111"/>
      <c r="G69" s="111"/>
      <c r="H69" s="111"/>
      <c r="I69" s="111"/>
      <c r="J69" s="112"/>
    </row>
    <row r="71" ht="12.75">
      <c r="G71" s="25"/>
    </row>
    <row r="72" spans="7:9" ht="12.75">
      <c r="G72" s="100"/>
      <c r="I72" s="25"/>
    </row>
    <row r="73" ht="12.75">
      <c r="G73" s="101"/>
    </row>
    <row r="74" spans="7:9" ht="12.75">
      <c r="G74" s="102"/>
      <c r="I74" s="26"/>
    </row>
    <row r="75" spans="7:9" ht="12.75">
      <c r="G75" s="103"/>
      <c r="I75" s="27"/>
    </row>
    <row r="76" spans="7:9" ht="12.75">
      <c r="G76" s="103"/>
      <c r="I76" s="25"/>
    </row>
    <row r="77" ht="12.75">
      <c r="G77" s="103"/>
    </row>
    <row r="78" ht="12.75">
      <c r="G78" s="104"/>
    </row>
    <row r="79" ht="12.75">
      <c r="G79" s="103"/>
    </row>
    <row r="80" ht="12.75">
      <c r="G80" s="103"/>
    </row>
    <row r="81" ht="12.75">
      <c r="G81" s="100"/>
    </row>
    <row r="82" ht="12.75">
      <c r="G82" s="28"/>
    </row>
  </sheetData>
  <mergeCells count="5">
    <mergeCell ref="B1:J1"/>
    <mergeCell ref="B2:J2"/>
    <mergeCell ref="B3:J3"/>
    <mergeCell ref="B4:J4"/>
    <mergeCell ref="B69:J69"/>
  </mergeCells>
  <printOptions horizontalCentered="1"/>
  <pageMargins left="1" right="1" top="1.5" bottom="0.75" header="0.75" footer="0.5"/>
  <pageSetup fitToHeight="1" fitToWidth="1" orientation="portrait" paperSize="9"/>
  <headerFooter scaleWithDoc="0" alignWithMargins="0">
    <oddHeader>&amp;R&amp;"Times New Roman,Bold"&amp;8Utah Association of Energy Users 
UAE Exhibit RR 1.6 SR
Docket No. 10-035-124
Witness:  Kevin C. Higgins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Gary Dodge</cp:lastModifiedBy>
  <cp:lastPrinted>2011-07-19T18:25:06Z</cp:lastPrinted>
  <dcterms:created xsi:type="dcterms:W3CDTF">2011-05-24T15:31:36Z</dcterms:created>
  <dcterms:modified xsi:type="dcterms:W3CDTF">2011-07-19T20:14:07Z</dcterms:modified>
  <cp:category/>
  <cp:version/>
  <cp:contentType/>
  <cp:contentStatus/>
</cp:coreProperties>
</file>