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555"/>
  </bookViews>
  <sheets>
    <sheet name="DPU Exhibit 6.3SR-RR" sheetId="1" r:id="rId1"/>
    <sheet name="Cover Page" sheetId="4" r:id="rId2"/>
  </sheets>
  <calcPr calcId="125725"/>
</workbook>
</file>

<file path=xl/calcChain.xml><?xml version="1.0" encoding="utf-8"?>
<calcChain xmlns="http://schemas.openxmlformats.org/spreadsheetml/2006/main">
  <c r="Z109" i="1"/>
  <c r="Y109"/>
  <c r="X109"/>
  <c r="Z108"/>
  <c r="Y108"/>
  <c r="X108"/>
  <c r="Z10"/>
  <c r="Y10"/>
  <c r="X10"/>
  <c r="Z102"/>
  <c r="Y102"/>
  <c r="X102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Z12"/>
  <c r="Z100" s="1"/>
  <c r="Z104" s="1"/>
  <c r="Y12"/>
  <c r="Y100" s="1"/>
  <c r="Y104" s="1"/>
  <c r="Y106" s="1"/>
  <c r="X12"/>
  <c r="X100" s="1"/>
  <c r="X104" s="1"/>
  <c r="X106" s="1"/>
  <c r="V100"/>
  <c r="V104" s="1"/>
  <c r="V10"/>
  <c r="X111" l="1"/>
  <c r="Y111"/>
  <c r="Z106"/>
  <c r="Z111"/>
  <c r="V106"/>
  <c r="V111"/>
  <c r="T10" l="1"/>
  <c r="T100"/>
  <c r="T104" s="1"/>
  <c r="T106" l="1"/>
  <c r="T111"/>
  <c r="P10"/>
  <c r="R10"/>
  <c r="P100"/>
  <c r="R100"/>
  <c r="P104"/>
  <c r="R104"/>
  <c r="P106"/>
  <c r="R106"/>
  <c r="P111"/>
  <c r="R111"/>
  <c r="H100" l="1"/>
  <c r="H104" s="1"/>
  <c r="J100"/>
  <c r="J104" s="1"/>
  <c r="L100"/>
  <c r="L104" s="1"/>
  <c r="N100"/>
  <c r="N104" s="1"/>
  <c r="H10"/>
  <c r="J10"/>
  <c r="L10"/>
  <c r="N10"/>
  <c r="F100"/>
  <c r="F104" s="1"/>
  <c r="N106" l="1"/>
  <c r="J106"/>
  <c r="L106"/>
  <c r="N111"/>
  <c r="L111"/>
  <c r="J111"/>
  <c r="H106"/>
  <c r="H111" s="1"/>
  <c r="F10" l="1"/>
  <c r="F111" s="1"/>
  <c r="D100"/>
  <c r="D104" s="1"/>
  <c r="F106" l="1"/>
  <c r="D10"/>
  <c r="D111" l="1"/>
  <c r="D106"/>
</calcChain>
</file>

<file path=xl/sharedStrings.xml><?xml version="1.0" encoding="utf-8"?>
<sst xmlns="http://schemas.openxmlformats.org/spreadsheetml/2006/main" count="273" uniqueCount="163">
  <si>
    <t>Adjustments to Filing</t>
  </si>
  <si>
    <t>DPU</t>
  </si>
  <si>
    <t>Ref</t>
  </si>
  <si>
    <t>Amount</t>
  </si>
  <si>
    <t>Rocky Mountain Power Filed Request</t>
  </si>
  <si>
    <t>Proposed Rate Increase before Adjustments</t>
  </si>
  <si>
    <t>Net Power Costs Adjustments</t>
  </si>
  <si>
    <t>Other Revenue Requirement Adjustments</t>
  </si>
  <si>
    <t>REC Revenue</t>
  </si>
  <si>
    <t xml:space="preserve">  Total Proposed Revenue Requirement adjustments</t>
  </si>
  <si>
    <t>RMP Proposed</t>
  </si>
  <si>
    <t>Generation Overhaul</t>
  </si>
  <si>
    <t>Non-Recurring Entries FERC 930</t>
  </si>
  <si>
    <t>Uncollectibles Expense</t>
  </si>
  <si>
    <t>Cost of Capital</t>
  </si>
  <si>
    <t xml:space="preserve">Extend Utah QF Contracts at Current Rates </t>
  </si>
  <si>
    <t xml:space="preserve">Correct Gadsby CT Usage </t>
  </si>
  <si>
    <t xml:space="preserve">Remove Double‐Count of Wind Contingency Reserves </t>
  </si>
  <si>
    <t xml:space="preserve">Credit for Wind Integration Charges to Non‐Owned Wind Producers </t>
  </si>
  <si>
    <t>Correct Spinning Reserve Increase</t>
  </si>
  <si>
    <t>Market Cap Adjustments</t>
  </si>
  <si>
    <t>California ISO Fees</t>
  </si>
  <si>
    <t>Morgan Stanley Call Options</t>
  </si>
  <si>
    <t>Corrections related to Deferred Taxes</t>
  </si>
  <si>
    <t>Arbitrage Margins</t>
  </si>
  <si>
    <t xml:space="preserve">Heat Rate Deration </t>
  </si>
  <si>
    <t>Chehalis Reserve Contribution</t>
  </si>
  <si>
    <t>O&amp;M Expense - Escalation</t>
  </si>
  <si>
    <t>Labor Productivity</t>
  </si>
  <si>
    <t>Incentive Compensation</t>
  </si>
  <si>
    <t>Employee Medical Expenses</t>
  </si>
  <si>
    <t>Blackhills</t>
  </si>
  <si>
    <t>APEX $57.6M total, $8.6 - $10 M per year</t>
  </si>
  <si>
    <t>Evans</t>
  </si>
  <si>
    <t>Peterson</t>
  </si>
  <si>
    <t>Wheelright</t>
  </si>
  <si>
    <t>/Crisp</t>
  </si>
  <si>
    <t>Powell</t>
  </si>
  <si>
    <t>Salter</t>
  </si>
  <si>
    <t>Garrett</t>
  </si>
  <si>
    <t>Croft</t>
  </si>
  <si>
    <t>Zenger</t>
  </si>
  <si>
    <t>Cash Working Capital - Insurance Expense</t>
  </si>
  <si>
    <t>Rolled In / Revised Protocol</t>
  </si>
  <si>
    <t xml:space="preserve">  Total Proposed Revenue Requirement adjustments w/Rolled In</t>
  </si>
  <si>
    <t>Rocky Mountain Power</t>
  </si>
  <si>
    <t>Utah General Rate Case</t>
  </si>
  <si>
    <t>Accum Dep Update</t>
  </si>
  <si>
    <t>Trapper and Bridger Updates</t>
  </si>
  <si>
    <t>OCS</t>
  </si>
  <si>
    <t>Intervenor's Revenue Requirement Spreadsheet</t>
  </si>
  <si>
    <t>Ramas</t>
  </si>
  <si>
    <t>Powerdale Decommissioning</t>
  </si>
  <si>
    <t>Ramas 3.9</t>
  </si>
  <si>
    <t>Ramas 3.3</t>
  </si>
  <si>
    <t>Ramas 3.5</t>
  </si>
  <si>
    <t>Ramas 3.8</t>
  </si>
  <si>
    <t>Ramas 3.11</t>
  </si>
  <si>
    <t>REC Revenue 2nd</t>
  </si>
  <si>
    <t>Ramas 3.10</t>
  </si>
  <si>
    <t>Insurance Expense</t>
  </si>
  <si>
    <t>Ramas 3.12</t>
  </si>
  <si>
    <t>Ramas 3.13</t>
  </si>
  <si>
    <t>Incremental Generation O&amp;M</t>
  </si>
  <si>
    <t>Ramas 3.14</t>
  </si>
  <si>
    <t>Salaries &amp; Wages</t>
  </si>
  <si>
    <t>Ramas 3.15</t>
  </si>
  <si>
    <t>Ramas 3.16</t>
  </si>
  <si>
    <t>TRIP System Labor Cost</t>
  </si>
  <si>
    <t>Ramas 3.17</t>
  </si>
  <si>
    <t>Pension Expense</t>
  </si>
  <si>
    <t>Ramas 3.18</t>
  </si>
  <si>
    <t>Ramas 3.19</t>
  </si>
  <si>
    <t>Ramas 3.20</t>
  </si>
  <si>
    <t>Misc General Expense - Challenge Grants/EDCU &amp; Utah Sports Authority</t>
  </si>
  <si>
    <t>Outside Services &amp; Misc. Expense</t>
  </si>
  <si>
    <t>Ramas 3.21</t>
  </si>
  <si>
    <t xml:space="preserve">  Total Proposed Revenue Requirement Increase</t>
  </si>
  <si>
    <t xml:space="preserve">  Total Proposed Revenue Requirement increase w/APEX</t>
  </si>
  <si>
    <t>Falkenberg</t>
  </si>
  <si>
    <t>Fuel Stock</t>
  </si>
  <si>
    <t>UAE</t>
  </si>
  <si>
    <t>UIEC</t>
  </si>
  <si>
    <t>US Mag</t>
  </si>
  <si>
    <t>Sierra Club</t>
  </si>
  <si>
    <t>WRA</t>
  </si>
  <si>
    <t>Higgins</t>
  </si>
  <si>
    <t>Klamath - Depreciation</t>
  </si>
  <si>
    <t xml:space="preserve">Klamath </t>
  </si>
  <si>
    <t>Ancillary Revenue</t>
  </si>
  <si>
    <t>Hunter 1 Scrubber Upgrade</t>
  </si>
  <si>
    <t>Hunter 2 Scrubber Upgrade</t>
  </si>
  <si>
    <t>Huntington 1 Scrubber Upgrade</t>
  </si>
  <si>
    <t>Dave Johnston 3 SO2 Project</t>
  </si>
  <si>
    <t>O&amp;M Expense</t>
  </si>
  <si>
    <t>Fishmann</t>
  </si>
  <si>
    <t>Deferred REC Revenue</t>
  </si>
  <si>
    <t>FEA</t>
  </si>
  <si>
    <t>IBEW</t>
  </si>
  <si>
    <t>Cox</t>
  </si>
  <si>
    <t>Gorman</t>
  </si>
  <si>
    <t>Wind Integration Adjustments:</t>
  </si>
  <si>
    <t>Start up Cost</t>
  </si>
  <si>
    <t>Minor Contract Adjustments</t>
  </si>
  <si>
    <t>Bear River Capacity and Energy</t>
  </si>
  <si>
    <t>Lewis river Hydro Modeling</t>
  </si>
  <si>
    <t>Transmission Test Year Cost/Benefit Mismatch</t>
  </si>
  <si>
    <t>NF Transmission Modeling</t>
  </si>
  <si>
    <t>Transmission Test Year Adjustments</t>
  </si>
  <si>
    <t>Line Loss Adjustment</t>
  </si>
  <si>
    <t>New Mexico LF Trans Contract</t>
  </si>
  <si>
    <t>Cholla Reserve Capacity</t>
  </si>
  <si>
    <t>GRID Major Market Caps</t>
  </si>
  <si>
    <t>JB Fuel Price Error</t>
  </si>
  <si>
    <t>Capacity Upgrade</t>
  </si>
  <si>
    <t>Outage Rate Adjustments</t>
  </si>
  <si>
    <t>Station Service Corrections</t>
  </si>
  <si>
    <t>Malko</t>
  </si>
  <si>
    <t xml:space="preserve">Hedging (Swaps) </t>
  </si>
  <si>
    <t>Populus to Terminal Transmission</t>
  </si>
  <si>
    <t>Peseau</t>
  </si>
  <si>
    <t>Selecky</t>
  </si>
  <si>
    <t>Hydro Outage Rate Adjustment</t>
  </si>
  <si>
    <t>Reserve Shutdowns</t>
  </si>
  <si>
    <t>Widmer</t>
  </si>
  <si>
    <t>Short-Term Transmission</t>
  </si>
  <si>
    <t>Black Hills Shaping</t>
  </si>
  <si>
    <t>Nameplate Corrections</t>
  </si>
  <si>
    <t>DC intertie Wheeling</t>
  </si>
  <si>
    <t>Centralia PTP Wheeling</t>
  </si>
  <si>
    <t>Bridger Fines and Citations</t>
  </si>
  <si>
    <t>Naughton 3 Outage</t>
  </si>
  <si>
    <t>Nevada Energy Sale</t>
  </si>
  <si>
    <t>BPA Network Load Wheeling</t>
  </si>
  <si>
    <t>Roseburg Forest Products Correction</t>
  </si>
  <si>
    <t>Threemile Canyon</t>
  </si>
  <si>
    <t>Monsanto Interuptible Products</t>
  </si>
  <si>
    <t>Kelly</t>
  </si>
  <si>
    <t>WalMart</t>
  </si>
  <si>
    <t>Chriss</t>
  </si>
  <si>
    <t>ROE 10.0%</t>
  </si>
  <si>
    <t>ROE 9.5 %</t>
  </si>
  <si>
    <t>ROE 9.8 %</t>
  </si>
  <si>
    <t>Beck/Schell</t>
  </si>
  <si>
    <t>Schwartz</t>
  </si>
  <si>
    <t>Swenson</t>
  </si>
  <si>
    <t>Fisher</t>
  </si>
  <si>
    <t>NA</t>
  </si>
  <si>
    <t>All costs</t>
  </si>
  <si>
    <t>Remove</t>
  </si>
  <si>
    <t>Plant Add and Ret Updates (July 10 - Mar 11)</t>
  </si>
  <si>
    <t>Update Retirement Rates</t>
  </si>
  <si>
    <t>Plant Add and Ret Adjustment (April 11 - June 12)</t>
  </si>
  <si>
    <t>Ramas 3.6,3.7</t>
  </si>
  <si>
    <t>Ramas 3.4</t>
  </si>
  <si>
    <t xml:space="preserve">Depreciation Expense </t>
  </si>
  <si>
    <t>Remove Post Sept 21, 2011 plant adds (Net Plant)</t>
  </si>
  <si>
    <t>Remove Post Sept 21, 2011 plant adds (O&amp;M)</t>
  </si>
  <si>
    <t>Remove Post Sept 21, 2011 plant adds (Property Tax)</t>
  </si>
  <si>
    <t>Remove Post Sept 21, 2011 plant adds (Dep Exp)</t>
  </si>
  <si>
    <t>Average Deduction</t>
  </si>
  <si>
    <t>Minimum Deduction</t>
  </si>
  <si>
    <t>Maximum Deduction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</si>
</sst>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_);\(&quot;$&quot;#,##0.0\)"/>
    <numFmt numFmtId="166" formatCode="_(&quot;$&quot;* #,##0.0_);_(&quot;$&quot;* \(#,##0.0\);_(&quot;$&quot;* &quot;-&quot;??_);_(@_)"/>
    <numFmt numFmtId="167" formatCode="_(* #,##0_);_(* \(#,##0\);_(* &quot;-&quot;??_);_(@_)"/>
    <numFmt numFmtId="168" formatCode="0.00_);\(0.00\)"/>
    <numFmt numFmtId="169" formatCode="_(* #,##0.0000_);_(* \(#,##0.00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2" fillId="0" borderId="0"/>
  </cellStyleXfs>
  <cellXfs count="8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/>
    <xf numFmtId="0" fontId="6" fillId="0" borderId="6" xfId="0" applyFont="1" applyBorder="1"/>
    <xf numFmtId="44" fontId="5" fillId="0" borderId="6" xfId="1" applyFont="1" applyBorder="1"/>
    <xf numFmtId="166" fontId="7" fillId="0" borderId="6" xfId="1" applyNumberFormat="1" applyFont="1" applyBorder="1"/>
    <xf numFmtId="164" fontId="4" fillId="0" borderId="6" xfId="0" applyNumberFormat="1" applyFont="1" applyFill="1" applyBorder="1" applyAlignment="1">
      <alignment horizontal="right" vertical="center" wrapText="1"/>
    </xf>
    <xf numFmtId="165" fontId="2" fillId="0" borderId="6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right"/>
    </xf>
    <xf numFmtId="0" fontId="4" fillId="0" borderId="7" xfId="0" applyFont="1" applyFill="1" applyBorder="1" applyAlignment="1">
      <alignment vertical="center"/>
    </xf>
    <xf numFmtId="165" fontId="8" fillId="0" borderId="6" xfId="1" applyNumberFormat="1" applyFont="1" applyBorder="1"/>
    <xf numFmtId="0" fontId="4" fillId="0" borderId="6" xfId="0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horizontal="right" vertical="center"/>
    </xf>
    <xf numFmtId="44" fontId="8" fillId="0" borderId="6" xfId="1" applyFont="1" applyBorder="1"/>
    <xf numFmtId="0" fontId="9" fillId="0" borderId="0" xfId="0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167" fontId="10" fillId="0" borderId="0" xfId="2" applyNumberFormat="1" applyFont="1"/>
    <xf numFmtId="0" fontId="11" fillId="0" borderId="0" xfId="0" applyFont="1"/>
    <xf numFmtId="0" fontId="9" fillId="0" borderId="0" xfId="0" applyFont="1"/>
    <xf numFmtId="0" fontId="6" fillId="2" borderId="6" xfId="0" applyFont="1" applyFill="1" applyBorder="1" applyAlignment="1">
      <alignment horizontal="center"/>
    </xf>
    <xf numFmtId="5" fontId="3" fillId="2" borderId="6" xfId="0" applyNumberFormat="1" applyFont="1" applyFill="1" applyBorder="1" applyAlignment="1">
      <alignment horizontal="center" vertical="center" wrapText="1"/>
    </xf>
    <xf numFmtId="5" fontId="3" fillId="2" borderId="7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Border="1"/>
    <xf numFmtId="44" fontId="5" fillId="0" borderId="6" xfId="0" applyNumberFormat="1" applyFont="1" applyBorder="1" applyAlignment="1">
      <alignment horizontal="right"/>
    </xf>
    <xf numFmtId="0" fontId="5" fillId="0" borderId="12" xfId="0" applyFont="1" applyBorder="1"/>
    <xf numFmtId="165" fontId="3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8" fillId="0" borderId="12" xfId="1" applyNumberFormat="1" applyFont="1" applyBorder="1"/>
    <xf numFmtId="44" fontId="5" fillId="0" borderId="12" xfId="1" applyFont="1" applyBorder="1"/>
    <xf numFmtId="44" fontId="8" fillId="0" borderId="12" xfId="1" applyFont="1" applyBorder="1"/>
    <xf numFmtId="44" fontId="7" fillId="0" borderId="12" xfId="1" applyNumberFormat="1" applyFont="1" applyBorder="1"/>
    <xf numFmtId="0" fontId="0" fillId="0" borderId="6" xfId="0" applyBorder="1"/>
    <xf numFmtId="3" fontId="5" fillId="0" borderId="6" xfId="0" applyNumberFormat="1" applyFont="1" applyBorder="1"/>
    <xf numFmtId="44" fontId="5" fillId="0" borderId="12" xfId="1" applyFont="1" applyFill="1" applyBorder="1"/>
    <xf numFmtId="168" fontId="0" fillId="0" borderId="6" xfId="0" applyNumberFormat="1" applyBorder="1"/>
    <xf numFmtId="167" fontId="5" fillId="0" borderId="6" xfId="2" applyNumberFormat="1" applyFont="1" applyBorder="1"/>
    <xf numFmtId="0" fontId="13" fillId="0" borderId="10" xfId="0" applyFont="1" applyBorder="1"/>
    <xf numFmtId="0" fontId="13" fillId="0" borderId="0" xfId="0" applyFont="1"/>
    <xf numFmtId="5" fontId="10" fillId="0" borderId="0" xfId="0" applyNumberFormat="1" applyFont="1" applyFill="1" applyBorder="1" applyAlignment="1">
      <alignment horizontal="center"/>
    </xf>
    <xf numFmtId="43" fontId="11" fillId="0" borderId="0" xfId="2" applyFont="1"/>
    <xf numFmtId="169" fontId="11" fillId="0" borderId="0" xfId="2" applyNumberFormat="1" applyFont="1"/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/>
    <xf numFmtId="3" fontId="5" fillId="0" borderId="6" xfId="0" applyNumberFormat="1" applyFont="1" applyFill="1" applyBorder="1"/>
    <xf numFmtId="41" fontId="4" fillId="0" borderId="6" xfId="3" applyFont="1" applyFill="1" applyBorder="1"/>
    <xf numFmtId="0" fontId="4" fillId="0" borderId="6" xfId="0" applyFont="1" applyFill="1" applyBorder="1"/>
    <xf numFmtId="7" fontId="4" fillId="0" borderId="6" xfId="1" applyNumberFormat="1" applyFont="1" applyFill="1" applyBorder="1" applyAlignment="1">
      <alignment horizontal="center" vertical="center"/>
    </xf>
    <xf numFmtId="7" fontId="5" fillId="0" borderId="6" xfId="1" applyNumberFormat="1" applyFont="1" applyBorder="1"/>
    <xf numFmtId="7" fontId="3" fillId="0" borderId="6" xfId="1" applyNumberFormat="1" applyFont="1" applyFill="1" applyBorder="1" applyAlignment="1">
      <alignment horizontal="center" vertical="center"/>
    </xf>
    <xf numFmtId="7" fontId="5" fillId="0" borderId="6" xfId="1" applyNumberFormat="1" applyFont="1" applyFill="1" applyBorder="1"/>
    <xf numFmtId="7" fontId="8" fillId="0" borderId="6" xfId="1" applyNumberFormat="1" applyFont="1" applyBorder="1"/>
    <xf numFmtId="7" fontId="7" fillId="0" borderId="6" xfId="1" applyNumberFormat="1" applyFont="1" applyBorder="1"/>
    <xf numFmtId="7" fontId="3" fillId="0" borderId="12" xfId="1" applyNumberFormat="1" applyFont="1" applyFill="1" applyBorder="1" applyAlignment="1">
      <alignment horizontal="center" vertical="center"/>
    </xf>
    <xf numFmtId="7" fontId="2" fillId="0" borderId="12" xfId="1" applyNumberFormat="1" applyFont="1" applyFill="1" applyBorder="1" applyAlignment="1">
      <alignment horizontal="center" vertical="center"/>
    </xf>
    <xf numFmtId="7" fontId="5" fillId="0" borderId="12" xfId="1" applyNumberFormat="1" applyFont="1" applyBorder="1"/>
    <xf numFmtId="7" fontId="5" fillId="0" borderId="12" xfId="1" applyNumberFormat="1" applyFont="1" applyFill="1" applyBorder="1"/>
    <xf numFmtId="7" fontId="5" fillId="3" borderId="12" xfId="1" applyNumberFormat="1" applyFont="1" applyFill="1" applyBorder="1"/>
    <xf numFmtId="7" fontId="8" fillId="0" borderId="12" xfId="1" applyNumberFormat="1" applyFont="1" applyBorder="1"/>
    <xf numFmtId="7" fontId="7" fillId="0" borderId="12" xfId="1" applyNumberFormat="1" applyFont="1" applyBorder="1"/>
    <xf numFmtId="7" fontId="0" fillId="0" borderId="6" xfId="1" applyNumberFormat="1" applyFont="1" applyBorder="1"/>
    <xf numFmtId="7" fontId="7" fillId="0" borderId="12" xfId="1" applyNumberFormat="1" applyFont="1" applyFill="1" applyBorder="1"/>
    <xf numFmtId="7" fontId="4" fillId="0" borderId="6" xfId="1" applyNumberFormat="1" applyFont="1" applyFill="1" applyBorder="1"/>
    <xf numFmtId="7" fontId="3" fillId="0" borderId="6" xfId="0" applyNumberFormat="1" applyFont="1" applyFill="1" applyBorder="1" applyAlignment="1">
      <alignment horizontal="center" vertical="center"/>
    </xf>
    <xf numFmtId="7" fontId="3" fillId="0" borderId="12" xfId="0" applyNumberFormat="1" applyFont="1" applyFill="1" applyBorder="1" applyAlignment="1">
      <alignment horizontal="center" vertical="center"/>
    </xf>
    <xf numFmtId="7" fontId="2" fillId="0" borderId="12" xfId="0" applyNumberFormat="1" applyFont="1" applyFill="1" applyBorder="1" applyAlignment="1">
      <alignment horizontal="center" vertical="center"/>
    </xf>
    <xf numFmtId="7" fontId="0" fillId="0" borderId="6" xfId="0" applyNumberFormat="1" applyBorder="1"/>
    <xf numFmtId="7" fontId="5" fillId="0" borderId="6" xfId="0" applyNumberFormat="1" applyFont="1" applyBorder="1"/>
    <xf numFmtId="7" fontId="2" fillId="0" borderId="6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165" fontId="0" fillId="0" borderId="0" xfId="0" applyNumberFormat="1"/>
    <xf numFmtId="0" fontId="14" fillId="0" borderId="0" xfId="0" applyFont="1"/>
    <xf numFmtId="0" fontId="6" fillId="2" borderId="11" xfId="0" applyFont="1" applyFill="1" applyBorder="1" applyAlignment="1">
      <alignment horizontal="center"/>
    </xf>
    <xf numFmtId="5" fontId="3" fillId="2" borderId="2" xfId="0" applyNumberFormat="1" applyFont="1" applyFill="1" applyBorder="1" applyAlignment="1">
      <alignment horizontal="center" vertical="center" wrapText="1"/>
    </xf>
    <xf numFmtId="5" fontId="3" fillId="2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4">
    <cellStyle name="Comma" xfId="2" builtinId="3"/>
    <cellStyle name="Currency" xfId="1" builtinId="4"/>
    <cellStyle name="Normal" xfId="0" builtinId="0"/>
    <cellStyle name="Normal_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523875</xdr:colOff>
      <xdr:row>39</xdr:row>
      <xdr:rowOff>9525</xdr:rowOff>
    </xdr:to>
    <xdr:sp macro="" textlink="">
      <xdr:nvSpPr>
        <xdr:cNvPr id="2" name="TextBox 1"/>
        <xdr:cNvSpPr txBox="1"/>
      </xdr:nvSpPr>
      <xdr:spPr>
        <a:xfrm>
          <a:off x="0" y="0"/>
          <a:ext cx="5953125" cy="7439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600" cap="small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600" cap="small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600" cap="small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600" cap="small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600" cap="small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600" cap="small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600" cap="small">
              <a:solidFill>
                <a:schemeClr val="dk1"/>
              </a:solidFill>
              <a:latin typeface="+mn-lt"/>
              <a:ea typeface="+mn-ea"/>
              <a:cs typeface="+mn-cs"/>
            </a:rPr>
            <a:t>—Before the Public Service Commission of Utah—</a:t>
          </a:r>
        </a:p>
        <a:p>
          <a:pPr algn="ctr"/>
          <a:endParaRPr lang="en-US" sz="1600" cap="small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600" cap="small">
              <a:solidFill>
                <a:schemeClr val="dk1"/>
              </a:solidFill>
              <a:latin typeface="+mn-lt"/>
              <a:ea typeface="+mn-ea"/>
              <a:cs typeface="+mn-cs"/>
            </a:rPr>
            <a:t>Adjustment Comparison</a:t>
          </a:r>
          <a:endParaRPr lang="en-US" sz="1600" cap="small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200" cap="small">
              <a:solidFill>
                <a:schemeClr val="dk1"/>
              </a:solidFill>
              <a:latin typeface="+mn-lt"/>
              <a:ea typeface="+mn-ea"/>
              <a:cs typeface="+mn-cs"/>
            </a:rPr>
            <a:t>Artie Powell</a:t>
          </a:r>
        </a:p>
        <a:p>
          <a:pPr algn="ctr"/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200" cap="small">
              <a:solidFill>
                <a:schemeClr val="dk1"/>
              </a:solidFill>
              <a:latin typeface="+mn-lt"/>
              <a:ea typeface="+mn-ea"/>
              <a:cs typeface="+mn-cs"/>
            </a:rPr>
            <a:t>DPU Exhibit 6.3SR-RR</a:t>
          </a:r>
        </a:p>
        <a:p>
          <a:pPr algn="ctr"/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200" cap="small">
              <a:solidFill>
                <a:schemeClr val="dk1"/>
              </a:solidFill>
              <a:latin typeface="+mn-lt"/>
              <a:ea typeface="+mn-ea"/>
              <a:cs typeface="+mn-cs"/>
            </a:rPr>
            <a:t>Docket No. 10-035-124</a:t>
          </a:r>
        </a:p>
        <a:p>
          <a:pPr algn="ctr"/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200" cap="small">
              <a:solidFill>
                <a:schemeClr val="dk1"/>
              </a:solidFill>
              <a:latin typeface="+mn-lt"/>
              <a:ea typeface="+mn-ea"/>
              <a:cs typeface="+mn-cs"/>
            </a:rPr>
            <a:t>Division of Public Utilities</a:t>
          </a:r>
        </a:p>
        <a:p>
          <a:pPr algn="ctr"/>
          <a:endParaRPr lang="en-US" sz="1200" cap="small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200" cap="small">
              <a:solidFill>
                <a:schemeClr val="dk1"/>
              </a:solidFill>
              <a:latin typeface="+mn-lt"/>
              <a:ea typeface="+mn-ea"/>
              <a:cs typeface="+mn-cs"/>
            </a:rPr>
            <a:t>Provided</a:t>
          </a:r>
          <a:r>
            <a:rPr lang="en-US" sz="1200" cap="small" baseline="0">
              <a:solidFill>
                <a:schemeClr val="dk1"/>
              </a:solidFill>
              <a:latin typeface="+mn-lt"/>
              <a:ea typeface="+mn-ea"/>
              <a:cs typeface="+mn-cs"/>
            </a:rPr>
            <a:t> Electronically Only</a:t>
          </a:r>
          <a:endParaRPr lang="en-US" sz="1200" cap="small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200" cap="small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200" cap="small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zoomScaleNormal="100" workbookViewId="0">
      <pane xSplit="2" ySplit="6" topLeftCell="H30" activePane="bottomRight" state="frozen"/>
      <selection pane="topRight" activeCell="C1" sqref="C1"/>
      <selection pane="bottomLeft" activeCell="A8" sqref="A8"/>
      <selection pane="bottomRight" activeCell="V30" sqref="V30"/>
    </sheetView>
  </sheetViews>
  <sheetFormatPr defaultRowHeight="15"/>
  <cols>
    <col min="1" max="1" width="4.7109375" customWidth="1"/>
    <col min="2" max="2" width="60.5703125" bestFit="1" customWidth="1"/>
    <col min="3" max="3" width="12" bestFit="1" customWidth="1"/>
    <col min="4" max="4" width="11.28515625" bestFit="1" customWidth="1"/>
    <col min="5" max="5" width="16.28515625" bestFit="1" customWidth="1"/>
    <col min="6" max="6" width="12.5703125" bestFit="1" customWidth="1"/>
    <col min="7" max="7" width="11.140625" customWidth="1"/>
    <col min="8" max="8" width="12.5703125" bestFit="1" customWidth="1"/>
    <col min="9" max="9" width="9.140625" bestFit="1" customWidth="1"/>
    <col min="10" max="10" width="12.5703125" bestFit="1" customWidth="1"/>
    <col min="11" max="11" width="11" bestFit="1" customWidth="1"/>
    <col min="12" max="12" width="12.5703125" bestFit="1" customWidth="1"/>
    <col min="13" max="13" width="7.5703125" bestFit="1" customWidth="1"/>
    <col min="14" max="14" width="12.5703125" bestFit="1" customWidth="1"/>
    <col min="15" max="15" width="9.28515625" customWidth="1"/>
    <col min="16" max="16" width="12.5703125" bestFit="1" customWidth="1"/>
    <col min="17" max="17" width="5.28515625" bestFit="1" customWidth="1"/>
    <col min="18" max="18" width="12.5703125" bestFit="1" customWidth="1"/>
    <col min="19" max="19" width="7.7109375" bestFit="1" customWidth="1"/>
    <col min="20" max="20" width="12.5703125" bestFit="1" customWidth="1"/>
    <col min="21" max="21" width="6" customWidth="1"/>
    <col min="22" max="22" width="12.5703125" bestFit="1" customWidth="1"/>
    <col min="24" max="25" width="12.140625" customWidth="1"/>
    <col min="26" max="26" width="13.7109375" customWidth="1"/>
  </cols>
  <sheetData>
    <row r="1" spans="1:26">
      <c r="A1" s="21" t="s">
        <v>45</v>
      </c>
      <c r="B1" s="22"/>
      <c r="C1" s="23"/>
      <c r="D1" s="47"/>
      <c r="E1" s="24"/>
      <c r="F1" s="23"/>
      <c r="G1" s="25"/>
      <c r="H1" s="25"/>
    </row>
    <row r="2" spans="1:26">
      <c r="A2" s="21" t="s">
        <v>46</v>
      </c>
      <c r="B2" s="22"/>
      <c r="C2" s="23"/>
      <c r="D2" s="48"/>
      <c r="E2" s="24"/>
      <c r="F2" s="23"/>
      <c r="G2" s="25"/>
      <c r="H2" s="25"/>
    </row>
    <row r="3" spans="1:26">
      <c r="A3" s="26" t="s">
        <v>50</v>
      </c>
      <c r="B3" s="22"/>
      <c r="C3" s="23"/>
      <c r="D3" s="47"/>
      <c r="E3" s="24"/>
      <c r="F3" s="23"/>
      <c r="G3" s="25"/>
      <c r="H3" s="25"/>
    </row>
    <row r="4" spans="1:26" s="45" customFormat="1" ht="13.5" thickBot="1">
      <c r="A4" s="22"/>
      <c r="B4" s="46"/>
      <c r="C4" s="46"/>
      <c r="D4" s="46" t="s">
        <v>140</v>
      </c>
      <c r="E4" s="44"/>
      <c r="F4" s="44" t="s">
        <v>141</v>
      </c>
      <c r="G4" s="44"/>
      <c r="H4" s="44"/>
      <c r="I4" s="44"/>
      <c r="J4" s="44"/>
      <c r="K4" s="44"/>
      <c r="L4" s="44"/>
      <c r="M4" s="44"/>
      <c r="N4" s="44"/>
      <c r="O4" s="44"/>
      <c r="P4" s="44" t="s">
        <v>142</v>
      </c>
      <c r="Q4" s="44"/>
      <c r="R4" s="44"/>
      <c r="S4" s="44"/>
      <c r="T4" s="44"/>
      <c r="U4" s="44"/>
      <c r="V4" s="44"/>
    </row>
    <row r="5" spans="1:26" ht="15.75">
      <c r="A5" s="1"/>
      <c r="B5" s="83" t="s">
        <v>0</v>
      </c>
      <c r="C5" s="81" t="s">
        <v>1</v>
      </c>
      <c r="D5" s="82"/>
      <c r="E5" s="80" t="s">
        <v>49</v>
      </c>
      <c r="F5" s="80"/>
      <c r="G5" s="80" t="s">
        <v>81</v>
      </c>
      <c r="H5" s="80"/>
      <c r="I5" s="80" t="s">
        <v>82</v>
      </c>
      <c r="J5" s="80"/>
      <c r="K5" s="80" t="s">
        <v>83</v>
      </c>
      <c r="L5" s="80"/>
      <c r="M5" s="80" t="s">
        <v>84</v>
      </c>
      <c r="N5" s="80"/>
      <c r="O5" s="80" t="s">
        <v>97</v>
      </c>
      <c r="P5" s="80"/>
      <c r="Q5" s="80" t="s">
        <v>98</v>
      </c>
      <c r="R5" s="80"/>
      <c r="S5" s="80" t="s">
        <v>138</v>
      </c>
      <c r="T5" s="80"/>
      <c r="U5" s="80" t="s">
        <v>85</v>
      </c>
      <c r="V5" s="80"/>
    </row>
    <row r="6" spans="1:26" ht="30">
      <c r="A6" s="2"/>
      <c r="B6" s="84"/>
      <c r="C6" s="28" t="s">
        <v>2</v>
      </c>
      <c r="D6" s="29" t="s">
        <v>3</v>
      </c>
      <c r="E6" s="27" t="s">
        <v>2</v>
      </c>
      <c r="F6" s="27" t="s">
        <v>3</v>
      </c>
      <c r="G6" s="27" t="s">
        <v>2</v>
      </c>
      <c r="H6" s="27" t="s">
        <v>3</v>
      </c>
      <c r="I6" s="27" t="s">
        <v>2</v>
      </c>
      <c r="J6" s="27" t="s">
        <v>3</v>
      </c>
      <c r="K6" s="27" t="s">
        <v>2</v>
      </c>
      <c r="L6" s="27" t="s">
        <v>3</v>
      </c>
      <c r="M6" s="27" t="s">
        <v>2</v>
      </c>
      <c r="N6" s="27" t="s">
        <v>3</v>
      </c>
      <c r="O6" s="27" t="s">
        <v>2</v>
      </c>
      <c r="P6" s="27" t="s">
        <v>3</v>
      </c>
      <c r="Q6" s="27" t="s">
        <v>2</v>
      </c>
      <c r="R6" s="27" t="s">
        <v>3</v>
      </c>
      <c r="S6" s="27" t="s">
        <v>2</v>
      </c>
      <c r="T6" s="27" t="s">
        <v>3</v>
      </c>
      <c r="U6" s="27" t="s">
        <v>2</v>
      </c>
      <c r="V6" s="27" t="s">
        <v>3</v>
      </c>
      <c r="X6" s="77" t="s">
        <v>160</v>
      </c>
      <c r="Y6" s="77" t="s">
        <v>161</v>
      </c>
      <c r="Z6" s="77" t="s">
        <v>162</v>
      </c>
    </row>
    <row r="7" spans="1:26" ht="15.75">
      <c r="A7" s="3" t="s">
        <v>4</v>
      </c>
      <c r="B7" s="4"/>
      <c r="C7" s="13"/>
      <c r="D7" s="5"/>
      <c r="E7" s="9"/>
      <c r="F7" s="32"/>
      <c r="G7" s="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9"/>
    </row>
    <row r="8" spans="1:26" ht="15.75" customHeight="1">
      <c r="A8" s="18">
        <v>1</v>
      </c>
      <c r="B8" s="4" t="s">
        <v>10</v>
      </c>
      <c r="C8" s="13"/>
      <c r="D8" s="5">
        <v>232.41630900000001</v>
      </c>
      <c r="E8" s="5"/>
      <c r="F8" s="56">
        <v>232.41630900000001</v>
      </c>
      <c r="G8" s="33"/>
      <c r="H8" s="56">
        <v>232.41630900000001</v>
      </c>
      <c r="I8" s="33"/>
      <c r="J8" s="56">
        <v>232.41630900000001</v>
      </c>
      <c r="K8" s="33"/>
      <c r="L8" s="70">
        <v>232.41630900000001</v>
      </c>
      <c r="M8" s="33"/>
      <c r="N8" s="56">
        <v>232.41630900000001</v>
      </c>
      <c r="O8" s="33"/>
      <c r="P8" s="56">
        <v>232.41630900000001</v>
      </c>
      <c r="Q8" s="33"/>
      <c r="R8" s="56">
        <v>232.41630900000001</v>
      </c>
      <c r="S8" s="33"/>
      <c r="T8" s="56">
        <v>232.41630900000001</v>
      </c>
      <c r="U8" s="33"/>
      <c r="V8" s="56">
        <v>232.41630900000001</v>
      </c>
      <c r="W8" s="79"/>
      <c r="X8" s="56">
        <v>232.41630900000001</v>
      </c>
      <c r="Y8" s="56">
        <v>232.41630900000001</v>
      </c>
      <c r="Z8" s="56">
        <v>232.41630900000001</v>
      </c>
    </row>
    <row r="9" spans="1:26" ht="15.75">
      <c r="A9" s="18"/>
      <c r="B9" s="4"/>
      <c r="C9" s="13"/>
      <c r="D9" s="5"/>
      <c r="E9" s="5"/>
      <c r="F9" s="60"/>
      <c r="G9" s="33"/>
      <c r="H9" s="60"/>
      <c r="I9" s="33"/>
      <c r="J9" s="60"/>
      <c r="K9" s="33"/>
      <c r="L9" s="71"/>
      <c r="M9" s="33"/>
      <c r="N9" s="60"/>
      <c r="O9" s="33"/>
      <c r="P9" s="56"/>
      <c r="Q9" s="33"/>
      <c r="R9" s="56"/>
      <c r="S9" s="33"/>
      <c r="T9" s="56"/>
      <c r="U9" s="33"/>
      <c r="V9" s="56"/>
      <c r="W9" s="79"/>
    </row>
    <row r="10" spans="1:26" ht="15.75">
      <c r="A10" s="18"/>
      <c r="B10" s="6" t="s">
        <v>5</v>
      </c>
      <c r="C10" s="14"/>
      <c r="D10" s="7">
        <f>SUM(D8:D8)</f>
        <v>232.41630900000001</v>
      </c>
      <c r="E10" s="7"/>
      <c r="F10" s="61">
        <f>SUM(F8:F8)</f>
        <v>232.41630900000001</v>
      </c>
      <c r="G10" s="34"/>
      <c r="H10" s="61">
        <f t="shared" ref="H10:N10" si="0">SUM(H8:H8)</f>
        <v>232.41630900000001</v>
      </c>
      <c r="I10" s="34"/>
      <c r="J10" s="61">
        <f t="shared" si="0"/>
        <v>232.41630900000001</v>
      </c>
      <c r="K10" s="34"/>
      <c r="L10" s="72">
        <f t="shared" si="0"/>
        <v>232.41630900000001</v>
      </c>
      <c r="M10" s="34"/>
      <c r="N10" s="61">
        <f t="shared" si="0"/>
        <v>232.41630900000001</v>
      </c>
      <c r="O10" s="34"/>
      <c r="P10" s="75">
        <f t="shared" ref="P10" si="1">SUM(P8:P8)</f>
        <v>232.41630900000001</v>
      </c>
      <c r="Q10" s="34"/>
      <c r="R10" s="75">
        <f t="shared" ref="R10:T10" si="2">SUM(R8:R8)</f>
        <v>232.41630900000001</v>
      </c>
      <c r="S10" s="34"/>
      <c r="T10" s="75">
        <f t="shared" si="2"/>
        <v>232.41630900000001</v>
      </c>
      <c r="U10" s="34"/>
      <c r="V10" s="75">
        <f t="shared" ref="V10:Z10" si="3">SUM(V8:V8)</f>
        <v>232.41630900000001</v>
      </c>
      <c r="W10" s="79"/>
      <c r="X10" s="75">
        <f t="shared" si="3"/>
        <v>232.41630900000001</v>
      </c>
      <c r="Y10" s="75">
        <f t="shared" si="3"/>
        <v>232.41630900000001</v>
      </c>
      <c r="Z10" s="75">
        <f t="shared" si="3"/>
        <v>232.41630900000001</v>
      </c>
    </row>
    <row r="11" spans="1:26" ht="15.75">
      <c r="A11" s="18"/>
      <c r="B11" s="6"/>
      <c r="C11" s="14"/>
      <c r="D11" s="7"/>
      <c r="E11" s="9"/>
      <c r="F11" s="62"/>
      <c r="G11" s="9"/>
      <c r="H11" s="67"/>
      <c r="I11" s="39"/>
      <c r="J11" s="67"/>
      <c r="K11" s="39"/>
      <c r="L11" s="73"/>
      <c r="M11" s="39"/>
      <c r="N11" s="42"/>
      <c r="O11" s="39"/>
      <c r="P11" s="67"/>
      <c r="Q11" s="39"/>
      <c r="R11" s="42"/>
      <c r="S11" s="39"/>
      <c r="T11" s="42"/>
      <c r="U11" s="39"/>
      <c r="V11" s="42"/>
      <c r="W11" s="79"/>
    </row>
    <row r="12" spans="1:26" ht="15.75">
      <c r="A12" s="76" t="s">
        <v>14</v>
      </c>
      <c r="B12" s="6"/>
      <c r="C12" s="19" t="s">
        <v>34</v>
      </c>
      <c r="D12" s="19">
        <v>-23.073685999999999</v>
      </c>
      <c r="E12" s="9"/>
      <c r="F12" s="63">
        <v>-46.2</v>
      </c>
      <c r="G12" s="9"/>
      <c r="H12" s="55"/>
      <c r="I12" s="9"/>
      <c r="J12" s="55"/>
      <c r="K12" s="9"/>
      <c r="L12" s="74"/>
      <c r="M12" s="9"/>
      <c r="N12" s="30"/>
      <c r="O12" s="9" t="s">
        <v>100</v>
      </c>
      <c r="P12" s="55">
        <v>-32.4</v>
      </c>
      <c r="Q12" s="9"/>
      <c r="R12" s="30"/>
      <c r="S12" s="9" t="s">
        <v>139</v>
      </c>
      <c r="T12" s="30" t="s">
        <v>147</v>
      </c>
      <c r="U12" s="9"/>
      <c r="V12" s="30"/>
      <c r="W12" s="79"/>
      <c r="X12" s="78">
        <f>AVERAGE(C12:V12)</f>
        <v>-33.89122866666667</v>
      </c>
      <c r="Y12" s="78">
        <f>MAX(C12:V12)</f>
        <v>-23.073685999999999</v>
      </c>
      <c r="Z12" s="78">
        <f>MIN(C12:V12)</f>
        <v>-46.2</v>
      </c>
    </row>
    <row r="13" spans="1:26" ht="15.75">
      <c r="A13" s="76"/>
      <c r="B13" s="4"/>
      <c r="C13" s="13"/>
      <c r="D13" s="5"/>
      <c r="E13" s="9"/>
      <c r="F13" s="62"/>
      <c r="G13" s="9"/>
      <c r="H13" s="55"/>
      <c r="I13" s="9"/>
      <c r="J13" s="55"/>
      <c r="K13" s="9"/>
      <c r="L13" s="74"/>
      <c r="M13" s="9"/>
      <c r="N13" s="30"/>
      <c r="O13" s="9"/>
      <c r="P13" s="55"/>
      <c r="Q13" s="9"/>
      <c r="R13" s="30"/>
      <c r="S13" s="9"/>
      <c r="T13" s="30"/>
      <c r="U13" s="9"/>
      <c r="V13" s="30"/>
      <c r="W13" s="79"/>
      <c r="X13" s="78"/>
    </row>
    <row r="14" spans="1:26" ht="15.75">
      <c r="A14" s="76" t="s">
        <v>6</v>
      </c>
      <c r="B14" s="6"/>
      <c r="C14" s="13"/>
      <c r="D14" s="5"/>
      <c r="E14" s="9"/>
      <c r="F14" s="62"/>
      <c r="G14" s="9"/>
      <c r="H14" s="55"/>
      <c r="I14" s="9"/>
      <c r="J14" s="55"/>
      <c r="K14" s="9"/>
      <c r="L14" s="74"/>
      <c r="M14" s="9"/>
      <c r="N14" s="30"/>
      <c r="O14" s="9"/>
      <c r="P14" s="55"/>
      <c r="Q14" s="9"/>
      <c r="R14" s="30"/>
      <c r="S14" s="9"/>
      <c r="T14" s="30"/>
      <c r="U14" s="9"/>
      <c r="V14" s="30"/>
      <c r="W14" s="79"/>
      <c r="X14" s="78"/>
    </row>
    <row r="15" spans="1:26" ht="15.75">
      <c r="A15" s="76"/>
      <c r="B15" s="6" t="s">
        <v>101</v>
      </c>
      <c r="C15" s="13"/>
      <c r="D15" s="5"/>
      <c r="E15" s="9"/>
      <c r="F15" s="62"/>
      <c r="G15" s="9"/>
      <c r="H15" s="55"/>
      <c r="I15" s="9"/>
      <c r="J15" s="55"/>
      <c r="K15" s="9"/>
      <c r="L15" s="74"/>
      <c r="M15" s="9"/>
      <c r="N15" s="30"/>
      <c r="O15" s="9"/>
      <c r="P15" s="55"/>
      <c r="Q15" s="9"/>
      <c r="R15" s="30"/>
      <c r="S15" s="9"/>
      <c r="T15" s="30"/>
      <c r="U15" s="9"/>
      <c r="V15" s="30"/>
      <c r="W15" s="79"/>
      <c r="X15" s="78"/>
    </row>
    <row r="16" spans="1:26" ht="15.75">
      <c r="A16" s="16">
        <v>1</v>
      </c>
      <c r="B16" s="4" t="s">
        <v>15</v>
      </c>
      <c r="C16" s="13" t="s">
        <v>33</v>
      </c>
      <c r="D16" s="54">
        <v>1.1645000000000001E-2</v>
      </c>
      <c r="E16" s="15"/>
      <c r="F16" s="62"/>
      <c r="G16" s="9"/>
      <c r="H16" s="55"/>
      <c r="I16" s="9"/>
      <c r="J16" s="55"/>
      <c r="K16" s="9"/>
      <c r="L16" s="74"/>
      <c r="M16" s="9"/>
      <c r="N16" s="30"/>
      <c r="O16" s="9"/>
      <c r="P16" s="55"/>
      <c r="Q16" s="9"/>
      <c r="R16" s="30"/>
      <c r="S16" s="9"/>
      <c r="T16" s="30"/>
      <c r="U16" s="9"/>
      <c r="V16" s="30"/>
      <c r="W16" s="79"/>
      <c r="X16" s="78">
        <f t="shared" ref="X16:X76" si="4">AVERAGE(C16:V16)</f>
        <v>1.1645000000000001E-2</v>
      </c>
      <c r="Y16" s="78">
        <f t="shared" ref="Y16:Y79" si="5">MAX(C16:V16)</f>
        <v>1.1645000000000001E-2</v>
      </c>
      <c r="Z16" s="78">
        <f t="shared" ref="Z16:Z79" si="6">MIN(C16:V16)</f>
        <v>1.1645000000000001E-2</v>
      </c>
    </row>
    <row r="17" spans="1:26" ht="15.75">
      <c r="A17" s="9">
        <v>2</v>
      </c>
      <c r="B17" s="9" t="s">
        <v>16</v>
      </c>
      <c r="C17" s="13" t="s">
        <v>33</v>
      </c>
      <c r="D17" s="55">
        <v>-1.6017269999999999</v>
      </c>
      <c r="E17" s="15" t="s">
        <v>79</v>
      </c>
      <c r="F17" s="62">
        <v>-2.730226</v>
      </c>
      <c r="G17" s="9"/>
      <c r="H17" s="55"/>
      <c r="I17" s="9" t="s">
        <v>124</v>
      </c>
      <c r="J17" s="55">
        <v>-1.44146</v>
      </c>
      <c r="K17" s="9"/>
      <c r="L17" s="74"/>
      <c r="M17" s="9"/>
      <c r="N17" s="30"/>
      <c r="O17" s="9"/>
      <c r="P17" s="55"/>
      <c r="Q17" s="9"/>
      <c r="R17" s="30"/>
      <c r="S17" s="9"/>
      <c r="T17" s="30"/>
      <c r="U17" s="9"/>
      <c r="V17" s="30"/>
      <c r="W17" s="79"/>
      <c r="X17" s="78">
        <f t="shared" si="4"/>
        <v>-1.9244710000000003</v>
      </c>
      <c r="Y17" s="78">
        <f t="shared" si="5"/>
        <v>-1.44146</v>
      </c>
      <c r="Z17" s="78">
        <f t="shared" si="6"/>
        <v>-2.730226</v>
      </c>
    </row>
    <row r="18" spans="1:26" ht="15.75">
      <c r="A18" s="9">
        <v>3</v>
      </c>
      <c r="B18" s="9" t="s">
        <v>17</v>
      </c>
      <c r="C18" s="13" t="s">
        <v>33</v>
      </c>
      <c r="D18" s="55">
        <v>-0.86736899999999995</v>
      </c>
      <c r="E18" s="15" t="s">
        <v>79</v>
      </c>
      <c r="F18" s="62">
        <v>-5.9643199999999998</v>
      </c>
      <c r="G18" s="9"/>
      <c r="H18" s="55"/>
      <c r="I18" s="9"/>
      <c r="J18" s="55"/>
      <c r="K18" s="9"/>
      <c r="L18" s="74"/>
      <c r="M18" s="9"/>
      <c r="N18" s="30"/>
      <c r="O18" s="9"/>
      <c r="P18" s="55"/>
      <c r="Q18" s="9"/>
      <c r="R18" s="30"/>
      <c r="S18" s="9"/>
      <c r="T18" s="30"/>
      <c r="U18" s="9"/>
      <c r="V18" s="30"/>
      <c r="W18" s="79"/>
      <c r="X18" s="78">
        <f t="shared" si="4"/>
        <v>-3.4158445</v>
      </c>
      <c r="Y18" s="78">
        <f t="shared" si="5"/>
        <v>-0.86736899999999995</v>
      </c>
      <c r="Z18" s="78">
        <f t="shared" si="6"/>
        <v>-5.9643199999999998</v>
      </c>
    </row>
    <row r="19" spans="1:26" ht="15.75">
      <c r="A19" s="9">
        <v>4</v>
      </c>
      <c r="B19" s="9" t="s">
        <v>19</v>
      </c>
      <c r="C19" s="13" t="s">
        <v>33</v>
      </c>
      <c r="D19" s="55">
        <v>-5.7932309999999996</v>
      </c>
      <c r="E19" s="15"/>
      <c r="F19" s="62"/>
      <c r="G19" s="9"/>
      <c r="H19" s="55"/>
      <c r="I19" s="9"/>
      <c r="J19" s="55"/>
      <c r="K19" s="9"/>
      <c r="L19" s="74"/>
      <c r="M19" s="9"/>
      <c r="N19" s="30"/>
      <c r="O19" s="9"/>
      <c r="P19" s="55"/>
      <c r="Q19" s="9"/>
      <c r="R19" s="30"/>
      <c r="S19" s="9"/>
      <c r="T19" s="30"/>
      <c r="U19" s="9"/>
      <c r="V19" s="30"/>
      <c r="W19" s="79"/>
      <c r="X19" s="78">
        <f t="shared" si="4"/>
        <v>-5.7932309999999996</v>
      </c>
      <c r="Y19" s="78">
        <f t="shared" si="5"/>
        <v>-5.7932309999999996</v>
      </c>
      <c r="Z19" s="78">
        <f t="shared" si="6"/>
        <v>-5.7932309999999996</v>
      </c>
    </row>
    <row r="20" spans="1:26" ht="15.75">
      <c r="A20" s="9">
        <v>5</v>
      </c>
      <c r="B20" s="9" t="s">
        <v>18</v>
      </c>
      <c r="C20" s="13" t="s">
        <v>33</v>
      </c>
      <c r="D20" s="55">
        <v>-1.7267170000000001</v>
      </c>
      <c r="E20" s="15"/>
      <c r="F20" s="62"/>
      <c r="G20" s="9"/>
      <c r="H20" s="55"/>
      <c r="I20" s="9"/>
      <c r="J20" s="55"/>
      <c r="K20" s="9"/>
      <c r="L20" s="74"/>
      <c r="M20" s="9"/>
      <c r="N20" s="30"/>
      <c r="O20" s="9"/>
      <c r="P20" s="55"/>
      <c r="Q20" s="9"/>
      <c r="R20" s="30"/>
      <c r="S20" s="9"/>
      <c r="T20" s="30"/>
      <c r="U20" s="9"/>
      <c r="V20" s="30"/>
      <c r="W20" s="79"/>
      <c r="X20" s="78">
        <f t="shared" si="4"/>
        <v>-1.7267170000000001</v>
      </c>
      <c r="Y20" s="78">
        <f t="shared" si="5"/>
        <v>-1.7267170000000001</v>
      </c>
      <c r="Z20" s="78">
        <f t="shared" si="6"/>
        <v>-1.7267170000000001</v>
      </c>
    </row>
    <row r="21" spans="1:26" ht="15.75">
      <c r="A21" s="9">
        <v>6</v>
      </c>
      <c r="B21" s="9" t="s">
        <v>102</v>
      </c>
      <c r="C21" s="13"/>
      <c r="D21" s="55"/>
      <c r="E21" s="15" t="s">
        <v>79</v>
      </c>
      <c r="F21" s="62">
        <v>-0.45812799999999998</v>
      </c>
      <c r="G21" s="9"/>
      <c r="H21" s="55"/>
      <c r="I21" s="9"/>
      <c r="J21" s="55"/>
      <c r="K21" s="9"/>
      <c r="L21" s="74"/>
      <c r="M21" s="9"/>
      <c r="N21" s="30"/>
      <c r="O21" s="9"/>
      <c r="P21" s="55"/>
      <c r="Q21" s="9"/>
      <c r="R21" s="30"/>
      <c r="S21" s="9"/>
      <c r="T21" s="30"/>
      <c r="U21" s="9"/>
      <c r="V21" s="30"/>
      <c r="W21" s="79"/>
      <c r="X21" s="78">
        <f t="shared" si="4"/>
        <v>-0.45812799999999998</v>
      </c>
      <c r="Y21" s="78">
        <f t="shared" si="5"/>
        <v>-0.45812799999999998</v>
      </c>
      <c r="Z21" s="78">
        <f t="shared" si="6"/>
        <v>-0.45812799999999998</v>
      </c>
    </row>
    <row r="22" spans="1:26" ht="15.75">
      <c r="A22" s="9">
        <v>7</v>
      </c>
      <c r="B22" s="9" t="s">
        <v>20</v>
      </c>
      <c r="C22" s="13" t="s">
        <v>33</v>
      </c>
      <c r="D22" s="55">
        <v>-2.2395139999999998</v>
      </c>
      <c r="E22" s="15"/>
      <c r="F22" s="62"/>
      <c r="G22" s="9"/>
      <c r="H22" s="55"/>
      <c r="I22" s="9" t="s">
        <v>124</v>
      </c>
      <c r="J22" s="55">
        <v>-2.351496</v>
      </c>
      <c r="K22" s="9"/>
      <c r="L22" s="74"/>
      <c r="M22" s="9"/>
      <c r="N22" s="30"/>
      <c r="O22" s="9"/>
      <c r="P22" s="55"/>
      <c r="Q22" s="9"/>
      <c r="R22" s="30"/>
      <c r="S22" s="9"/>
      <c r="T22" s="30"/>
      <c r="U22" s="9"/>
      <c r="V22" s="30"/>
      <c r="W22" s="79"/>
      <c r="X22" s="78">
        <f t="shared" si="4"/>
        <v>-2.2955049999999999</v>
      </c>
      <c r="Y22" s="78">
        <f t="shared" si="5"/>
        <v>-2.2395139999999998</v>
      </c>
      <c r="Z22" s="78">
        <f t="shared" si="6"/>
        <v>-2.351496</v>
      </c>
    </row>
    <row r="23" spans="1:26" ht="15.75">
      <c r="A23" s="9">
        <v>8</v>
      </c>
      <c r="B23" s="9" t="s">
        <v>21</v>
      </c>
      <c r="C23" s="13" t="s">
        <v>33</v>
      </c>
      <c r="D23" s="55">
        <v>-1.839677</v>
      </c>
      <c r="E23" s="15"/>
      <c r="F23" s="62"/>
      <c r="G23" s="9"/>
      <c r="H23" s="55"/>
      <c r="I23" s="9" t="s">
        <v>124</v>
      </c>
      <c r="J23" s="55">
        <v>-1.80159</v>
      </c>
      <c r="K23" s="9"/>
      <c r="L23" s="74"/>
      <c r="M23" s="9"/>
      <c r="N23" s="30"/>
      <c r="O23" s="9"/>
      <c r="P23" s="55"/>
      <c r="Q23" s="9"/>
      <c r="R23" s="30"/>
      <c r="S23" s="9"/>
      <c r="T23" s="30"/>
      <c r="U23" s="9"/>
      <c r="V23" s="30"/>
      <c r="W23" s="79"/>
      <c r="X23" s="78">
        <f t="shared" si="4"/>
        <v>-1.8206335</v>
      </c>
      <c r="Y23" s="78">
        <f t="shared" si="5"/>
        <v>-1.80159</v>
      </c>
      <c r="Z23" s="78">
        <f t="shared" si="6"/>
        <v>-1.839677</v>
      </c>
    </row>
    <row r="24" spans="1:26" ht="15.75">
      <c r="A24" s="9">
        <v>9</v>
      </c>
      <c r="B24" s="9" t="s">
        <v>22</v>
      </c>
      <c r="C24" s="13" t="s">
        <v>33</v>
      </c>
      <c r="D24" s="55">
        <v>-0.90557200000000004</v>
      </c>
      <c r="E24" s="15" t="s">
        <v>79</v>
      </c>
      <c r="F24" s="62">
        <v>-0.35389700000000002</v>
      </c>
      <c r="G24" s="9"/>
      <c r="H24" s="55"/>
      <c r="I24" s="9" t="s">
        <v>124</v>
      </c>
      <c r="J24" s="55">
        <v>-0.90164299999999997</v>
      </c>
      <c r="K24" s="9"/>
      <c r="L24" s="74"/>
      <c r="M24" s="9"/>
      <c r="N24" s="30"/>
      <c r="O24" s="9"/>
      <c r="P24" s="55"/>
      <c r="Q24" s="9"/>
      <c r="R24" s="30"/>
      <c r="S24" s="9"/>
      <c r="T24" s="30"/>
      <c r="U24" s="9"/>
      <c r="V24" s="30"/>
      <c r="W24" s="79"/>
      <c r="X24" s="78">
        <f t="shared" si="4"/>
        <v>-0.72037066666666671</v>
      </c>
      <c r="Y24" s="78">
        <f t="shared" si="5"/>
        <v>-0.35389700000000002</v>
      </c>
      <c r="Z24" s="78">
        <f t="shared" si="6"/>
        <v>-0.90557200000000004</v>
      </c>
    </row>
    <row r="25" spans="1:26" ht="15.75">
      <c r="A25" s="9">
        <v>10</v>
      </c>
      <c r="B25" s="9" t="s">
        <v>24</v>
      </c>
      <c r="C25" s="13" t="s">
        <v>33</v>
      </c>
      <c r="D25" s="55">
        <v>-1.2911889999999999</v>
      </c>
      <c r="E25" s="15" t="s">
        <v>79</v>
      </c>
      <c r="F25" s="62">
        <v>-1.286592</v>
      </c>
      <c r="G25" s="9"/>
      <c r="H25" s="55"/>
      <c r="I25" s="9"/>
      <c r="J25" s="55"/>
      <c r="K25" s="9"/>
      <c r="L25" s="74"/>
      <c r="M25" s="9"/>
      <c r="N25" s="30"/>
      <c r="O25" s="9"/>
      <c r="P25" s="55"/>
      <c r="Q25" s="9"/>
      <c r="R25" s="30"/>
      <c r="S25" s="9"/>
      <c r="T25" s="30"/>
      <c r="U25" s="9"/>
      <c r="V25" s="30"/>
      <c r="W25" s="79"/>
      <c r="X25" s="78">
        <f t="shared" si="4"/>
        <v>-1.2888904999999999</v>
      </c>
      <c r="Y25" s="78">
        <f t="shared" si="5"/>
        <v>-1.286592</v>
      </c>
      <c r="Z25" s="78">
        <f t="shared" si="6"/>
        <v>-1.2911889999999999</v>
      </c>
    </row>
    <row r="26" spans="1:26" ht="15.75">
      <c r="A26" s="9">
        <v>11</v>
      </c>
      <c r="B26" s="9" t="s">
        <v>103</v>
      </c>
      <c r="C26" s="13"/>
      <c r="D26" s="55"/>
      <c r="E26" s="15" t="s">
        <v>79</v>
      </c>
      <c r="F26" s="62">
        <v>-0.24562500000000001</v>
      </c>
      <c r="G26" s="9"/>
      <c r="H26" s="55"/>
      <c r="I26" s="9"/>
      <c r="J26" s="55"/>
      <c r="K26" s="9"/>
      <c r="L26" s="74"/>
      <c r="M26" s="9"/>
      <c r="N26" s="30"/>
      <c r="O26" s="9"/>
      <c r="P26" s="55"/>
      <c r="Q26" s="9"/>
      <c r="R26" s="30"/>
      <c r="S26" s="9"/>
      <c r="T26" s="30"/>
      <c r="U26" s="9"/>
      <c r="V26" s="30"/>
      <c r="W26" s="79"/>
      <c r="X26" s="78">
        <f t="shared" si="4"/>
        <v>-0.24562500000000001</v>
      </c>
      <c r="Y26" s="78">
        <f t="shared" si="5"/>
        <v>-0.24562500000000001</v>
      </c>
      <c r="Z26" s="78">
        <f t="shared" si="6"/>
        <v>-0.24562500000000001</v>
      </c>
    </row>
    <row r="27" spans="1:26" ht="15.75">
      <c r="A27" s="9">
        <v>12</v>
      </c>
      <c r="B27" s="9" t="s">
        <v>25</v>
      </c>
      <c r="C27" s="13" t="s">
        <v>33</v>
      </c>
      <c r="D27" s="55">
        <v>-1.738836</v>
      </c>
      <c r="E27" s="15" t="s">
        <v>79</v>
      </c>
      <c r="F27" s="62">
        <v>-0.62116400000000005</v>
      </c>
      <c r="G27" s="9"/>
      <c r="H27" s="55"/>
      <c r="I27" s="9"/>
      <c r="J27" s="55"/>
      <c r="K27" s="9"/>
      <c r="L27" s="74"/>
      <c r="M27" s="9"/>
      <c r="N27" s="30"/>
      <c r="O27" s="9"/>
      <c r="P27" s="55"/>
      <c r="Q27" s="9"/>
      <c r="R27" s="30"/>
      <c r="S27" s="9"/>
      <c r="T27" s="30"/>
      <c r="U27" s="9"/>
      <c r="V27" s="30"/>
      <c r="W27" s="79"/>
      <c r="X27" s="78">
        <f t="shared" si="4"/>
        <v>-1.1800000000000002</v>
      </c>
      <c r="Y27" s="78">
        <f t="shared" si="5"/>
        <v>-0.62116400000000005</v>
      </c>
      <c r="Z27" s="78">
        <f t="shared" si="6"/>
        <v>-1.738836</v>
      </c>
    </row>
    <row r="28" spans="1:26" ht="15.75">
      <c r="A28" s="9">
        <v>13</v>
      </c>
      <c r="B28" s="9" t="s">
        <v>26</v>
      </c>
      <c r="C28" s="13" t="s">
        <v>33</v>
      </c>
      <c r="D28" s="55">
        <v>-1.4305600000000001</v>
      </c>
      <c r="E28" s="15" t="s">
        <v>79</v>
      </c>
      <c r="F28" s="62">
        <v>-0.93811</v>
      </c>
      <c r="G28" s="9"/>
      <c r="H28" s="55"/>
      <c r="I28" s="9"/>
      <c r="J28" s="55"/>
      <c r="K28" s="9"/>
      <c r="L28" s="74"/>
      <c r="M28" s="9"/>
      <c r="N28" s="30"/>
      <c r="O28" s="9"/>
      <c r="P28" s="55"/>
      <c r="Q28" s="9"/>
      <c r="R28" s="30"/>
      <c r="S28" s="9"/>
      <c r="T28" s="30"/>
      <c r="U28" s="9"/>
      <c r="V28" s="30"/>
      <c r="W28" s="79"/>
      <c r="X28" s="78">
        <f t="shared" si="4"/>
        <v>-1.1843349999999999</v>
      </c>
      <c r="Y28" s="78">
        <f t="shared" si="5"/>
        <v>-0.93811</v>
      </c>
      <c r="Z28" s="78">
        <f t="shared" si="6"/>
        <v>-1.4305600000000001</v>
      </c>
    </row>
    <row r="29" spans="1:26" ht="15.75">
      <c r="A29" s="9">
        <v>14</v>
      </c>
      <c r="B29" s="9" t="s">
        <v>104</v>
      </c>
      <c r="C29" s="13"/>
      <c r="D29" s="55"/>
      <c r="E29" s="15" t="s">
        <v>79</v>
      </c>
      <c r="F29" s="62">
        <v>-1.250014</v>
      </c>
      <c r="G29" s="9"/>
      <c r="H29" s="55"/>
      <c r="I29" s="9" t="s">
        <v>124</v>
      </c>
      <c r="J29" s="55">
        <v>-0.57794000000000001</v>
      </c>
      <c r="K29" s="9"/>
      <c r="L29" s="74"/>
      <c r="M29" s="9"/>
      <c r="N29" s="30"/>
      <c r="O29" s="9"/>
      <c r="P29" s="55"/>
      <c r="Q29" s="9"/>
      <c r="R29" s="30"/>
      <c r="S29" s="9"/>
      <c r="T29" s="30"/>
      <c r="U29" s="9"/>
      <c r="V29" s="30"/>
      <c r="W29" s="79"/>
      <c r="X29" s="78">
        <f t="shared" si="4"/>
        <v>-0.91397700000000004</v>
      </c>
      <c r="Y29" s="78">
        <f t="shared" si="5"/>
        <v>-0.57794000000000001</v>
      </c>
      <c r="Z29" s="78">
        <f t="shared" si="6"/>
        <v>-1.250014</v>
      </c>
    </row>
    <row r="30" spans="1:26" ht="15.75">
      <c r="A30" s="9">
        <v>15</v>
      </c>
      <c r="B30" s="9" t="s">
        <v>105</v>
      </c>
      <c r="C30" s="13"/>
      <c r="D30" s="55"/>
      <c r="E30" s="15" t="s">
        <v>79</v>
      </c>
      <c r="F30" s="62">
        <v>-1.1520900000000001</v>
      </c>
      <c r="G30" s="9"/>
      <c r="H30" s="55"/>
      <c r="I30" s="9"/>
      <c r="J30" s="55"/>
      <c r="K30" s="9"/>
      <c r="L30" s="74"/>
      <c r="M30" s="9"/>
      <c r="N30" s="30"/>
      <c r="O30" s="9"/>
      <c r="P30" s="55"/>
      <c r="Q30" s="9"/>
      <c r="R30" s="30"/>
      <c r="S30" s="9"/>
      <c r="T30" s="30"/>
      <c r="U30" s="9"/>
      <c r="V30" s="30"/>
      <c r="W30" s="79"/>
      <c r="X30" s="78">
        <f t="shared" si="4"/>
        <v>-1.1520900000000001</v>
      </c>
      <c r="Y30" s="78">
        <f t="shared" si="5"/>
        <v>-1.1520900000000001</v>
      </c>
      <c r="Z30" s="78">
        <f t="shared" si="6"/>
        <v>-1.1520900000000001</v>
      </c>
    </row>
    <row r="31" spans="1:26" ht="15.75">
      <c r="A31" s="9">
        <v>16</v>
      </c>
      <c r="B31" s="9" t="s">
        <v>122</v>
      </c>
      <c r="C31" s="13"/>
      <c r="D31" s="55"/>
      <c r="E31" s="15" t="s">
        <v>79</v>
      </c>
      <c r="F31" s="62">
        <v>-0.98989700000000003</v>
      </c>
      <c r="G31" s="9"/>
      <c r="H31" s="55"/>
      <c r="I31" s="9" t="s">
        <v>124</v>
      </c>
      <c r="J31" s="55">
        <v>-0.19634699999999999</v>
      </c>
      <c r="K31" s="9"/>
      <c r="L31" s="74"/>
      <c r="M31" s="9"/>
      <c r="N31" s="30"/>
      <c r="O31" s="9"/>
      <c r="P31" s="55"/>
      <c r="Q31" s="9"/>
      <c r="R31" s="30"/>
      <c r="S31" s="9"/>
      <c r="T31" s="30"/>
      <c r="U31" s="9"/>
      <c r="V31" s="30"/>
      <c r="W31" s="79"/>
      <c r="X31" s="78">
        <f t="shared" si="4"/>
        <v>-0.59312200000000004</v>
      </c>
      <c r="Y31" s="78">
        <f t="shared" si="5"/>
        <v>-0.19634699999999999</v>
      </c>
      <c r="Z31" s="78">
        <f t="shared" si="6"/>
        <v>-0.98989700000000003</v>
      </c>
    </row>
    <row r="32" spans="1:26" ht="15.75">
      <c r="A32" s="9">
        <v>17</v>
      </c>
      <c r="B32" s="9" t="s">
        <v>106</v>
      </c>
      <c r="C32" s="13"/>
      <c r="D32" s="55"/>
      <c r="E32" s="15" t="s">
        <v>79</v>
      </c>
      <c r="F32" s="62">
        <v>-8.6146150000000006</v>
      </c>
      <c r="G32" s="9"/>
      <c r="H32" s="55"/>
      <c r="I32" s="9"/>
      <c r="J32" s="55"/>
      <c r="K32" s="9"/>
      <c r="L32" s="74"/>
      <c r="M32" s="9"/>
      <c r="N32" s="30"/>
      <c r="O32" s="9"/>
      <c r="P32" s="55"/>
      <c r="Q32" s="9"/>
      <c r="R32" s="30"/>
      <c r="S32" s="9"/>
      <c r="T32" s="30"/>
      <c r="U32" s="9"/>
      <c r="V32" s="30"/>
      <c r="W32" s="79"/>
      <c r="X32" s="78">
        <f t="shared" si="4"/>
        <v>-8.6146150000000006</v>
      </c>
      <c r="Y32" s="78">
        <f t="shared" si="5"/>
        <v>-8.6146150000000006</v>
      </c>
      <c r="Z32" s="78">
        <f t="shared" si="6"/>
        <v>-8.6146150000000006</v>
      </c>
    </row>
    <row r="33" spans="1:26" ht="15.75">
      <c r="A33" s="9">
        <v>18</v>
      </c>
      <c r="B33" s="9" t="s">
        <v>107</v>
      </c>
      <c r="C33" s="13"/>
      <c r="D33" s="55"/>
      <c r="E33" s="15" t="s">
        <v>79</v>
      </c>
      <c r="F33" s="62">
        <v>-0.92280399999999996</v>
      </c>
      <c r="G33" s="9"/>
      <c r="H33" s="55"/>
      <c r="I33" s="9"/>
      <c r="J33" s="55"/>
      <c r="K33" s="9"/>
      <c r="L33" s="74"/>
      <c r="M33" s="9"/>
      <c r="N33" s="30"/>
      <c r="O33" s="9"/>
      <c r="P33" s="55"/>
      <c r="Q33" s="9"/>
      <c r="R33" s="30"/>
      <c r="S33" s="9"/>
      <c r="T33" s="30"/>
      <c r="U33" s="9"/>
      <c r="V33" s="30"/>
      <c r="W33" s="79"/>
      <c r="X33" s="78">
        <f t="shared" si="4"/>
        <v>-0.92280399999999996</v>
      </c>
      <c r="Y33" s="78">
        <f t="shared" si="5"/>
        <v>-0.92280399999999996</v>
      </c>
      <c r="Z33" s="78">
        <f t="shared" si="6"/>
        <v>-0.92280399999999996</v>
      </c>
    </row>
    <row r="34" spans="1:26" ht="15.75">
      <c r="A34" s="9">
        <v>19</v>
      </c>
      <c r="B34" s="9" t="s">
        <v>108</v>
      </c>
      <c r="C34" s="13"/>
      <c r="D34" s="55"/>
      <c r="E34" s="15" t="s">
        <v>79</v>
      </c>
      <c r="F34" s="62">
        <v>-1.170879</v>
      </c>
      <c r="G34" s="9"/>
      <c r="H34" s="55"/>
      <c r="I34" s="9"/>
      <c r="J34" s="55"/>
      <c r="K34" s="9"/>
      <c r="L34" s="74"/>
      <c r="M34" s="9"/>
      <c r="N34" s="30"/>
      <c r="O34" s="9"/>
      <c r="P34" s="55"/>
      <c r="Q34" s="9"/>
      <c r="R34" s="30"/>
      <c r="S34" s="9"/>
      <c r="T34" s="30"/>
      <c r="U34" s="9"/>
      <c r="V34" s="30"/>
      <c r="W34" s="79"/>
      <c r="X34" s="78">
        <f t="shared" si="4"/>
        <v>-1.170879</v>
      </c>
      <c r="Y34" s="78">
        <f t="shared" si="5"/>
        <v>-1.170879</v>
      </c>
      <c r="Z34" s="78">
        <f t="shared" si="6"/>
        <v>-1.170879</v>
      </c>
    </row>
    <row r="35" spans="1:26" ht="15.75">
      <c r="A35" s="9">
        <v>20</v>
      </c>
      <c r="B35" s="9" t="s">
        <v>109</v>
      </c>
      <c r="C35" s="13"/>
      <c r="D35" s="55"/>
      <c r="E35" s="15" t="s">
        <v>79</v>
      </c>
      <c r="F35" s="62">
        <v>-0.81428999999999996</v>
      </c>
      <c r="G35" s="9"/>
      <c r="H35" s="55"/>
      <c r="I35" s="9"/>
      <c r="J35" s="55"/>
      <c r="K35" s="9"/>
      <c r="L35" s="74"/>
      <c r="M35" s="9"/>
      <c r="N35" s="30"/>
      <c r="O35" s="9"/>
      <c r="P35" s="55"/>
      <c r="Q35" s="9"/>
      <c r="R35" s="30"/>
      <c r="S35" s="9"/>
      <c r="T35" s="30"/>
      <c r="U35" s="9"/>
      <c r="V35" s="30"/>
      <c r="W35" s="79"/>
      <c r="X35" s="78">
        <f t="shared" si="4"/>
        <v>-0.81428999999999996</v>
      </c>
      <c r="Y35" s="78">
        <f t="shared" si="5"/>
        <v>-0.81428999999999996</v>
      </c>
      <c r="Z35" s="78">
        <f t="shared" si="6"/>
        <v>-0.81428999999999996</v>
      </c>
    </row>
    <row r="36" spans="1:26" ht="15.75">
      <c r="A36" s="9">
        <v>21</v>
      </c>
      <c r="B36" s="9" t="s">
        <v>110</v>
      </c>
      <c r="C36" s="13"/>
      <c r="D36" s="55"/>
      <c r="E36" s="15" t="s">
        <v>79</v>
      </c>
      <c r="F36" s="62">
        <v>-0.25813599999999998</v>
      </c>
      <c r="G36" s="9"/>
      <c r="H36" s="55"/>
      <c r="I36" s="9"/>
      <c r="J36" s="55"/>
      <c r="K36" s="9"/>
      <c r="L36" s="74"/>
      <c r="M36" s="9"/>
      <c r="N36" s="30"/>
      <c r="O36" s="9"/>
      <c r="P36" s="55"/>
      <c r="Q36" s="9"/>
      <c r="R36" s="30"/>
      <c r="S36" s="9"/>
      <c r="T36" s="30"/>
      <c r="U36" s="9"/>
      <c r="V36" s="30"/>
      <c r="W36" s="79"/>
      <c r="X36" s="78">
        <f t="shared" si="4"/>
        <v>-0.25813599999999998</v>
      </c>
      <c r="Y36" s="78">
        <f t="shared" si="5"/>
        <v>-0.25813599999999998</v>
      </c>
      <c r="Z36" s="78">
        <f t="shared" si="6"/>
        <v>-0.25813599999999998</v>
      </c>
    </row>
    <row r="37" spans="1:26" ht="15.75">
      <c r="A37" s="9">
        <v>22</v>
      </c>
      <c r="B37" s="9" t="s">
        <v>116</v>
      </c>
      <c r="C37" s="13"/>
      <c r="D37" s="55"/>
      <c r="E37" s="15" t="s">
        <v>79</v>
      </c>
      <c r="F37" s="62">
        <v>-0.13057099999999999</v>
      </c>
      <c r="G37" s="9"/>
      <c r="H37" s="55"/>
      <c r="I37" s="9"/>
      <c r="J37" s="55"/>
      <c r="K37" s="9"/>
      <c r="L37" s="74"/>
      <c r="M37" s="9"/>
      <c r="N37" s="30"/>
      <c r="O37" s="9"/>
      <c r="P37" s="55"/>
      <c r="Q37" s="9"/>
      <c r="R37" s="30"/>
      <c r="S37" s="9"/>
      <c r="T37" s="30"/>
      <c r="U37" s="9"/>
      <c r="V37" s="30"/>
      <c r="W37" s="79"/>
      <c r="X37" s="78">
        <f t="shared" si="4"/>
        <v>-0.13057099999999999</v>
      </c>
      <c r="Y37" s="78">
        <f t="shared" si="5"/>
        <v>-0.13057099999999999</v>
      </c>
      <c r="Z37" s="78">
        <f t="shared" si="6"/>
        <v>-0.13057099999999999</v>
      </c>
    </row>
    <row r="38" spans="1:26" ht="15.75">
      <c r="A38" s="9">
        <v>23</v>
      </c>
      <c r="B38" s="9" t="s">
        <v>111</v>
      </c>
      <c r="C38" s="13"/>
      <c r="D38" s="55"/>
      <c r="E38" s="15" t="s">
        <v>79</v>
      </c>
      <c r="F38" s="62">
        <v>-0.38261299999999998</v>
      </c>
      <c r="G38" s="9"/>
      <c r="H38" s="55"/>
      <c r="I38" s="9"/>
      <c r="J38" s="55"/>
      <c r="K38" s="9"/>
      <c r="L38" s="74"/>
      <c r="M38" s="9"/>
      <c r="N38" s="30"/>
      <c r="O38" s="9"/>
      <c r="P38" s="55"/>
      <c r="Q38" s="9"/>
      <c r="R38" s="30"/>
      <c r="S38" s="9"/>
      <c r="T38" s="30"/>
      <c r="U38" s="9"/>
      <c r="V38" s="30"/>
      <c r="W38" s="79"/>
      <c r="X38" s="78">
        <f t="shared" si="4"/>
        <v>-0.38261299999999998</v>
      </c>
      <c r="Y38" s="78">
        <f t="shared" si="5"/>
        <v>-0.38261299999999998</v>
      </c>
      <c r="Z38" s="78">
        <f t="shared" si="6"/>
        <v>-0.38261299999999998</v>
      </c>
    </row>
    <row r="39" spans="1:26" ht="15.75">
      <c r="A39" s="9">
        <v>24</v>
      </c>
      <c r="B39" s="9" t="s">
        <v>112</v>
      </c>
      <c r="C39" s="13"/>
      <c r="D39" s="55"/>
      <c r="E39" s="15" t="s">
        <v>79</v>
      </c>
      <c r="F39" s="62">
        <v>-1.591027</v>
      </c>
      <c r="G39" s="9"/>
      <c r="H39" s="55"/>
      <c r="I39" s="9"/>
      <c r="J39" s="55"/>
      <c r="K39" s="9"/>
      <c r="L39" s="74"/>
      <c r="M39" s="9"/>
      <c r="N39" s="30"/>
      <c r="O39" s="9"/>
      <c r="P39" s="55"/>
      <c r="Q39" s="9"/>
      <c r="R39" s="30"/>
      <c r="S39" s="9"/>
      <c r="T39" s="30"/>
      <c r="U39" s="9"/>
      <c r="V39" s="30"/>
      <c r="W39" s="79"/>
      <c r="X39" s="78">
        <f t="shared" si="4"/>
        <v>-1.591027</v>
      </c>
      <c r="Y39" s="78">
        <f t="shared" si="5"/>
        <v>-1.591027</v>
      </c>
      <c r="Z39" s="78">
        <f t="shared" si="6"/>
        <v>-1.591027</v>
      </c>
    </row>
    <row r="40" spans="1:26" ht="15.75">
      <c r="A40" s="9">
        <v>25</v>
      </c>
      <c r="B40" s="9" t="s">
        <v>113</v>
      </c>
      <c r="C40" s="13"/>
      <c r="D40" s="55"/>
      <c r="E40" s="15" t="s">
        <v>79</v>
      </c>
      <c r="F40" s="62">
        <v>-0.92997099999999999</v>
      </c>
      <c r="G40" s="9"/>
      <c r="H40" s="55"/>
      <c r="I40" s="9" t="s">
        <v>124</v>
      </c>
      <c r="J40" s="55">
        <v>-1.042632</v>
      </c>
      <c r="K40" s="9"/>
      <c r="L40" s="74"/>
      <c r="M40" s="9"/>
      <c r="N40" s="30"/>
      <c r="O40" s="9"/>
      <c r="P40" s="55"/>
      <c r="Q40" s="9"/>
      <c r="R40" s="30"/>
      <c r="S40" s="9"/>
      <c r="T40" s="30"/>
      <c r="U40" s="9"/>
      <c r="V40" s="30"/>
      <c r="W40" s="79"/>
      <c r="X40" s="78">
        <f t="shared" si="4"/>
        <v>-0.98630149999999994</v>
      </c>
      <c r="Y40" s="78">
        <f t="shared" si="5"/>
        <v>-0.92997099999999999</v>
      </c>
      <c r="Z40" s="78">
        <f t="shared" si="6"/>
        <v>-1.042632</v>
      </c>
    </row>
    <row r="41" spans="1:26" ht="15.75">
      <c r="A41" s="9">
        <v>26</v>
      </c>
      <c r="B41" s="9" t="s">
        <v>114</v>
      </c>
      <c r="C41" s="13"/>
      <c r="D41" s="55"/>
      <c r="E41" s="15" t="s">
        <v>79</v>
      </c>
      <c r="F41" s="62">
        <v>-0.22220100000000001</v>
      </c>
      <c r="G41" s="9"/>
      <c r="H41" s="55"/>
      <c r="I41" s="9"/>
      <c r="J41" s="55"/>
      <c r="K41" s="9"/>
      <c r="L41" s="74"/>
      <c r="M41" s="9"/>
      <c r="N41" s="30"/>
      <c r="O41" s="9"/>
      <c r="P41" s="55"/>
      <c r="Q41" s="9"/>
      <c r="R41" s="30"/>
      <c r="S41" s="9"/>
      <c r="T41" s="30"/>
      <c r="U41" s="9"/>
      <c r="V41" s="30"/>
      <c r="W41" s="79"/>
      <c r="X41" s="78">
        <f t="shared" si="4"/>
        <v>-0.22220100000000001</v>
      </c>
      <c r="Y41" s="78">
        <f t="shared" si="5"/>
        <v>-0.22220100000000001</v>
      </c>
      <c r="Z41" s="78">
        <f t="shared" si="6"/>
        <v>-0.22220100000000001</v>
      </c>
    </row>
    <row r="42" spans="1:26" ht="15.75">
      <c r="A42" s="9">
        <v>27</v>
      </c>
      <c r="B42" s="9" t="s">
        <v>115</v>
      </c>
      <c r="C42" s="13"/>
      <c r="D42" s="55"/>
      <c r="E42" s="15" t="s">
        <v>79</v>
      </c>
      <c r="F42" s="62">
        <v>-3.055323</v>
      </c>
      <c r="G42" s="9"/>
      <c r="H42" s="55"/>
      <c r="I42" s="9"/>
      <c r="J42" s="55"/>
      <c r="K42" s="9"/>
      <c r="L42" s="74"/>
      <c r="M42" s="9"/>
      <c r="N42" s="30"/>
      <c r="O42" s="9"/>
      <c r="P42" s="55"/>
      <c r="Q42" s="9"/>
      <c r="R42" s="30"/>
      <c r="S42" s="9"/>
      <c r="T42" s="30"/>
      <c r="U42" s="9"/>
      <c r="V42" s="30"/>
      <c r="W42" s="79"/>
      <c r="X42" s="78">
        <f t="shared" si="4"/>
        <v>-3.055323</v>
      </c>
      <c r="Y42" s="78">
        <f t="shared" si="5"/>
        <v>-3.055323</v>
      </c>
      <c r="Z42" s="78">
        <f t="shared" si="6"/>
        <v>-3.055323</v>
      </c>
    </row>
    <row r="43" spans="1:26" ht="15.75">
      <c r="A43" s="9">
        <v>28</v>
      </c>
      <c r="B43" s="9" t="s">
        <v>123</v>
      </c>
      <c r="C43" s="13"/>
      <c r="D43" s="55"/>
      <c r="E43" s="15"/>
      <c r="F43" s="62"/>
      <c r="G43" s="9"/>
      <c r="H43" s="55"/>
      <c r="I43" s="9" t="s">
        <v>124</v>
      </c>
      <c r="J43" s="55">
        <v>-0.40079599999999999</v>
      </c>
      <c r="K43" s="9"/>
      <c r="L43" s="74"/>
      <c r="M43" s="9"/>
      <c r="N43" s="30"/>
      <c r="O43" s="9"/>
      <c r="P43" s="55"/>
      <c r="Q43" s="9"/>
      <c r="R43" s="30"/>
      <c r="S43" s="9"/>
      <c r="T43" s="30"/>
      <c r="U43" s="9"/>
      <c r="V43" s="30"/>
      <c r="W43" s="79"/>
      <c r="X43" s="78">
        <f t="shared" si="4"/>
        <v>-0.40079599999999999</v>
      </c>
      <c r="Y43" s="78">
        <f t="shared" si="5"/>
        <v>-0.40079599999999999</v>
      </c>
      <c r="Z43" s="78">
        <f t="shared" si="6"/>
        <v>-0.40079599999999999</v>
      </c>
    </row>
    <row r="44" spans="1:26" ht="15.75">
      <c r="A44" s="9">
        <v>29</v>
      </c>
      <c r="B44" s="9" t="s">
        <v>125</v>
      </c>
      <c r="C44" s="13"/>
      <c r="D44" s="55"/>
      <c r="E44" s="15"/>
      <c r="F44" s="62"/>
      <c r="G44" s="9"/>
      <c r="H44" s="55"/>
      <c r="I44" s="9" t="s">
        <v>124</v>
      </c>
      <c r="J44" s="55">
        <v>-5.1854999999999998E-2</v>
      </c>
      <c r="K44" s="9"/>
      <c r="L44" s="74"/>
      <c r="M44" s="9"/>
      <c r="N44" s="30"/>
      <c r="O44" s="9"/>
      <c r="P44" s="55"/>
      <c r="Q44" s="9"/>
      <c r="R44" s="30"/>
      <c r="S44" s="9"/>
      <c r="T44" s="30"/>
      <c r="U44" s="9"/>
      <c r="V44" s="30"/>
      <c r="W44" s="79"/>
      <c r="X44" s="78">
        <f t="shared" si="4"/>
        <v>-5.1854999999999998E-2</v>
      </c>
      <c r="Y44" s="78">
        <f t="shared" si="5"/>
        <v>-5.1854999999999998E-2</v>
      </c>
      <c r="Z44" s="78">
        <f t="shared" si="6"/>
        <v>-5.1854999999999998E-2</v>
      </c>
    </row>
    <row r="45" spans="1:26" ht="15.75">
      <c r="A45" s="9">
        <v>30</v>
      </c>
      <c r="B45" s="9" t="s">
        <v>126</v>
      </c>
      <c r="C45" s="13"/>
      <c r="D45" s="55"/>
      <c r="E45" s="15"/>
      <c r="F45" s="62"/>
      <c r="G45" s="9"/>
      <c r="H45" s="55"/>
      <c r="I45" s="9" t="s">
        <v>124</v>
      </c>
      <c r="J45" s="55">
        <v>-0.32438699999999998</v>
      </c>
      <c r="K45" s="9"/>
      <c r="L45" s="74"/>
      <c r="M45" s="9"/>
      <c r="N45" s="30"/>
      <c r="O45" s="9"/>
      <c r="P45" s="55"/>
      <c r="Q45" s="9"/>
      <c r="R45" s="30"/>
      <c r="S45" s="9"/>
      <c r="T45" s="30"/>
      <c r="U45" s="9"/>
      <c r="V45" s="30"/>
      <c r="W45" s="79"/>
      <c r="X45" s="78">
        <f t="shared" si="4"/>
        <v>-0.32438699999999998</v>
      </c>
      <c r="Y45" s="78">
        <f t="shared" si="5"/>
        <v>-0.32438699999999998</v>
      </c>
      <c r="Z45" s="78">
        <f t="shared" si="6"/>
        <v>-0.32438699999999998</v>
      </c>
    </row>
    <row r="46" spans="1:26" ht="15.75">
      <c r="A46" s="9">
        <v>31</v>
      </c>
      <c r="B46" s="9" t="s">
        <v>127</v>
      </c>
      <c r="C46" s="13"/>
      <c r="D46" s="55"/>
      <c r="E46" s="15"/>
      <c r="F46" s="62"/>
      <c r="G46" s="9"/>
      <c r="H46" s="55"/>
      <c r="I46" s="9" t="s">
        <v>124</v>
      </c>
      <c r="J46" s="55">
        <v>-0.23569100000000001</v>
      </c>
      <c r="K46" s="9"/>
      <c r="L46" s="74"/>
      <c r="M46" s="9"/>
      <c r="N46" s="30"/>
      <c r="O46" s="9"/>
      <c r="P46" s="55"/>
      <c r="Q46" s="9"/>
      <c r="R46" s="30"/>
      <c r="S46" s="9"/>
      <c r="T46" s="30"/>
      <c r="U46" s="9"/>
      <c r="V46" s="30"/>
      <c r="W46" s="79"/>
      <c r="X46" s="78">
        <f t="shared" si="4"/>
        <v>-0.23569100000000001</v>
      </c>
      <c r="Y46" s="78">
        <f t="shared" si="5"/>
        <v>-0.23569100000000001</v>
      </c>
      <c r="Z46" s="78">
        <f t="shared" si="6"/>
        <v>-0.23569100000000001</v>
      </c>
    </row>
    <row r="47" spans="1:26" ht="15.75">
      <c r="A47" s="9">
        <v>32</v>
      </c>
      <c r="B47" s="9" t="s">
        <v>128</v>
      </c>
      <c r="C47" s="13"/>
      <c r="D47" s="55"/>
      <c r="E47" s="15"/>
      <c r="F47" s="62"/>
      <c r="G47" s="9"/>
      <c r="H47" s="55"/>
      <c r="I47" s="9" t="s">
        <v>124</v>
      </c>
      <c r="J47" s="55">
        <v>-2.0027370000000002</v>
      </c>
      <c r="K47" s="9"/>
      <c r="L47" s="74"/>
      <c r="M47" s="9"/>
      <c r="N47" s="30"/>
      <c r="O47" s="9"/>
      <c r="P47" s="55"/>
      <c r="Q47" s="9"/>
      <c r="R47" s="30"/>
      <c r="S47" s="9"/>
      <c r="T47" s="30"/>
      <c r="U47" s="9"/>
      <c r="V47" s="30"/>
      <c r="W47" s="79"/>
      <c r="X47" s="78">
        <f t="shared" si="4"/>
        <v>-2.0027370000000002</v>
      </c>
      <c r="Y47" s="78">
        <f t="shared" si="5"/>
        <v>-2.0027370000000002</v>
      </c>
      <c r="Z47" s="78">
        <f t="shared" si="6"/>
        <v>-2.0027370000000002</v>
      </c>
    </row>
    <row r="48" spans="1:26" ht="15.75">
      <c r="A48" s="9">
        <v>33</v>
      </c>
      <c r="B48" s="9" t="s">
        <v>129</v>
      </c>
      <c r="C48" s="13"/>
      <c r="D48" s="55"/>
      <c r="E48" s="15"/>
      <c r="F48" s="62"/>
      <c r="G48" s="9"/>
      <c r="H48" s="55"/>
      <c r="I48" s="9" t="s">
        <v>124</v>
      </c>
      <c r="J48" s="55">
        <v>-4.6946149999999998</v>
      </c>
      <c r="K48" s="9"/>
      <c r="L48" s="74"/>
      <c r="M48" s="9"/>
      <c r="N48" s="30"/>
      <c r="O48" s="9"/>
      <c r="P48" s="55"/>
      <c r="Q48" s="9"/>
      <c r="R48" s="30"/>
      <c r="S48" s="9"/>
      <c r="T48" s="30"/>
      <c r="U48" s="9"/>
      <c r="V48" s="30"/>
      <c r="W48" s="79"/>
      <c r="X48" s="78">
        <f t="shared" si="4"/>
        <v>-4.6946149999999998</v>
      </c>
      <c r="Y48" s="78">
        <f t="shared" si="5"/>
        <v>-4.6946149999999998</v>
      </c>
      <c r="Z48" s="78">
        <f t="shared" si="6"/>
        <v>-4.6946149999999998</v>
      </c>
    </row>
    <row r="49" spans="1:26" ht="15.75">
      <c r="A49" s="9">
        <v>34</v>
      </c>
      <c r="B49" s="9" t="s">
        <v>130</v>
      </c>
      <c r="C49" s="13"/>
      <c r="D49" s="55"/>
      <c r="E49" s="15"/>
      <c r="F49" s="62"/>
      <c r="G49" s="9"/>
      <c r="H49" s="55"/>
      <c r="I49" s="9" t="s">
        <v>124</v>
      </c>
      <c r="J49" s="55">
        <v>-0.130191</v>
      </c>
      <c r="K49" s="9"/>
      <c r="L49" s="74"/>
      <c r="M49" s="9"/>
      <c r="N49" s="30"/>
      <c r="O49" s="9"/>
      <c r="P49" s="55"/>
      <c r="Q49" s="9"/>
      <c r="R49" s="30"/>
      <c r="S49" s="9"/>
      <c r="T49" s="30"/>
      <c r="U49" s="9"/>
      <c r="V49" s="30"/>
      <c r="W49" s="79"/>
      <c r="X49" s="78">
        <f t="shared" si="4"/>
        <v>-0.130191</v>
      </c>
      <c r="Y49" s="78">
        <f t="shared" si="5"/>
        <v>-0.130191</v>
      </c>
      <c r="Z49" s="78">
        <f t="shared" si="6"/>
        <v>-0.130191</v>
      </c>
    </row>
    <row r="50" spans="1:26" ht="15.75">
      <c r="A50" s="9">
        <v>35</v>
      </c>
      <c r="B50" s="9" t="s">
        <v>131</v>
      </c>
      <c r="C50" s="13"/>
      <c r="D50" s="55"/>
      <c r="E50" s="15"/>
      <c r="F50" s="62"/>
      <c r="G50" s="9"/>
      <c r="H50" s="55"/>
      <c r="I50" s="9" t="s">
        <v>124</v>
      </c>
      <c r="J50" s="55">
        <v>-0.22461300000000001</v>
      </c>
      <c r="K50" s="9"/>
      <c r="L50" s="74"/>
      <c r="M50" s="9"/>
      <c r="N50" s="30"/>
      <c r="O50" s="9"/>
      <c r="P50" s="55"/>
      <c r="Q50" s="9"/>
      <c r="R50" s="30"/>
      <c r="S50" s="9"/>
      <c r="T50" s="30"/>
      <c r="U50" s="9"/>
      <c r="V50" s="30"/>
      <c r="W50" s="79"/>
      <c r="X50" s="78">
        <f t="shared" si="4"/>
        <v>-0.22461300000000001</v>
      </c>
      <c r="Y50" s="78">
        <f t="shared" si="5"/>
        <v>-0.22461300000000001</v>
      </c>
      <c r="Z50" s="78">
        <f t="shared" si="6"/>
        <v>-0.22461300000000001</v>
      </c>
    </row>
    <row r="51" spans="1:26" ht="15.75">
      <c r="A51" s="9">
        <v>36</v>
      </c>
      <c r="B51" s="9" t="s">
        <v>132</v>
      </c>
      <c r="C51" s="13"/>
      <c r="D51" s="55"/>
      <c r="E51" s="15"/>
      <c r="F51" s="62"/>
      <c r="G51" s="9"/>
      <c r="H51" s="55"/>
      <c r="I51" s="9" t="s">
        <v>124</v>
      </c>
      <c r="J51" s="55">
        <v>-0.677921</v>
      </c>
      <c r="K51" s="9"/>
      <c r="L51" s="74"/>
      <c r="M51" s="9"/>
      <c r="N51" s="30"/>
      <c r="O51" s="9"/>
      <c r="P51" s="55"/>
      <c r="Q51" s="9"/>
      <c r="R51" s="30"/>
      <c r="S51" s="9"/>
      <c r="T51" s="30"/>
      <c r="U51" s="9"/>
      <c r="V51" s="30"/>
      <c r="W51" s="79"/>
      <c r="X51" s="78">
        <f t="shared" si="4"/>
        <v>-0.677921</v>
      </c>
      <c r="Y51" s="78">
        <f t="shared" si="5"/>
        <v>-0.677921</v>
      </c>
      <c r="Z51" s="78">
        <f t="shared" si="6"/>
        <v>-0.677921</v>
      </c>
    </row>
    <row r="52" spans="1:26" ht="15.75">
      <c r="A52" s="9">
        <v>37</v>
      </c>
      <c r="B52" s="9" t="s">
        <v>133</v>
      </c>
      <c r="C52" s="13"/>
      <c r="D52" s="55"/>
      <c r="E52" s="15"/>
      <c r="F52" s="62"/>
      <c r="G52" s="9"/>
      <c r="H52" s="55"/>
      <c r="I52" s="9" t="s">
        <v>124</v>
      </c>
      <c r="J52" s="55">
        <v>-0.102893</v>
      </c>
      <c r="K52" s="9"/>
      <c r="L52" s="74"/>
      <c r="M52" s="9"/>
      <c r="N52" s="30"/>
      <c r="O52" s="9"/>
      <c r="P52" s="55"/>
      <c r="Q52" s="9"/>
      <c r="R52" s="30"/>
      <c r="S52" s="9"/>
      <c r="T52" s="30"/>
      <c r="U52" s="9"/>
      <c r="V52" s="30"/>
      <c r="W52" s="79"/>
      <c r="X52" s="78">
        <f t="shared" si="4"/>
        <v>-0.102893</v>
      </c>
      <c r="Y52" s="78">
        <f t="shared" si="5"/>
        <v>-0.102893</v>
      </c>
      <c r="Z52" s="78">
        <f t="shared" si="6"/>
        <v>-0.102893</v>
      </c>
    </row>
    <row r="53" spans="1:26" ht="15.75">
      <c r="A53" s="9">
        <v>38</v>
      </c>
      <c r="B53" s="9" t="s">
        <v>134</v>
      </c>
      <c r="C53" s="13"/>
      <c r="D53" s="55"/>
      <c r="E53" s="15"/>
      <c r="F53" s="62"/>
      <c r="G53" s="9"/>
      <c r="H53" s="55"/>
      <c r="I53" s="9" t="s">
        <v>124</v>
      </c>
      <c r="J53" s="55">
        <v>-0.240285</v>
      </c>
      <c r="K53" s="9"/>
      <c r="L53" s="74"/>
      <c r="M53" s="9"/>
      <c r="N53" s="30"/>
      <c r="O53" s="9"/>
      <c r="P53" s="55"/>
      <c r="Q53" s="9"/>
      <c r="R53" s="30"/>
      <c r="S53" s="9"/>
      <c r="T53" s="30"/>
      <c r="U53" s="9"/>
      <c r="V53" s="30"/>
      <c r="W53" s="79"/>
      <c r="X53" s="78">
        <f t="shared" si="4"/>
        <v>-0.240285</v>
      </c>
      <c r="Y53" s="78">
        <f t="shared" si="5"/>
        <v>-0.240285</v>
      </c>
      <c r="Z53" s="78">
        <f t="shared" si="6"/>
        <v>-0.240285</v>
      </c>
    </row>
    <row r="54" spans="1:26" ht="15.75">
      <c r="A54" s="9">
        <v>39</v>
      </c>
      <c r="B54" s="9" t="s">
        <v>135</v>
      </c>
      <c r="C54" s="13"/>
      <c r="D54" s="55"/>
      <c r="E54" s="15"/>
      <c r="F54" s="62"/>
      <c r="G54" s="9"/>
      <c r="H54" s="55"/>
      <c r="I54" s="9" t="s">
        <v>124</v>
      </c>
      <c r="J54" s="55">
        <v>9.0749999999999997E-2</v>
      </c>
      <c r="K54" s="9"/>
      <c r="L54" s="74"/>
      <c r="M54" s="9"/>
      <c r="N54" s="30"/>
      <c r="O54" s="9"/>
      <c r="P54" s="55"/>
      <c r="Q54" s="9"/>
      <c r="R54" s="30"/>
      <c r="S54" s="9"/>
      <c r="T54" s="30"/>
      <c r="U54" s="9"/>
      <c r="V54" s="30"/>
      <c r="W54" s="79"/>
      <c r="X54" s="78">
        <f t="shared" si="4"/>
        <v>9.0749999999999997E-2</v>
      </c>
      <c r="Y54" s="78">
        <f t="shared" si="5"/>
        <v>9.0749999999999997E-2</v>
      </c>
      <c r="Z54" s="78">
        <f t="shared" si="6"/>
        <v>9.0749999999999997E-2</v>
      </c>
    </row>
    <row r="55" spans="1:26" ht="15.75">
      <c r="A55" s="9">
        <v>40</v>
      </c>
      <c r="B55" s="9" t="s">
        <v>136</v>
      </c>
      <c r="C55" s="13"/>
      <c r="D55" s="55"/>
      <c r="E55" s="15"/>
      <c r="F55" s="62"/>
      <c r="G55" s="9"/>
      <c r="H55" s="55"/>
      <c r="I55" s="9" t="s">
        <v>124</v>
      </c>
      <c r="J55" s="55">
        <v>0.34221200000000002</v>
      </c>
      <c r="K55" s="9"/>
      <c r="L55" s="74"/>
      <c r="M55" s="9"/>
      <c r="N55" s="30"/>
      <c r="O55" s="9"/>
      <c r="P55" s="55"/>
      <c r="Q55" s="9"/>
      <c r="R55" s="30"/>
      <c r="S55" s="9"/>
      <c r="T55" s="30"/>
      <c r="U55" s="9"/>
      <c r="V55" s="30"/>
      <c r="W55" s="79"/>
      <c r="X55" s="78">
        <f t="shared" si="4"/>
        <v>0.34221200000000002</v>
      </c>
      <c r="Y55" s="78">
        <f t="shared" si="5"/>
        <v>0.34221200000000002</v>
      </c>
      <c r="Z55" s="78">
        <f t="shared" si="6"/>
        <v>0.34221200000000002</v>
      </c>
    </row>
    <row r="56" spans="1:26" ht="15.75">
      <c r="A56" s="9">
        <v>41</v>
      </c>
      <c r="B56" s="9" t="s">
        <v>118</v>
      </c>
      <c r="C56" s="15" t="s">
        <v>35</v>
      </c>
      <c r="D56" s="55">
        <v>-24.487506</v>
      </c>
      <c r="E56" s="31" t="s">
        <v>143</v>
      </c>
      <c r="F56" s="62">
        <v>-19.791170999999999</v>
      </c>
      <c r="G56" s="9" t="s">
        <v>95</v>
      </c>
      <c r="H56" s="55">
        <v>-12.519631</v>
      </c>
      <c r="I56" s="9" t="s">
        <v>117</v>
      </c>
      <c r="J56" s="55">
        <v>-19.628609000000001</v>
      </c>
      <c r="K56" s="9"/>
      <c r="L56" s="74"/>
      <c r="M56" s="9"/>
      <c r="N56" s="30"/>
      <c r="O56" s="9"/>
      <c r="P56" s="55"/>
      <c r="Q56" s="9"/>
      <c r="R56" s="30"/>
      <c r="S56" s="9"/>
      <c r="T56" s="30"/>
      <c r="U56" s="9"/>
      <c r="V56" s="30"/>
      <c r="W56" s="79"/>
      <c r="X56" s="78">
        <f t="shared" si="4"/>
        <v>-19.106729250000001</v>
      </c>
      <c r="Y56" s="78">
        <f t="shared" si="5"/>
        <v>-12.519631</v>
      </c>
      <c r="Z56" s="78">
        <f t="shared" si="6"/>
        <v>-24.487506</v>
      </c>
    </row>
    <row r="57" spans="1:26" ht="15.75">
      <c r="A57" s="9"/>
      <c r="B57" s="9"/>
      <c r="C57" s="15" t="s">
        <v>36</v>
      </c>
      <c r="D57" s="55"/>
      <c r="E57" s="15"/>
      <c r="F57" s="62"/>
      <c r="G57" s="9"/>
      <c r="H57" s="55"/>
      <c r="I57" s="9"/>
      <c r="J57" s="55"/>
      <c r="K57" s="9"/>
      <c r="L57" s="74"/>
      <c r="M57" s="9"/>
      <c r="N57" s="30"/>
      <c r="O57" s="9"/>
      <c r="P57" s="55"/>
      <c r="Q57" s="9"/>
      <c r="R57" s="30"/>
      <c r="S57" s="9"/>
      <c r="T57" s="30"/>
      <c r="U57" s="9"/>
      <c r="V57" s="30"/>
      <c r="W57" s="79"/>
      <c r="X57" s="78"/>
      <c r="Y57" s="78"/>
      <c r="Z57" s="78"/>
    </row>
    <row r="58" spans="1:26" ht="15.75">
      <c r="A58" s="3" t="s">
        <v>7</v>
      </c>
      <c r="B58" s="4"/>
      <c r="C58" s="13"/>
      <c r="D58" s="56"/>
      <c r="E58" s="15"/>
      <c r="F58" s="62"/>
      <c r="G58" s="9"/>
      <c r="H58" s="55"/>
      <c r="I58" s="9"/>
      <c r="J58" s="55"/>
      <c r="K58" s="9"/>
      <c r="L58" s="74"/>
      <c r="M58" s="9"/>
      <c r="N58" s="30"/>
      <c r="O58" s="9"/>
      <c r="P58" s="55"/>
      <c r="Q58" s="9"/>
      <c r="R58" s="30"/>
      <c r="S58" s="9"/>
      <c r="T58" s="30"/>
      <c r="U58" s="9"/>
      <c r="V58" s="30"/>
      <c r="W58" s="79"/>
      <c r="X58" s="78"/>
      <c r="Y58" s="78"/>
      <c r="Z58" s="78"/>
    </row>
    <row r="59" spans="1:26" ht="15.75">
      <c r="A59" s="9">
        <v>1</v>
      </c>
      <c r="B59" s="9" t="s">
        <v>87</v>
      </c>
      <c r="C59" s="15" t="s">
        <v>37</v>
      </c>
      <c r="D59" s="57">
        <v>-3.3991020000000001</v>
      </c>
      <c r="E59" s="15" t="s">
        <v>56</v>
      </c>
      <c r="F59" s="63">
        <v>-15.944000000000001</v>
      </c>
      <c r="G59" s="9" t="s">
        <v>86</v>
      </c>
      <c r="H59" s="55">
        <v>-1.713249</v>
      </c>
      <c r="I59" s="9"/>
      <c r="J59" s="55"/>
      <c r="K59" s="9"/>
      <c r="L59" s="74"/>
      <c r="M59" s="9"/>
      <c r="N59" s="30"/>
      <c r="O59" s="9"/>
      <c r="P59" s="55"/>
      <c r="Q59" s="9"/>
      <c r="R59" s="30"/>
      <c r="S59" s="9"/>
      <c r="T59" s="30"/>
      <c r="U59" s="9"/>
      <c r="V59" s="30"/>
      <c r="W59" s="79"/>
      <c r="X59" s="78">
        <f t="shared" si="4"/>
        <v>-7.0187836666666676</v>
      </c>
      <c r="Y59" s="78">
        <f t="shared" si="5"/>
        <v>-1.713249</v>
      </c>
      <c r="Z59" s="78">
        <f t="shared" si="6"/>
        <v>-15.944000000000001</v>
      </c>
    </row>
    <row r="60" spans="1:26" ht="15.75">
      <c r="A60" s="9">
        <v>2</v>
      </c>
      <c r="B60" s="9" t="s">
        <v>88</v>
      </c>
      <c r="C60" s="15"/>
      <c r="D60" s="57"/>
      <c r="E60" s="15"/>
      <c r="F60" s="63"/>
      <c r="G60" s="9" t="s">
        <v>86</v>
      </c>
      <c r="H60" s="55">
        <v>-7.4492099999999999</v>
      </c>
      <c r="I60" s="9"/>
      <c r="J60" s="55"/>
      <c r="K60" s="9"/>
      <c r="L60" s="74"/>
      <c r="M60" s="9"/>
      <c r="N60" s="30"/>
      <c r="O60" s="9"/>
      <c r="P60" s="55"/>
      <c r="Q60" s="9"/>
      <c r="R60" s="30"/>
      <c r="S60" s="9"/>
      <c r="T60" s="30"/>
      <c r="U60" s="9"/>
      <c r="V60" s="30"/>
      <c r="W60" s="79"/>
      <c r="X60" s="78">
        <f t="shared" si="4"/>
        <v>-7.4492099999999999</v>
      </c>
      <c r="Y60" s="78">
        <f t="shared" si="5"/>
        <v>-7.4492099999999999</v>
      </c>
      <c r="Z60" s="78">
        <f t="shared" si="6"/>
        <v>-7.4492099999999999</v>
      </c>
    </row>
    <row r="61" spans="1:26" ht="15.75">
      <c r="A61" s="9">
        <v>3</v>
      </c>
      <c r="B61" s="9" t="s">
        <v>11</v>
      </c>
      <c r="C61" s="15" t="s">
        <v>37</v>
      </c>
      <c r="D61" s="57">
        <v>0.43564900000000001</v>
      </c>
      <c r="E61" s="15" t="s">
        <v>62</v>
      </c>
      <c r="F61" s="62">
        <v>-0.19531899999999999</v>
      </c>
      <c r="G61" s="9"/>
      <c r="H61" s="55"/>
      <c r="I61" s="9"/>
      <c r="J61" s="55"/>
      <c r="K61" s="9"/>
      <c r="L61" s="74"/>
      <c r="M61" s="9"/>
      <c r="N61" s="30"/>
      <c r="O61" s="9"/>
      <c r="P61" s="55"/>
      <c r="Q61" s="9"/>
      <c r="R61" s="30"/>
      <c r="S61" s="9"/>
      <c r="T61" s="30"/>
      <c r="U61" s="9"/>
      <c r="V61" s="30"/>
      <c r="W61" s="79"/>
      <c r="X61" s="78">
        <f t="shared" si="4"/>
        <v>0.12016500000000001</v>
      </c>
      <c r="Y61" s="78">
        <f t="shared" si="5"/>
        <v>0.43564900000000001</v>
      </c>
      <c r="Z61" s="78">
        <f t="shared" si="6"/>
        <v>-0.19531899999999999</v>
      </c>
    </row>
    <row r="62" spans="1:26" ht="15.75">
      <c r="A62" s="9">
        <v>4</v>
      </c>
      <c r="B62" s="9" t="s">
        <v>8</v>
      </c>
      <c r="C62" s="15" t="s">
        <v>38</v>
      </c>
      <c r="D62" s="57">
        <v>-18.220237999999998</v>
      </c>
      <c r="E62" s="15" t="s">
        <v>59</v>
      </c>
      <c r="F62" s="62">
        <v>-17.984724</v>
      </c>
      <c r="G62" s="9" t="s">
        <v>86</v>
      </c>
      <c r="H62" s="55">
        <v>-33.029029000000001</v>
      </c>
      <c r="I62" s="9"/>
      <c r="J62" s="55"/>
      <c r="K62" s="9" t="s">
        <v>145</v>
      </c>
      <c r="L62" s="74">
        <v>-60.871755</v>
      </c>
      <c r="M62" s="9"/>
      <c r="N62" s="30"/>
      <c r="O62" s="9"/>
      <c r="P62" s="55"/>
      <c r="Q62" s="9"/>
      <c r="R62" s="30"/>
      <c r="S62" s="9"/>
      <c r="T62" s="30"/>
      <c r="U62" s="9"/>
      <c r="V62" s="30"/>
      <c r="W62" s="79"/>
      <c r="X62" s="78">
        <f t="shared" si="4"/>
        <v>-32.526436500000003</v>
      </c>
      <c r="Y62" s="78">
        <f t="shared" si="5"/>
        <v>-17.984724</v>
      </c>
      <c r="Z62" s="78">
        <f t="shared" si="6"/>
        <v>-60.871755</v>
      </c>
    </row>
    <row r="63" spans="1:26" ht="15.75">
      <c r="A63" s="9">
        <v>5</v>
      </c>
      <c r="B63" s="9" t="s">
        <v>58</v>
      </c>
      <c r="C63" s="15"/>
      <c r="D63" s="57"/>
      <c r="E63" s="15" t="s">
        <v>57</v>
      </c>
      <c r="F63" s="62">
        <v>-26.461642000000001</v>
      </c>
      <c r="G63" s="9"/>
      <c r="H63" s="55"/>
      <c r="I63" s="9"/>
      <c r="J63" s="55"/>
      <c r="K63" s="9"/>
      <c r="L63" s="74"/>
      <c r="M63" s="9"/>
      <c r="N63" s="30"/>
      <c r="O63" s="9"/>
      <c r="P63" s="55"/>
      <c r="Q63" s="9"/>
      <c r="R63" s="30"/>
      <c r="S63" s="9"/>
      <c r="T63" s="30"/>
      <c r="U63" s="9"/>
      <c r="V63" s="30"/>
      <c r="W63" s="79"/>
      <c r="X63" s="78">
        <f t="shared" si="4"/>
        <v>-26.461642000000001</v>
      </c>
      <c r="Y63" s="78">
        <f t="shared" si="5"/>
        <v>-26.461642000000001</v>
      </c>
      <c r="Z63" s="78">
        <f t="shared" si="6"/>
        <v>-26.461642000000001</v>
      </c>
    </row>
    <row r="64" spans="1:26" ht="15.75">
      <c r="A64" s="9">
        <v>6</v>
      </c>
      <c r="B64" s="9" t="s">
        <v>12</v>
      </c>
      <c r="C64" s="15" t="s">
        <v>38</v>
      </c>
      <c r="D64" s="55">
        <v>-0.45924100000000001</v>
      </c>
      <c r="E64" s="15"/>
      <c r="F64" s="62"/>
      <c r="G64" s="9"/>
      <c r="H64" s="55"/>
      <c r="I64" s="9"/>
      <c r="J64" s="55"/>
      <c r="K64" s="9"/>
      <c r="L64" s="74"/>
      <c r="M64" s="9"/>
      <c r="N64" s="30"/>
      <c r="O64" s="9"/>
      <c r="P64" s="55"/>
      <c r="Q64" s="9"/>
      <c r="R64" s="30"/>
      <c r="S64" s="9"/>
      <c r="T64" s="30"/>
      <c r="U64" s="9"/>
      <c r="V64" s="30"/>
      <c r="W64" s="79"/>
      <c r="X64" s="78">
        <f t="shared" si="4"/>
        <v>-0.45924100000000001</v>
      </c>
      <c r="Y64" s="78">
        <f t="shared" si="5"/>
        <v>-0.45924100000000001</v>
      </c>
      <c r="Z64" s="78">
        <f t="shared" si="6"/>
        <v>-0.45924100000000001</v>
      </c>
    </row>
    <row r="65" spans="1:26" ht="15.75">
      <c r="A65" s="9">
        <v>7</v>
      </c>
      <c r="B65" s="9" t="s">
        <v>74</v>
      </c>
      <c r="C65" s="15" t="s">
        <v>38</v>
      </c>
      <c r="D65" s="55">
        <v>-0.209151</v>
      </c>
      <c r="E65" s="15" t="s">
        <v>73</v>
      </c>
      <c r="F65" s="62">
        <v>-0.16318199999999999</v>
      </c>
      <c r="G65" s="9"/>
      <c r="H65" s="55"/>
      <c r="I65" s="9"/>
      <c r="J65" s="55"/>
      <c r="K65" s="9"/>
      <c r="L65" s="74"/>
      <c r="M65" s="9"/>
      <c r="N65" s="30"/>
      <c r="O65" s="9"/>
      <c r="P65" s="55"/>
      <c r="Q65" s="9"/>
      <c r="R65" s="30"/>
      <c r="S65" s="9"/>
      <c r="T65" s="30"/>
      <c r="U65" s="9"/>
      <c r="V65" s="30"/>
      <c r="W65" s="79"/>
      <c r="X65" s="78">
        <f t="shared" si="4"/>
        <v>-0.18616650000000001</v>
      </c>
      <c r="Y65" s="78">
        <f t="shared" si="5"/>
        <v>-0.16318199999999999</v>
      </c>
      <c r="Z65" s="78">
        <f t="shared" si="6"/>
        <v>-0.209151</v>
      </c>
    </row>
    <row r="66" spans="1:26" ht="15.75">
      <c r="A66" s="9">
        <v>8</v>
      </c>
      <c r="B66" s="9" t="s">
        <v>13</v>
      </c>
      <c r="C66" s="15" t="s">
        <v>38</v>
      </c>
      <c r="D66" s="57">
        <v>-0.40573900000000002</v>
      </c>
      <c r="E66" s="15" t="s">
        <v>72</v>
      </c>
      <c r="F66" s="62">
        <v>-0.76012900000000005</v>
      </c>
      <c r="G66" s="9"/>
      <c r="H66" s="55"/>
      <c r="I66" s="9"/>
      <c r="J66" s="55"/>
      <c r="K66" s="9"/>
      <c r="L66" s="74"/>
      <c r="M66" s="9"/>
      <c r="N66" s="30"/>
      <c r="O66" s="9"/>
      <c r="P66" s="55"/>
      <c r="Q66" s="9"/>
      <c r="R66" s="30"/>
      <c r="S66" s="9"/>
      <c r="T66" s="30"/>
      <c r="U66" s="9"/>
      <c r="V66" s="30"/>
      <c r="W66" s="79"/>
      <c r="X66" s="78">
        <f t="shared" si="4"/>
        <v>-0.58293400000000006</v>
      </c>
      <c r="Y66" s="78">
        <f t="shared" si="5"/>
        <v>-0.40573900000000002</v>
      </c>
      <c r="Z66" s="78">
        <f t="shared" si="6"/>
        <v>-0.76012900000000005</v>
      </c>
    </row>
    <row r="67" spans="1:26" ht="15.75">
      <c r="A67" s="9">
        <v>9</v>
      </c>
      <c r="B67" s="9" t="s">
        <v>27</v>
      </c>
      <c r="C67" s="15" t="s">
        <v>39</v>
      </c>
      <c r="D67" s="57">
        <v>-1.929236</v>
      </c>
      <c r="E67" s="15"/>
      <c r="F67" s="62"/>
      <c r="G67" s="9"/>
      <c r="H67" s="55"/>
      <c r="I67" s="9"/>
      <c r="J67" s="55"/>
      <c r="K67" s="9"/>
      <c r="L67" s="74"/>
      <c r="M67" s="9"/>
      <c r="N67" s="30"/>
      <c r="O67" s="9"/>
      <c r="P67" s="55"/>
      <c r="Q67" s="9"/>
      <c r="R67" s="30"/>
      <c r="S67" s="9"/>
      <c r="T67" s="30"/>
      <c r="U67" s="9"/>
      <c r="V67" s="30"/>
      <c r="W67" s="79"/>
      <c r="X67" s="78">
        <f t="shared" si="4"/>
        <v>-1.929236</v>
      </c>
      <c r="Y67" s="78">
        <f t="shared" si="5"/>
        <v>-1.929236</v>
      </c>
      <c r="Z67" s="78">
        <f t="shared" si="6"/>
        <v>-1.929236</v>
      </c>
    </row>
    <row r="68" spans="1:26" ht="15.75">
      <c r="A68" s="9">
        <v>10</v>
      </c>
      <c r="B68" s="9" t="s">
        <v>29</v>
      </c>
      <c r="C68" s="15" t="s">
        <v>39</v>
      </c>
      <c r="D68" s="57">
        <v>-1.474064</v>
      </c>
      <c r="E68" s="15" t="s">
        <v>69</v>
      </c>
      <c r="F68" s="62">
        <v>-1.2127270000000001</v>
      </c>
      <c r="G68" s="9"/>
      <c r="H68" s="55"/>
      <c r="I68" s="9"/>
      <c r="J68" s="55"/>
      <c r="K68" s="9"/>
      <c r="L68" s="74"/>
      <c r="M68" s="9"/>
      <c r="N68" s="30"/>
      <c r="O68" s="9"/>
      <c r="P68" s="55"/>
      <c r="Q68" s="9"/>
      <c r="R68" s="30"/>
      <c r="S68" s="9"/>
      <c r="T68" s="30"/>
      <c r="U68" s="9"/>
      <c r="V68" s="30"/>
      <c r="W68" s="79"/>
      <c r="X68" s="78">
        <f t="shared" si="4"/>
        <v>-1.3433955000000002</v>
      </c>
      <c r="Y68" s="78">
        <f t="shared" si="5"/>
        <v>-1.2127270000000001</v>
      </c>
      <c r="Z68" s="78">
        <f t="shared" si="6"/>
        <v>-1.474064</v>
      </c>
    </row>
    <row r="69" spans="1:26" ht="15.75">
      <c r="A69" s="9">
        <v>11</v>
      </c>
      <c r="B69" s="9" t="s">
        <v>28</v>
      </c>
      <c r="C69" s="15" t="s">
        <v>39</v>
      </c>
      <c r="D69" s="57">
        <v>-2.9087179999999999</v>
      </c>
      <c r="E69" s="15"/>
      <c r="F69" s="62"/>
      <c r="G69" s="9"/>
      <c r="H69" s="55"/>
      <c r="I69" s="9"/>
      <c r="J69" s="55"/>
      <c r="K69" s="9"/>
      <c r="L69" s="74"/>
      <c r="M69" s="9"/>
      <c r="N69" s="30"/>
      <c r="O69" s="9"/>
      <c r="P69" s="55"/>
      <c r="Q69" s="9"/>
      <c r="R69" s="30"/>
      <c r="S69" s="9"/>
      <c r="T69" s="30"/>
      <c r="U69" s="9"/>
      <c r="V69" s="30"/>
      <c r="W69" s="79"/>
      <c r="X69" s="78">
        <f t="shared" si="4"/>
        <v>-2.9087179999999999</v>
      </c>
      <c r="Y69" s="78">
        <f t="shared" si="5"/>
        <v>-2.9087179999999999</v>
      </c>
      <c r="Z69" s="78">
        <f t="shared" si="6"/>
        <v>-2.9087179999999999</v>
      </c>
    </row>
    <row r="70" spans="1:26" ht="15.75">
      <c r="A70" s="9">
        <v>12</v>
      </c>
      <c r="B70" s="9" t="s">
        <v>30</v>
      </c>
      <c r="C70" s="15" t="s">
        <v>39</v>
      </c>
      <c r="D70" s="57">
        <v>-0.26813500000000001</v>
      </c>
      <c r="E70" s="15"/>
      <c r="F70" s="62"/>
      <c r="G70" s="9"/>
      <c r="H70" s="55"/>
      <c r="I70" s="9"/>
      <c r="J70" s="55"/>
      <c r="K70" s="9"/>
      <c r="L70" s="74"/>
      <c r="M70" s="9"/>
      <c r="N70" s="30"/>
      <c r="O70" s="9"/>
      <c r="P70" s="55"/>
      <c r="Q70" s="9"/>
      <c r="R70" s="30"/>
      <c r="S70" s="9"/>
      <c r="T70" s="30"/>
      <c r="U70" s="9"/>
      <c r="V70" s="30"/>
      <c r="W70" s="79"/>
      <c r="X70" s="78">
        <f t="shared" si="4"/>
        <v>-0.26813500000000001</v>
      </c>
      <c r="Y70" s="78">
        <f t="shared" si="5"/>
        <v>-0.26813500000000001</v>
      </c>
      <c r="Z70" s="78">
        <f t="shared" si="6"/>
        <v>-0.26813500000000001</v>
      </c>
    </row>
    <row r="71" spans="1:26" ht="15.75">
      <c r="A71" s="9">
        <v>13</v>
      </c>
      <c r="B71" s="9" t="s">
        <v>65</v>
      </c>
      <c r="C71" s="15"/>
      <c r="D71" s="57"/>
      <c r="E71" s="15" t="s">
        <v>66</v>
      </c>
      <c r="F71" s="62">
        <v>-1.818516</v>
      </c>
      <c r="G71" s="9" t="s">
        <v>86</v>
      </c>
      <c r="H71" s="55">
        <v>-8.4302689999999991</v>
      </c>
      <c r="I71" s="9"/>
      <c r="J71" s="55"/>
      <c r="K71" s="9"/>
      <c r="L71" s="74"/>
      <c r="M71" s="9"/>
      <c r="N71" s="30"/>
      <c r="O71" s="9"/>
      <c r="P71" s="55"/>
      <c r="Q71" s="9" t="s">
        <v>99</v>
      </c>
      <c r="R71" s="30" t="s">
        <v>147</v>
      </c>
      <c r="S71" s="9"/>
      <c r="T71" s="30"/>
      <c r="U71" s="9"/>
      <c r="V71" s="30"/>
      <c r="W71" s="79"/>
      <c r="X71" s="78">
        <f t="shared" si="4"/>
        <v>-5.1243924999999999</v>
      </c>
      <c r="Y71" s="78">
        <f t="shared" si="5"/>
        <v>-1.818516</v>
      </c>
      <c r="Z71" s="78">
        <f t="shared" si="6"/>
        <v>-8.4302689999999991</v>
      </c>
    </row>
    <row r="72" spans="1:26" ht="15.75">
      <c r="A72" s="9">
        <v>14</v>
      </c>
      <c r="B72" s="9" t="s">
        <v>68</v>
      </c>
      <c r="C72" s="15"/>
      <c r="D72" s="57"/>
      <c r="E72" s="15" t="s">
        <v>67</v>
      </c>
      <c r="F72" s="62">
        <v>-0.26096399999999997</v>
      </c>
      <c r="G72" s="9"/>
      <c r="H72" s="55"/>
      <c r="I72" s="9"/>
      <c r="J72" s="55"/>
      <c r="K72" s="9"/>
      <c r="L72" s="74"/>
      <c r="M72" s="9"/>
      <c r="N72" s="30"/>
      <c r="O72" s="9"/>
      <c r="P72" s="55"/>
      <c r="Q72" s="9"/>
      <c r="R72" s="30"/>
      <c r="S72" s="9"/>
      <c r="T72" s="30"/>
      <c r="U72" s="9"/>
      <c r="V72" s="30"/>
      <c r="W72" s="79"/>
      <c r="X72" s="78">
        <f t="shared" si="4"/>
        <v>-0.26096399999999997</v>
      </c>
      <c r="Y72" s="78">
        <f t="shared" si="5"/>
        <v>-0.26096399999999997</v>
      </c>
      <c r="Z72" s="78">
        <f t="shared" si="6"/>
        <v>-0.26096399999999997</v>
      </c>
    </row>
    <row r="73" spans="1:26" ht="15.75">
      <c r="A73" s="9">
        <v>15</v>
      </c>
      <c r="B73" s="9" t="s">
        <v>70</v>
      </c>
      <c r="C73" s="15"/>
      <c r="D73" s="57"/>
      <c r="E73" s="15" t="s">
        <v>71</v>
      </c>
      <c r="F73" s="62">
        <v>-2.057382</v>
      </c>
      <c r="G73" s="9"/>
      <c r="H73" s="55"/>
      <c r="I73" s="9"/>
      <c r="J73" s="55"/>
      <c r="K73" s="9"/>
      <c r="L73" s="74"/>
      <c r="M73" s="9"/>
      <c r="N73" s="30"/>
      <c r="O73" s="9"/>
      <c r="P73" s="55"/>
      <c r="Q73" s="9"/>
      <c r="R73" s="30"/>
      <c r="S73" s="9"/>
      <c r="T73" s="30"/>
      <c r="U73" s="9"/>
      <c r="V73" s="30"/>
      <c r="W73" s="79"/>
      <c r="X73" s="78">
        <f t="shared" si="4"/>
        <v>-2.057382</v>
      </c>
      <c r="Y73" s="78">
        <f t="shared" si="5"/>
        <v>-2.057382</v>
      </c>
      <c r="Z73" s="78">
        <f t="shared" si="6"/>
        <v>-2.057382</v>
      </c>
    </row>
    <row r="74" spans="1:26" ht="15.75">
      <c r="A74" s="9">
        <v>16</v>
      </c>
      <c r="B74" s="9" t="s">
        <v>52</v>
      </c>
      <c r="C74" s="15"/>
      <c r="D74" s="57"/>
      <c r="E74" s="15" t="s">
        <v>53</v>
      </c>
      <c r="F74" s="62">
        <v>-0.36055500000000001</v>
      </c>
      <c r="G74" s="9"/>
      <c r="H74" s="55"/>
      <c r="I74" s="9"/>
      <c r="J74" s="55"/>
      <c r="K74" s="9"/>
      <c r="L74" s="74"/>
      <c r="M74" s="9"/>
      <c r="N74" s="30"/>
      <c r="O74" s="9"/>
      <c r="P74" s="55"/>
      <c r="Q74" s="9"/>
      <c r="R74" s="30"/>
      <c r="S74" s="9"/>
      <c r="T74" s="30"/>
      <c r="U74" s="9"/>
      <c r="V74" s="30"/>
      <c r="W74" s="79"/>
      <c r="X74" s="78">
        <f t="shared" si="4"/>
        <v>-0.36055500000000001</v>
      </c>
      <c r="Y74" s="78">
        <f t="shared" si="5"/>
        <v>-0.36055500000000001</v>
      </c>
      <c r="Z74" s="78">
        <f t="shared" si="6"/>
        <v>-0.36055500000000001</v>
      </c>
    </row>
    <row r="75" spans="1:26" ht="15.75">
      <c r="A75" s="9">
        <v>17</v>
      </c>
      <c r="B75" s="9" t="s">
        <v>60</v>
      </c>
      <c r="C75" s="15"/>
      <c r="D75" s="57"/>
      <c r="E75" s="15" t="s">
        <v>61</v>
      </c>
      <c r="F75" s="62">
        <v>-1.047172</v>
      </c>
      <c r="G75" s="40"/>
      <c r="H75" s="55"/>
      <c r="I75" s="9"/>
      <c r="J75" s="55"/>
      <c r="K75" s="9"/>
      <c r="L75" s="74"/>
      <c r="M75" s="9"/>
      <c r="N75" s="30"/>
      <c r="O75" s="9"/>
      <c r="P75" s="55"/>
      <c r="Q75" s="9"/>
      <c r="R75" s="30"/>
      <c r="S75" s="9"/>
      <c r="T75" s="30"/>
      <c r="U75" s="9"/>
      <c r="V75" s="30"/>
      <c r="W75" s="79"/>
      <c r="X75" s="78">
        <f t="shared" si="4"/>
        <v>-1.047172</v>
      </c>
      <c r="Y75" s="78">
        <f t="shared" si="5"/>
        <v>-1.047172</v>
      </c>
      <c r="Z75" s="78">
        <f t="shared" si="6"/>
        <v>-1.047172</v>
      </c>
    </row>
    <row r="76" spans="1:26" ht="15.75">
      <c r="A76" s="9">
        <v>18</v>
      </c>
      <c r="B76" s="9" t="s">
        <v>63</v>
      </c>
      <c r="C76" s="15"/>
      <c r="D76" s="57"/>
      <c r="E76" s="15" t="s">
        <v>64</v>
      </c>
      <c r="F76" s="62">
        <v>-0.43528499999999998</v>
      </c>
      <c r="G76" s="40"/>
      <c r="H76" s="55"/>
      <c r="I76" s="9"/>
      <c r="J76" s="55"/>
      <c r="K76" s="9"/>
      <c r="L76" s="74"/>
      <c r="M76" s="9"/>
      <c r="N76" s="30"/>
      <c r="O76" s="9"/>
      <c r="P76" s="55"/>
      <c r="Q76" s="9"/>
      <c r="R76" s="30"/>
      <c r="S76" s="9"/>
      <c r="T76" s="30"/>
      <c r="U76" s="9"/>
      <c r="V76" s="30"/>
      <c r="W76" s="79"/>
      <c r="X76" s="78">
        <f t="shared" si="4"/>
        <v>-0.43528499999999998</v>
      </c>
      <c r="Y76" s="78">
        <f t="shared" si="5"/>
        <v>-0.43528499999999998</v>
      </c>
      <c r="Z76" s="78">
        <f t="shared" si="6"/>
        <v>-0.43528499999999998</v>
      </c>
    </row>
    <row r="77" spans="1:26" ht="15.75">
      <c r="A77" s="9">
        <v>19</v>
      </c>
      <c r="B77" s="9" t="s">
        <v>75</v>
      </c>
      <c r="C77" s="15"/>
      <c r="D77" s="57"/>
      <c r="E77" s="15" t="s">
        <v>76</v>
      </c>
      <c r="F77" s="62">
        <v>-0.41488199999999997</v>
      </c>
      <c r="G77" s="40"/>
      <c r="H77" s="55"/>
      <c r="I77" s="9"/>
      <c r="J77" s="55"/>
      <c r="K77" s="9"/>
      <c r="L77" s="74"/>
      <c r="M77" s="9"/>
      <c r="N77" s="30"/>
      <c r="O77" s="9"/>
      <c r="P77" s="55"/>
      <c r="Q77" s="9"/>
      <c r="R77" s="30"/>
      <c r="S77" s="9"/>
      <c r="T77" s="30"/>
      <c r="U77" s="9"/>
      <c r="V77" s="30"/>
      <c r="W77" s="79"/>
      <c r="X77" s="78">
        <f t="shared" ref="X77:X98" si="7">AVERAGE(C77:V77)</f>
        <v>-0.41488199999999997</v>
      </c>
      <c r="Y77" s="78">
        <f t="shared" si="5"/>
        <v>-0.41488199999999997</v>
      </c>
      <c r="Z77" s="78">
        <f t="shared" si="6"/>
        <v>-0.41488199999999997</v>
      </c>
    </row>
    <row r="78" spans="1:26" ht="15.75">
      <c r="A78" s="9">
        <v>20</v>
      </c>
      <c r="B78" s="9" t="s">
        <v>89</v>
      </c>
      <c r="C78" s="15"/>
      <c r="D78" s="57"/>
      <c r="E78" s="15"/>
      <c r="F78" s="62"/>
      <c r="G78" s="40" t="s">
        <v>86</v>
      </c>
      <c r="H78" s="55">
        <v>-1.063097</v>
      </c>
      <c r="I78" s="9"/>
      <c r="J78" s="55"/>
      <c r="K78" s="9"/>
      <c r="L78" s="74"/>
      <c r="M78" s="9"/>
      <c r="N78" s="30"/>
      <c r="O78" s="9"/>
      <c r="P78" s="55"/>
      <c r="Q78" s="9"/>
      <c r="R78" s="30"/>
      <c r="S78" s="9"/>
      <c r="T78" s="30"/>
      <c r="U78" s="9"/>
      <c r="V78" s="30"/>
      <c r="W78" s="79"/>
      <c r="X78" s="78">
        <f t="shared" si="7"/>
        <v>-1.063097</v>
      </c>
      <c r="Y78" s="78">
        <f t="shared" si="5"/>
        <v>-1.063097</v>
      </c>
      <c r="Z78" s="78">
        <f t="shared" si="6"/>
        <v>-1.063097</v>
      </c>
    </row>
    <row r="79" spans="1:26" ht="15.75">
      <c r="A79" s="9">
        <v>21</v>
      </c>
      <c r="B79" s="9" t="s">
        <v>94</v>
      </c>
      <c r="C79" s="15"/>
      <c r="D79" s="57"/>
      <c r="E79" s="15"/>
      <c r="F79" s="62"/>
      <c r="G79" s="40" t="s">
        <v>86</v>
      </c>
      <c r="H79" s="55">
        <v>-7.4663279999999999</v>
      </c>
      <c r="I79" s="9"/>
      <c r="J79" s="55"/>
      <c r="K79" s="9"/>
      <c r="L79" s="74"/>
      <c r="M79" s="9"/>
      <c r="N79" s="30"/>
      <c r="O79" s="9"/>
      <c r="P79" s="55"/>
      <c r="Q79" s="9"/>
      <c r="R79" s="30"/>
      <c r="S79" s="9"/>
      <c r="T79" s="30"/>
      <c r="U79" s="9"/>
      <c r="V79" s="30"/>
      <c r="W79" s="79"/>
      <c r="X79" s="78">
        <f t="shared" si="7"/>
        <v>-7.4663279999999999</v>
      </c>
      <c r="Y79" s="78">
        <f t="shared" si="5"/>
        <v>-7.4663279999999999</v>
      </c>
      <c r="Z79" s="78">
        <f t="shared" si="6"/>
        <v>-7.4663279999999999</v>
      </c>
    </row>
    <row r="80" spans="1:26" ht="15.75">
      <c r="A80" s="9">
        <v>22</v>
      </c>
      <c r="B80" s="50" t="s">
        <v>150</v>
      </c>
      <c r="C80" s="49" t="s">
        <v>40</v>
      </c>
      <c r="D80" s="57">
        <v>-6.5449999999999999</v>
      </c>
      <c r="E80" s="49" t="s">
        <v>54</v>
      </c>
      <c r="F80" s="63">
        <v>-6.5</v>
      </c>
      <c r="G80" s="51"/>
      <c r="H80" s="57"/>
      <c r="I80" s="50"/>
      <c r="J80" s="57"/>
      <c r="K80" s="9"/>
      <c r="L80" s="74"/>
      <c r="M80" s="9"/>
      <c r="N80" s="30"/>
      <c r="O80" s="9"/>
      <c r="P80" s="55"/>
      <c r="Q80" s="9"/>
      <c r="R80" s="30"/>
      <c r="S80" s="9"/>
      <c r="T80" s="30"/>
      <c r="U80" s="9"/>
      <c r="V80" s="30"/>
      <c r="W80" s="79"/>
      <c r="X80" s="78">
        <f t="shared" si="7"/>
        <v>-6.5225</v>
      </c>
      <c r="Y80" s="78">
        <f t="shared" ref="Y80:Y98" si="8">MAX(C80:V80)</f>
        <v>-6.5</v>
      </c>
      <c r="Z80" s="78">
        <f t="shared" ref="Z80:Z98" si="9">MIN(C80:V80)</f>
        <v>-6.5449999999999999</v>
      </c>
    </row>
    <row r="81" spans="1:26" ht="15.75">
      <c r="A81" s="9">
        <v>23</v>
      </c>
      <c r="B81" s="50" t="s">
        <v>152</v>
      </c>
      <c r="C81" s="49" t="s">
        <v>40</v>
      </c>
      <c r="D81" s="57">
        <v>-0.15427500000000002</v>
      </c>
      <c r="E81" s="49" t="s">
        <v>154</v>
      </c>
      <c r="F81" s="63">
        <v>-2.1720350000000002</v>
      </c>
      <c r="G81" s="51"/>
      <c r="H81" s="57"/>
      <c r="I81" s="50"/>
      <c r="J81" s="57"/>
      <c r="K81" s="9"/>
      <c r="L81" s="74"/>
      <c r="M81" s="9"/>
      <c r="N81" s="30"/>
      <c r="O81" s="9"/>
      <c r="P81" s="55"/>
      <c r="Q81" s="9"/>
      <c r="R81" s="30"/>
      <c r="S81" s="9"/>
      <c r="T81" s="30"/>
      <c r="U81" s="9"/>
      <c r="V81" s="30"/>
      <c r="W81" s="79"/>
      <c r="X81" s="78">
        <f t="shared" si="7"/>
        <v>-1.1631550000000002</v>
      </c>
      <c r="Y81" s="78">
        <f t="shared" si="8"/>
        <v>-0.15427500000000002</v>
      </c>
      <c r="Z81" s="78">
        <f t="shared" si="9"/>
        <v>-2.1720350000000002</v>
      </c>
    </row>
    <row r="82" spans="1:26" ht="15.75">
      <c r="A82" s="9">
        <v>24</v>
      </c>
      <c r="B82" s="50" t="s">
        <v>151</v>
      </c>
      <c r="C82" s="49" t="s">
        <v>40</v>
      </c>
      <c r="D82" s="57">
        <v>-0.22253000000000001</v>
      </c>
      <c r="E82" s="49"/>
      <c r="F82" s="63"/>
      <c r="G82" s="51"/>
      <c r="H82" s="57"/>
      <c r="I82" s="50"/>
      <c r="J82" s="57"/>
      <c r="K82" s="9"/>
      <c r="L82" s="74"/>
      <c r="M82" s="9"/>
      <c r="N82" s="30"/>
      <c r="O82" s="9"/>
      <c r="P82" s="55"/>
      <c r="Q82" s="9"/>
      <c r="R82" s="30"/>
      <c r="S82" s="9"/>
      <c r="T82" s="30"/>
      <c r="U82" s="9"/>
      <c r="V82" s="30"/>
      <c r="W82" s="79"/>
      <c r="X82" s="78">
        <f t="shared" si="7"/>
        <v>-0.22253000000000001</v>
      </c>
      <c r="Y82" s="78">
        <f t="shared" si="8"/>
        <v>-0.22253000000000001</v>
      </c>
      <c r="Z82" s="78">
        <f t="shared" si="9"/>
        <v>-0.22253000000000001</v>
      </c>
    </row>
    <row r="83" spans="1:26" ht="15.75">
      <c r="A83" s="9">
        <v>25</v>
      </c>
      <c r="B83" s="50" t="s">
        <v>47</v>
      </c>
      <c r="C83" s="49" t="s">
        <v>40</v>
      </c>
      <c r="D83" s="57">
        <v>5.071529</v>
      </c>
      <c r="E83" s="49" t="s">
        <v>153</v>
      </c>
      <c r="F83" s="63">
        <v>4.4029999999999996</v>
      </c>
      <c r="G83" s="50"/>
      <c r="H83" s="57"/>
      <c r="I83" s="50"/>
      <c r="J83" s="57"/>
      <c r="K83" s="9"/>
      <c r="L83" s="74"/>
      <c r="M83" s="9"/>
      <c r="N83" s="30"/>
      <c r="O83" s="9"/>
      <c r="P83" s="55"/>
      <c r="Q83" s="9"/>
      <c r="R83" s="30"/>
      <c r="S83" s="9"/>
      <c r="T83" s="30"/>
      <c r="U83" s="9"/>
      <c r="V83" s="30"/>
      <c r="W83" s="79"/>
      <c r="X83" s="78">
        <f t="shared" si="7"/>
        <v>4.7372645000000002</v>
      </c>
      <c r="Y83" s="78">
        <f t="shared" si="8"/>
        <v>5.071529</v>
      </c>
      <c r="Z83" s="78">
        <f t="shared" si="9"/>
        <v>4.4029999999999996</v>
      </c>
    </row>
    <row r="84" spans="1:26" ht="15.75">
      <c r="A84" s="9">
        <v>26</v>
      </c>
      <c r="B84" s="50" t="s">
        <v>155</v>
      </c>
      <c r="C84" s="49" t="s">
        <v>40</v>
      </c>
      <c r="D84" s="57">
        <v>-1.099148</v>
      </c>
      <c r="E84" s="49" t="s">
        <v>55</v>
      </c>
      <c r="F84" s="63">
        <v>-1.337</v>
      </c>
      <c r="G84" s="52"/>
      <c r="H84" s="57"/>
      <c r="I84" s="50"/>
      <c r="J84" s="57"/>
      <c r="K84" s="9"/>
      <c r="L84" s="74"/>
      <c r="M84" s="9"/>
      <c r="N84" s="30"/>
      <c r="O84" s="9"/>
      <c r="P84" s="55"/>
      <c r="Q84" s="9"/>
      <c r="R84" s="30"/>
      <c r="S84" s="9"/>
      <c r="T84" s="30"/>
      <c r="U84" s="9"/>
      <c r="V84" s="30"/>
      <c r="W84" s="79"/>
      <c r="X84" s="78">
        <f t="shared" si="7"/>
        <v>-1.2180740000000001</v>
      </c>
      <c r="Y84" s="78">
        <f t="shared" si="8"/>
        <v>-1.099148</v>
      </c>
      <c r="Z84" s="78">
        <f t="shared" si="9"/>
        <v>-1.337</v>
      </c>
    </row>
    <row r="85" spans="1:26" ht="15.75">
      <c r="A85" s="9">
        <v>27</v>
      </c>
      <c r="B85" s="50" t="s">
        <v>156</v>
      </c>
      <c r="C85" s="49"/>
      <c r="D85" s="57"/>
      <c r="E85" s="49"/>
      <c r="F85" s="63"/>
      <c r="G85" s="52"/>
      <c r="H85" s="57"/>
      <c r="I85" s="53" t="s">
        <v>121</v>
      </c>
      <c r="J85" s="69">
        <v>-15.398</v>
      </c>
      <c r="K85" s="9"/>
      <c r="L85" s="74"/>
      <c r="M85" s="9"/>
      <c r="N85" s="30"/>
      <c r="O85" s="9"/>
      <c r="P85" s="55"/>
      <c r="Q85" s="9"/>
      <c r="R85" s="30"/>
      <c r="S85" s="9"/>
      <c r="T85" s="30"/>
      <c r="U85" s="9"/>
      <c r="V85" s="30"/>
      <c r="W85" s="79"/>
      <c r="X85" s="78">
        <f t="shared" si="7"/>
        <v>-15.398</v>
      </c>
      <c r="Y85" s="78">
        <f t="shared" si="8"/>
        <v>-15.398</v>
      </c>
      <c r="Z85" s="78">
        <f t="shared" si="9"/>
        <v>-15.398</v>
      </c>
    </row>
    <row r="86" spans="1:26" ht="15.75">
      <c r="A86" s="9">
        <v>28</v>
      </c>
      <c r="B86" s="50" t="s">
        <v>159</v>
      </c>
      <c r="C86" s="49"/>
      <c r="D86" s="57"/>
      <c r="E86" s="49"/>
      <c r="F86" s="63"/>
      <c r="G86" s="52"/>
      <c r="H86" s="57"/>
      <c r="I86" s="53" t="s">
        <v>121</v>
      </c>
      <c r="J86" s="69">
        <v>-4.484</v>
      </c>
      <c r="K86" s="9"/>
      <c r="L86" s="74"/>
      <c r="M86" s="9"/>
      <c r="N86" s="30"/>
      <c r="O86" s="9"/>
      <c r="P86" s="55"/>
      <c r="Q86" s="9"/>
      <c r="R86" s="30"/>
      <c r="S86" s="9"/>
      <c r="T86" s="30"/>
      <c r="U86" s="9"/>
      <c r="V86" s="30"/>
      <c r="W86" s="79"/>
      <c r="X86" s="78">
        <f t="shared" si="7"/>
        <v>-4.484</v>
      </c>
      <c r="Y86" s="78">
        <f t="shared" si="8"/>
        <v>-4.484</v>
      </c>
      <c r="Z86" s="78">
        <f t="shared" si="9"/>
        <v>-4.484</v>
      </c>
    </row>
    <row r="87" spans="1:26" ht="15.75">
      <c r="A87" s="9">
        <v>29</v>
      </c>
      <c r="B87" s="50" t="s">
        <v>157</v>
      </c>
      <c r="C87" s="49"/>
      <c r="D87" s="57"/>
      <c r="E87" s="49"/>
      <c r="F87" s="63"/>
      <c r="G87" s="52"/>
      <c r="H87" s="57"/>
      <c r="I87" s="53" t="s">
        <v>121</v>
      </c>
      <c r="J87" s="69">
        <v>-1.0009999999999999</v>
      </c>
      <c r="K87" s="9"/>
      <c r="L87" s="74"/>
      <c r="M87" s="9"/>
      <c r="N87" s="30"/>
      <c r="O87" s="9"/>
      <c r="P87" s="55"/>
      <c r="Q87" s="9"/>
      <c r="R87" s="30"/>
      <c r="S87" s="9"/>
      <c r="T87" s="30"/>
      <c r="U87" s="9"/>
      <c r="V87" s="30"/>
      <c r="W87" s="79"/>
      <c r="X87" s="78">
        <f t="shared" si="7"/>
        <v>-1.0009999999999999</v>
      </c>
      <c r="Y87" s="78">
        <f t="shared" si="8"/>
        <v>-1.0009999999999999</v>
      </c>
      <c r="Z87" s="78">
        <f t="shared" si="9"/>
        <v>-1.0009999999999999</v>
      </c>
    </row>
    <row r="88" spans="1:26" ht="15.75">
      <c r="A88" s="9">
        <v>30</v>
      </c>
      <c r="B88" s="50" t="s">
        <v>158</v>
      </c>
      <c r="C88" s="49"/>
      <c r="D88" s="57"/>
      <c r="E88" s="49"/>
      <c r="F88" s="63"/>
      <c r="G88" s="52"/>
      <c r="H88" s="57"/>
      <c r="I88" s="53" t="s">
        <v>121</v>
      </c>
      <c r="J88" s="69">
        <v>-0.97399999999999998</v>
      </c>
      <c r="K88" s="9"/>
      <c r="L88" s="74"/>
      <c r="M88" s="9"/>
      <c r="N88" s="30"/>
      <c r="O88" s="9"/>
      <c r="P88" s="55"/>
      <c r="Q88" s="9"/>
      <c r="R88" s="30"/>
      <c r="S88" s="9"/>
      <c r="T88" s="30"/>
      <c r="U88" s="9"/>
      <c r="V88" s="30"/>
      <c r="W88" s="79"/>
      <c r="X88" s="78">
        <f t="shared" si="7"/>
        <v>-0.97399999999999998</v>
      </c>
      <c r="Y88" s="78">
        <f t="shared" si="8"/>
        <v>-0.97399999999999998</v>
      </c>
      <c r="Z88" s="78">
        <f t="shared" si="9"/>
        <v>-0.97399999999999998</v>
      </c>
    </row>
    <row r="89" spans="1:26" ht="15.75">
      <c r="A89" s="9">
        <v>31</v>
      </c>
      <c r="B89" s="50" t="s">
        <v>48</v>
      </c>
      <c r="C89" s="49" t="s">
        <v>40</v>
      </c>
      <c r="D89" s="57">
        <v>2.3761000000000001E-2</v>
      </c>
      <c r="E89" s="49"/>
      <c r="F89" s="63"/>
      <c r="G89" s="50"/>
      <c r="H89" s="57"/>
      <c r="I89" s="50"/>
      <c r="J89" s="57"/>
      <c r="K89" s="9"/>
      <c r="L89" s="74"/>
      <c r="M89" s="9"/>
      <c r="N89" s="30"/>
      <c r="O89" s="9"/>
      <c r="P89" s="55"/>
      <c r="Q89" s="9"/>
      <c r="R89" s="30"/>
      <c r="S89" s="9"/>
      <c r="T89" s="30"/>
      <c r="U89" s="9"/>
      <c r="V89" s="30"/>
      <c r="W89" s="79"/>
      <c r="X89" s="78">
        <f t="shared" si="7"/>
        <v>2.3761000000000001E-2</v>
      </c>
      <c r="Y89" s="78">
        <f t="shared" si="8"/>
        <v>2.3761000000000001E-2</v>
      </c>
      <c r="Z89" s="78">
        <f t="shared" si="9"/>
        <v>2.3761000000000001E-2</v>
      </c>
    </row>
    <row r="90" spans="1:26" ht="15.75">
      <c r="A90" s="9">
        <v>32</v>
      </c>
      <c r="B90" s="9" t="s">
        <v>23</v>
      </c>
      <c r="C90" s="15" t="s">
        <v>40</v>
      </c>
      <c r="D90" s="57">
        <v>-0.106906</v>
      </c>
      <c r="E90" s="15" t="s">
        <v>51</v>
      </c>
      <c r="F90" s="62">
        <v>-0.112276</v>
      </c>
      <c r="G90" s="40"/>
      <c r="H90" s="55"/>
      <c r="I90" s="9"/>
      <c r="J90" s="55"/>
      <c r="K90" s="9"/>
      <c r="L90" s="74"/>
      <c r="M90" s="9"/>
      <c r="N90" s="30"/>
      <c r="O90" s="9"/>
      <c r="P90" s="55"/>
      <c r="Q90" s="9"/>
      <c r="R90" s="30"/>
      <c r="S90" s="9"/>
      <c r="T90" s="30"/>
      <c r="U90" s="9"/>
      <c r="V90" s="30"/>
      <c r="W90" s="79"/>
      <c r="X90" s="78">
        <f t="shared" si="7"/>
        <v>-0.10959099999999999</v>
      </c>
      <c r="Y90" s="78">
        <f t="shared" si="8"/>
        <v>-0.106906</v>
      </c>
      <c r="Z90" s="78">
        <f t="shared" si="9"/>
        <v>-0.112276</v>
      </c>
    </row>
    <row r="91" spans="1:26" ht="15.75">
      <c r="A91" s="9">
        <v>33</v>
      </c>
      <c r="B91" s="9" t="s">
        <v>80</v>
      </c>
      <c r="C91" s="15"/>
      <c r="D91" s="57"/>
      <c r="E91" s="15" t="s">
        <v>144</v>
      </c>
      <c r="F91" s="64">
        <v>-2.2516159999999998</v>
      </c>
      <c r="G91" s="40"/>
      <c r="H91" s="55"/>
      <c r="I91" s="9"/>
      <c r="J91" s="55"/>
      <c r="K91" s="9"/>
      <c r="L91" s="74"/>
      <c r="M91" s="9"/>
      <c r="N91" s="30"/>
      <c r="O91" s="9"/>
      <c r="P91" s="55"/>
      <c r="Q91" s="9"/>
      <c r="R91" s="30"/>
      <c r="S91" s="9"/>
      <c r="T91" s="30"/>
      <c r="U91" s="9"/>
      <c r="V91" s="30"/>
      <c r="W91" s="79"/>
      <c r="X91" s="78">
        <f t="shared" si="7"/>
        <v>-2.2516159999999998</v>
      </c>
      <c r="Y91" s="78">
        <f t="shared" si="8"/>
        <v>-2.2516159999999998</v>
      </c>
      <c r="Z91" s="78">
        <f t="shared" si="9"/>
        <v>-2.2516159999999998</v>
      </c>
    </row>
    <row r="92" spans="1:26" ht="15.75">
      <c r="A92" s="9">
        <v>34</v>
      </c>
      <c r="B92" s="9" t="s">
        <v>90</v>
      </c>
      <c r="C92" s="15"/>
      <c r="D92" s="57"/>
      <c r="E92" s="15"/>
      <c r="F92" s="63"/>
      <c r="G92" s="40" t="s">
        <v>86</v>
      </c>
      <c r="H92" s="55">
        <v>-0.29482399999999997</v>
      </c>
      <c r="I92" s="9"/>
      <c r="J92" s="55"/>
      <c r="K92" s="9"/>
      <c r="L92" s="74"/>
      <c r="M92" s="9" t="s">
        <v>146</v>
      </c>
      <c r="N92" s="30" t="s">
        <v>149</v>
      </c>
      <c r="O92" s="9"/>
      <c r="P92" s="55"/>
      <c r="Q92" s="9"/>
      <c r="R92" s="30"/>
      <c r="S92" s="9"/>
      <c r="T92" s="30"/>
      <c r="U92" s="9" t="s">
        <v>137</v>
      </c>
      <c r="V92" s="30" t="s">
        <v>147</v>
      </c>
      <c r="W92" s="79"/>
      <c r="X92" s="78">
        <f t="shared" si="7"/>
        <v>-0.29482399999999997</v>
      </c>
      <c r="Y92" s="78">
        <f t="shared" si="8"/>
        <v>-0.29482399999999997</v>
      </c>
      <c r="Z92" s="78">
        <f t="shared" si="9"/>
        <v>-0.29482399999999997</v>
      </c>
    </row>
    <row r="93" spans="1:26" ht="15.75">
      <c r="A93" s="9">
        <v>35</v>
      </c>
      <c r="B93" s="9" t="s">
        <v>91</v>
      </c>
      <c r="C93" s="15"/>
      <c r="D93" s="57"/>
      <c r="E93" s="15"/>
      <c r="F93" s="63"/>
      <c r="G93" s="40" t="s">
        <v>86</v>
      </c>
      <c r="H93" s="55">
        <v>-1.820735</v>
      </c>
      <c r="I93" s="9"/>
      <c r="J93" s="55"/>
      <c r="K93" s="9"/>
      <c r="L93" s="74"/>
      <c r="M93" s="9" t="s">
        <v>146</v>
      </c>
      <c r="N93" s="30" t="s">
        <v>148</v>
      </c>
      <c r="O93" s="9"/>
      <c r="P93" s="55"/>
      <c r="Q93" s="9"/>
      <c r="R93" s="30"/>
      <c r="S93" s="9"/>
      <c r="T93" s="30"/>
      <c r="U93" s="9" t="s">
        <v>137</v>
      </c>
      <c r="V93" s="30" t="s">
        <v>147</v>
      </c>
      <c r="W93" s="79"/>
      <c r="X93" s="78">
        <f t="shared" si="7"/>
        <v>-1.820735</v>
      </c>
      <c r="Y93" s="78">
        <f t="shared" si="8"/>
        <v>-1.820735</v>
      </c>
      <c r="Z93" s="78">
        <f t="shared" si="9"/>
        <v>-1.820735</v>
      </c>
    </row>
    <row r="94" spans="1:26" ht="15.75">
      <c r="A94" s="9">
        <v>36</v>
      </c>
      <c r="B94" s="9" t="s">
        <v>92</v>
      </c>
      <c r="C94" s="15"/>
      <c r="D94" s="57"/>
      <c r="E94" s="15"/>
      <c r="F94" s="63"/>
      <c r="G94" s="40" t="s">
        <v>86</v>
      </c>
      <c r="H94" s="55">
        <v>-2.513687</v>
      </c>
      <c r="I94" s="9"/>
      <c r="J94" s="55"/>
      <c r="K94" s="9"/>
      <c r="L94" s="74"/>
      <c r="M94" s="9" t="s">
        <v>146</v>
      </c>
      <c r="N94" s="30" t="s">
        <v>149</v>
      </c>
      <c r="O94" s="9"/>
      <c r="P94" s="55"/>
      <c r="Q94" s="9"/>
      <c r="R94" s="30"/>
      <c r="S94" s="9"/>
      <c r="T94" s="30"/>
      <c r="U94" s="9" t="s">
        <v>137</v>
      </c>
      <c r="V94" s="30" t="s">
        <v>147</v>
      </c>
      <c r="W94" s="79"/>
      <c r="X94" s="78">
        <f t="shared" si="7"/>
        <v>-2.513687</v>
      </c>
      <c r="Y94" s="78">
        <f t="shared" si="8"/>
        <v>-2.513687</v>
      </c>
      <c r="Z94" s="78">
        <f t="shared" si="9"/>
        <v>-2.513687</v>
      </c>
    </row>
    <row r="95" spans="1:26" ht="15.75">
      <c r="A95" s="9">
        <v>37</v>
      </c>
      <c r="B95" s="9" t="s">
        <v>93</v>
      </c>
      <c r="C95" s="15"/>
      <c r="D95" s="57"/>
      <c r="E95" s="15"/>
      <c r="F95" s="63"/>
      <c r="G95" s="40" t="s">
        <v>86</v>
      </c>
      <c r="H95" s="55">
        <v>-3.7086250000000001</v>
      </c>
      <c r="I95" s="9"/>
      <c r="J95" s="55"/>
      <c r="K95" s="9"/>
      <c r="L95" s="74"/>
      <c r="M95" s="9" t="s">
        <v>146</v>
      </c>
      <c r="N95" s="30" t="s">
        <v>148</v>
      </c>
      <c r="O95" s="9"/>
      <c r="P95" s="55"/>
      <c r="Q95" s="9"/>
      <c r="R95" s="30"/>
      <c r="S95" s="9"/>
      <c r="T95" s="30"/>
      <c r="U95" s="9" t="s">
        <v>137</v>
      </c>
      <c r="V95" s="30" t="s">
        <v>147</v>
      </c>
      <c r="W95" s="79"/>
      <c r="X95" s="78">
        <f t="shared" si="7"/>
        <v>-3.7086250000000001</v>
      </c>
      <c r="Y95" s="78">
        <f t="shared" si="8"/>
        <v>-3.7086250000000001</v>
      </c>
      <c r="Z95" s="78">
        <f t="shared" si="9"/>
        <v>-3.7086250000000001</v>
      </c>
    </row>
    <row r="96" spans="1:26" ht="15.75">
      <c r="A96" s="9">
        <v>38</v>
      </c>
      <c r="B96" s="9" t="s">
        <v>119</v>
      </c>
      <c r="C96" s="15"/>
      <c r="D96" s="57"/>
      <c r="E96" s="15"/>
      <c r="F96" s="63"/>
      <c r="G96" s="40"/>
      <c r="H96" s="55"/>
      <c r="I96" s="9" t="s">
        <v>120</v>
      </c>
      <c r="J96" s="55">
        <v>-23.45</v>
      </c>
      <c r="K96" s="9"/>
      <c r="L96" s="74"/>
      <c r="M96" s="9"/>
      <c r="N96" s="30"/>
      <c r="O96" s="9"/>
      <c r="P96" s="55"/>
      <c r="Q96" s="9"/>
      <c r="R96" s="30"/>
      <c r="S96" s="9"/>
      <c r="T96" s="30"/>
      <c r="U96" s="9"/>
      <c r="V96" s="30"/>
      <c r="W96" s="79"/>
      <c r="X96" s="78">
        <f t="shared" si="7"/>
        <v>-23.45</v>
      </c>
      <c r="Y96" s="78">
        <f t="shared" si="8"/>
        <v>-23.45</v>
      </c>
      <c r="Z96" s="78">
        <f t="shared" si="9"/>
        <v>-23.45</v>
      </c>
    </row>
    <row r="97" spans="1:26" ht="15.75">
      <c r="A97" s="9">
        <v>39</v>
      </c>
      <c r="B97" s="9" t="s">
        <v>31</v>
      </c>
      <c r="C97" s="15" t="s">
        <v>41</v>
      </c>
      <c r="D97" s="57">
        <v>-0.22827700000000001</v>
      </c>
      <c r="E97" s="15"/>
      <c r="F97" s="62"/>
      <c r="G97" s="9"/>
      <c r="H97" s="55"/>
      <c r="I97" s="9"/>
      <c r="J97" s="55"/>
      <c r="K97" s="9"/>
      <c r="L97" s="74"/>
      <c r="M97" s="9"/>
      <c r="N97" s="30"/>
      <c r="O97" s="9"/>
      <c r="P97" s="55"/>
      <c r="Q97" s="9"/>
      <c r="R97" s="30"/>
      <c r="S97" s="9"/>
      <c r="T97" s="30"/>
      <c r="U97" s="9"/>
      <c r="V97" s="30"/>
      <c r="W97" s="79"/>
      <c r="X97" s="78">
        <f t="shared" si="7"/>
        <v>-0.22827700000000001</v>
      </c>
      <c r="Y97" s="78">
        <f t="shared" si="8"/>
        <v>-0.22827700000000001</v>
      </c>
      <c r="Z97" s="78">
        <f t="shared" si="9"/>
        <v>-0.22827700000000001</v>
      </c>
    </row>
    <row r="98" spans="1:26" ht="15.75">
      <c r="A98" s="9">
        <v>40</v>
      </c>
      <c r="B98" s="9" t="s">
        <v>42</v>
      </c>
      <c r="C98" s="15" t="s">
        <v>39</v>
      </c>
      <c r="D98" s="57">
        <v>-2.2843420000000001</v>
      </c>
      <c r="E98" s="15"/>
      <c r="F98" s="62"/>
      <c r="G98" s="9"/>
      <c r="H98" s="55"/>
      <c r="I98" s="9"/>
      <c r="J98" s="55"/>
      <c r="K98" s="9"/>
      <c r="L98" s="74"/>
      <c r="M98" s="9"/>
      <c r="N98" s="30"/>
      <c r="O98" s="9"/>
      <c r="P98" s="55"/>
      <c r="Q98" s="9"/>
      <c r="R98" s="30"/>
      <c r="S98" s="9"/>
      <c r="T98" s="30"/>
      <c r="U98" s="9"/>
      <c r="V98" s="30"/>
      <c r="W98" s="79"/>
      <c r="X98" s="78">
        <f t="shared" si="7"/>
        <v>-2.2843420000000001</v>
      </c>
      <c r="Y98" s="78">
        <f t="shared" si="8"/>
        <v>-2.2843420000000001</v>
      </c>
      <c r="Z98" s="78">
        <f t="shared" si="9"/>
        <v>-2.2843420000000001</v>
      </c>
    </row>
    <row r="99" spans="1:26" ht="15.75">
      <c r="A99" s="9"/>
      <c r="B99" s="9"/>
      <c r="C99" s="15"/>
      <c r="D99" s="57"/>
      <c r="E99" s="15"/>
      <c r="F99" s="62"/>
      <c r="G99" s="9"/>
      <c r="H99" s="55"/>
      <c r="I99" s="9"/>
      <c r="J99" s="55"/>
      <c r="K99" s="9"/>
      <c r="L99" s="74"/>
      <c r="M99" s="9"/>
      <c r="N99" s="30"/>
      <c r="O99" s="9"/>
      <c r="P99" s="55"/>
      <c r="Q99" s="9"/>
      <c r="R99" s="30"/>
      <c r="S99" s="9"/>
      <c r="T99" s="30"/>
      <c r="U99" s="9"/>
      <c r="V99" s="30"/>
      <c r="W99" s="79"/>
    </row>
    <row r="100" spans="1:26" ht="20.25">
      <c r="A100" s="9"/>
      <c r="B100" s="10" t="s">
        <v>9</v>
      </c>
      <c r="C100" s="15"/>
      <c r="D100" s="58">
        <f>SUM(D12:D99)</f>
        <v>-101.367102</v>
      </c>
      <c r="E100" s="17"/>
      <c r="F100" s="65">
        <f>SUM(F12:F98)</f>
        <v>-177.16007000000002</v>
      </c>
      <c r="G100" s="35"/>
      <c r="H100" s="65">
        <f>SUM(H12:H98)</f>
        <v>-80.008684000000002</v>
      </c>
      <c r="I100" s="35"/>
      <c r="J100" s="65">
        <f>SUM(J12:J98)</f>
        <v>-81.901738999999992</v>
      </c>
      <c r="K100" s="35"/>
      <c r="L100" s="65">
        <f>SUM(L12:L98)</f>
        <v>-60.871755</v>
      </c>
      <c r="M100" s="35"/>
      <c r="N100" s="65">
        <f>SUM(N12:N98)</f>
        <v>0</v>
      </c>
      <c r="O100" s="35"/>
      <c r="P100" s="58">
        <f t="shared" ref="P100" si="10">SUM(P12:P98)</f>
        <v>-32.4</v>
      </c>
      <c r="Q100" s="35"/>
      <c r="R100" s="58">
        <f t="shared" ref="R100:T100" si="11">SUM(R12:R98)</f>
        <v>0</v>
      </c>
      <c r="S100" s="35"/>
      <c r="T100" s="58">
        <f t="shared" si="11"/>
        <v>0</v>
      </c>
      <c r="U100" s="35"/>
      <c r="V100" s="58">
        <f>SUM(V12:V98)</f>
        <v>0</v>
      </c>
      <c r="W100" s="79"/>
      <c r="X100" s="58">
        <f>SUM(X12:X98)</f>
        <v>-266.62875674999998</v>
      </c>
      <c r="Y100" s="58">
        <f>SUM(Y12:Y98)</f>
        <v>-218.86790800000006</v>
      </c>
      <c r="Z100" s="58">
        <f>SUM(Z12:Z98)</f>
        <v>-332.23927199999997</v>
      </c>
    </row>
    <row r="101" spans="1:26" ht="20.25">
      <c r="A101" s="9"/>
      <c r="B101" s="10"/>
      <c r="C101" s="15"/>
      <c r="D101" s="58"/>
      <c r="E101" s="17"/>
      <c r="F101" s="65"/>
      <c r="G101" s="35"/>
      <c r="H101" s="65"/>
      <c r="I101" s="35"/>
      <c r="J101" s="65"/>
      <c r="K101" s="35"/>
      <c r="L101" s="65"/>
      <c r="M101" s="35"/>
      <c r="N101" s="65"/>
      <c r="O101" s="35"/>
      <c r="P101" s="58"/>
      <c r="Q101" s="35"/>
      <c r="R101" s="58"/>
      <c r="S101" s="35"/>
      <c r="T101" s="58"/>
      <c r="U101" s="35"/>
      <c r="V101" s="58"/>
      <c r="W101" s="79"/>
    </row>
    <row r="102" spans="1:26" ht="15.75">
      <c r="A102" s="9">
        <v>1</v>
      </c>
      <c r="B102" s="9" t="s">
        <v>43</v>
      </c>
      <c r="C102" s="15" t="s">
        <v>37</v>
      </c>
      <c r="D102" s="55">
        <v>-15.013228</v>
      </c>
      <c r="E102" s="11"/>
      <c r="F102" s="55">
        <v>-15.013228</v>
      </c>
      <c r="G102" s="11"/>
      <c r="H102" s="55">
        <v>-15.013228</v>
      </c>
      <c r="I102" s="41"/>
      <c r="J102" s="63"/>
      <c r="K102" s="41"/>
      <c r="L102" s="63"/>
      <c r="M102" s="41"/>
      <c r="N102" s="63"/>
      <c r="O102" s="41"/>
      <c r="P102" s="57"/>
      <c r="Q102" s="41"/>
      <c r="R102" s="57"/>
      <c r="S102" s="41"/>
      <c r="T102" s="57"/>
      <c r="U102" s="41"/>
      <c r="V102" s="57"/>
      <c r="W102" s="79"/>
      <c r="X102" s="78">
        <f t="shared" ref="X102" si="12">AVERAGE(C102:V102)</f>
        <v>-15.013228</v>
      </c>
      <c r="Y102" s="78">
        <f t="shared" ref="Y102" si="13">MAX(C102:V102)</f>
        <v>-15.013228</v>
      </c>
      <c r="Z102" s="78">
        <f t="shared" ref="Z102" si="14">MIN(C102:V102)</f>
        <v>-15.013228</v>
      </c>
    </row>
    <row r="103" spans="1:26" ht="15.75">
      <c r="A103" s="9"/>
      <c r="B103" s="9"/>
      <c r="C103" s="15"/>
      <c r="D103" s="55"/>
      <c r="E103" s="11"/>
      <c r="F103" s="62"/>
      <c r="G103" s="36"/>
      <c r="H103" s="62"/>
      <c r="I103" s="36"/>
      <c r="J103" s="62"/>
      <c r="K103" s="36"/>
      <c r="L103" s="62"/>
      <c r="M103" s="36"/>
      <c r="N103" s="62"/>
      <c r="O103" s="36"/>
      <c r="P103" s="55"/>
      <c r="Q103" s="36"/>
      <c r="R103" s="55"/>
      <c r="S103" s="36"/>
      <c r="T103" s="55"/>
      <c r="U103" s="36"/>
      <c r="V103" s="55"/>
      <c r="W103" s="79"/>
    </row>
    <row r="104" spans="1:26" ht="20.25">
      <c r="A104" s="9"/>
      <c r="B104" s="10" t="s">
        <v>44</v>
      </c>
      <c r="C104" s="15"/>
      <c r="D104" s="58">
        <f>D100+D102</f>
        <v>-116.38033</v>
      </c>
      <c r="E104" s="20"/>
      <c r="F104" s="65">
        <f t="shared" ref="F104" si="15">F100+F102</f>
        <v>-192.17329800000002</v>
      </c>
      <c r="G104" s="37"/>
      <c r="H104" s="65">
        <f t="shared" ref="H104:N104" si="16">H100+H102</f>
        <v>-95.021912</v>
      </c>
      <c r="I104" s="37"/>
      <c r="J104" s="65">
        <f t="shared" si="16"/>
        <v>-81.901738999999992</v>
      </c>
      <c r="K104" s="37"/>
      <c r="L104" s="65">
        <f t="shared" si="16"/>
        <v>-60.871755</v>
      </c>
      <c r="M104" s="37"/>
      <c r="N104" s="65">
        <f t="shared" si="16"/>
        <v>0</v>
      </c>
      <c r="O104" s="37"/>
      <c r="P104" s="58">
        <f t="shared" ref="P104" si="17">P100+P102</f>
        <v>-32.4</v>
      </c>
      <c r="Q104" s="37"/>
      <c r="R104" s="58">
        <f t="shared" ref="R104:T104" si="18">R100+R102</f>
        <v>0</v>
      </c>
      <c r="S104" s="37"/>
      <c r="T104" s="58">
        <f t="shared" si="18"/>
        <v>0</v>
      </c>
      <c r="U104" s="37"/>
      <c r="V104" s="58">
        <f t="shared" ref="V104:Z104" si="19">V100+V102</f>
        <v>0</v>
      </c>
      <c r="W104" s="79"/>
      <c r="X104" s="58">
        <f t="shared" si="19"/>
        <v>-281.64198475000001</v>
      </c>
      <c r="Y104" s="58">
        <f t="shared" si="19"/>
        <v>-233.88113600000005</v>
      </c>
      <c r="Z104" s="58">
        <f t="shared" si="19"/>
        <v>-347.2525</v>
      </c>
    </row>
    <row r="105" spans="1:26" ht="20.25">
      <c r="A105" s="9"/>
      <c r="B105" s="10"/>
      <c r="C105" s="15"/>
      <c r="D105" s="58"/>
      <c r="E105" s="20"/>
      <c r="F105" s="65"/>
      <c r="G105" s="37"/>
      <c r="H105" s="65"/>
      <c r="I105" s="37"/>
      <c r="J105" s="65"/>
      <c r="K105" s="37"/>
      <c r="L105" s="65"/>
      <c r="M105" s="37"/>
      <c r="N105" s="65"/>
      <c r="O105" s="37"/>
      <c r="P105" s="58"/>
      <c r="Q105" s="37"/>
      <c r="R105" s="58"/>
      <c r="S105" s="37"/>
      <c r="T105" s="58"/>
      <c r="U105" s="37"/>
      <c r="V105" s="58"/>
      <c r="W105" s="79"/>
    </row>
    <row r="106" spans="1:26" ht="20.25">
      <c r="A106" s="9"/>
      <c r="B106" s="10" t="s">
        <v>77</v>
      </c>
      <c r="C106" s="15"/>
      <c r="D106" s="58">
        <f>D10+D104</f>
        <v>116.03597900000001</v>
      </c>
      <c r="E106" s="20"/>
      <c r="F106" s="65">
        <f>F10+F104</f>
        <v>40.243010999999996</v>
      </c>
      <c r="G106" s="37"/>
      <c r="H106" s="65">
        <f>H10+H104</f>
        <v>137.39439700000003</v>
      </c>
      <c r="I106" s="37"/>
      <c r="J106" s="65">
        <f>J10+J104</f>
        <v>150.51457000000002</v>
      </c>
      <c r="K106" s="37"/>
      <c r="L106" s="65">
        <f>L10+L104</f>
        <v>171.54455400000001</v>
      </c>
      <c r="M106" s="37"/>
      <c r="N106" s="65">
        <f>N10+N104</f>
        <v>232.41630900000001</v>
      </c>
      <c r="O106" s="37"/>
      <c r="P106" s="58">
        <f>P10+P104</f>
        <v>200.01630900000001</v>
      </c>
      <c r="Q106" s="37"/>
      <c r="R106" s="58">
        <f>R10+R104</f>
        <v>232.41630900000001</v>
      </c>
      <c r="S106" s="37"/>
      <c r="T106" s="58">
        <f>T10+T104</f>
        <v>232.41630900000001</v>
      </c>
      <c r="U106" s="37"/>
      <c r="V106" s="58">
        <f>V10+V104</f>
        <v>232.41630900000001</v>
      </c>
      <c r="W106" s="79"/>
      <c r="X106" s="58">
        <f t="shared" ref="X106:Z106" si="20">X10+X104</f>
        <v>-49.225675749999994</v>
      </c>
      <c r="Y106" s="58">
        <f t="shared" si="20"/>
        <v>-1.4648270000000423</v>
      </c>
      <c r="Z106" s="58">
        <f t="shared" si="20"/>
        <v>-114.83619099999999</v>
      </c>
    </row>
    <row r="107" spans="1:26" ht="15.75">
      <c r="A107" s="9"/>
      <c r="B107" s="9"/>
      <c r="C107" s="15"/>
      <c r="D107" s="55"/>
      <c r="E107" s="11"/>
      <c r="F107" s="62"/>
      <c r="G107" s="36"/>
      <c r="H107" s="62"/>
      <c r="I107" s="36"/>
      <c r="J107" s="62"/>
      <c r="K107" s="36"/>
      <c r="L107" s="62"/>
      <c r="M107" s="36"/>
      <c r="N107" s="62"/>
      <c r="O107" s="36"/>
      <c r="P107" s="55"/>
      <c r="Q107" s="36"/>
      <c r="R107" s="55"/>
      <c r="S107" s="36"/>
      <c r="T107" s="55"/>
      <c r="U107" s="36"/>
      <c r="V107" s="55"/>
      <c r="W107" s="79"/>
    </row>
    <row r="108" spans="1:26" ht="15.75">
      <c r="A108" s="9">
        <v>1</v>
      </c>
      <c r="B108" s="9" t="s">
        <v>32</v>
      </c>
      <c r="C108" s="15" t="s">
        <v>34</v>
      </c>
      <c r="D108" s="55">
        <v>-8.6</v>
      </c>
      <c r="E108" s="11"/>
      <c r="F108" s="62"/>
      <c r="G108" s="36"/>
      <c r="H108" s="62"/>
      <c r="I108" s="36"/>
      <c r="J108" s="62"/>
      <c r="K108" s="36"/>
      <c r="L108" s="62"/>
      <c r="M108" s="36"/>
      <c r="N108" s="62"/>
      <c r="O108" s="36"/>
      <c r="P108" s="55"/>
      <c r="Q108" s="36"/>
      <c r="R108" s="55"/>
      <c r="S108" s="36"/>
      <c r="T108" s="55"/>
      <c r="U108" s="36"/>
      <c r="V108" s="55"/>
      <c r="W108" s="79"/>
      <c r="X108" s="78">
        <f t="shared" ref="X108:X109" si="21">AVERAGE(C108:V108)</f>
        <v>-8.6</v>
      </c>
      <c r="Y108" s="78">
        <f t="shared" ref="Y108:Y109" si="22">MAX(C108:V108)</f>
        <v>-8.6</v>
      </c>
      <c r="Z108" s="78">
        <f t="shared" ref="Z108:Z109" si="23">MIN(C108:V108)</f>
        <v>-8.6</v>
      </c>
    </row>
    <row r="109" spans="1:26" ht="15.75">
      <c r="A109" s="9">
        <v>2</v>
      </c>
      <c r="B109" s="9" t="s">
        <v>96</v>
      </c>
      <c r="C109" s="15"/>
      <c r="D109" s="55"/>
      <c r="E109" s="11"/>
      <c r="F109" s="62"/>
      <c r="G109" s="36" t="s">
        <v>86</v>
      </c>
      <c r="H109" s="62">
        <v>-46.209510999999999</v>
      </c>
      <c r="I109" s="36"/>
      <c r="J109" s="62"/>
      <c r="K109" s="36"/>
      <c r="L109" s="62"/>
      <c r="M109" s="36"/>
      <c r="N109" s="62"/>
      <c r="O109" s="36"/>
      <c r="P109" s="55"/>
      <c r="Q109" s="36"/>
      <c r="R109" s="55"/>
      <c r="S109" s="36"/>
      <c r="T109" s="55"/>
      <c r="U109" s="36"/>
      <c r="V109" s="55"/>
      <c r="W109" s="79"/>
      <c r="X109" s="78">
        <f t="shared" si="21"/>
        <v>-46.209510999999999</v>
      </c>
      <c r="Y109" s="78">
        <f t="shared" si="22"/>
        <v>-46.209510999999999</v>
      </c>
      <c r="Z109" s="78">
        <f t="shared" si="23"/>
        <v>-46.209510999999999</v>
      </c>
    </row>
    <row r="110" spans="1:26" ht="15.75">
      <c r="A110" s="9"/>
      <c r="B110" s="9"/>
      <c r="C110" s="15"/>
      <c r="D110" s="55"/>
      <c r="E110" s="11"/>
      <c r="F110" s="62"/>
      <c r="G110" s="36"/>
      <c r="H110" s="62"/>
      <c r="I110" s="36"/>
      <c r="J110" s="62"/>
      <c r="K110" s="36"/>
      <c r="L110" s="62"/>
      <c r="M110" s="36"/>
      <c r="N110" s="62"/>
      <c r="O110" s="36"/>
      <c r="P110" s="55"/>
      <c r="Q110" s="36"/>
      <c r="R110" s="55"/>
      <c r="S110" s="36"/>
      <c r="T110" s="55"/>
      <c r="U110" s="36"/>
      <c r="V110" s="55"/>
      <c r="W110" s="79"/>
    </row>
    <row r="111" spans="1:26" ht="18">
      <c r="A111" s="9"/>
      <c r="B111" s="10" t="s">
        <v>78</v>
      </c>
      <c r="C111" s="15"/>
      <c r="D111" s="59">
        <f>D10+D104+D108</f>
        <v>107.43597900000002</v>
      </c>
      <c r="E111" s="12"/>
      <c r="F111" s="66">
        <f>F10+F104+F108</f>
        <v>40.243010999999996</v>
      </c>
      <c r="G111" s="38"/>
      <c r="H111" s="68">
        <f>H106+H109</f>
        <v>91.184886000000034</v>
      </c>
      <c r="I111" s="38"/>
      <c r="J111" s="66">
        <f>J10+J104+J108</f>
        <v>150.51457000000002</v>
      </c>
      <c r="K111" s="38"/>
      <c r="L111" s="66">
        <f>L10+L104+L108</f>
        <v>171.54455400000001</v>
      </c>
      <c r="M111" s="38"/>
      <c r="N111" s="66">
        <f>N10+N104+N108</f>
        <v>232.41630900000001</v>
      </c>
      <c r="O111" s="38"/>
      <c r="P111" s="59">
        <f>P10+P104+P108</f>
        <v>200.01630900000001</v>
      </c>
      <c r="Q111" s="38"/>
      <c r="R111" s="59">
        <f>R10+R104+R108</f>
        <v>232.41630900000001</v>
      </c>
      <c r="S111" s="38"/>
      <c r="T111" s="59">
        <f>T10+T104+T108</f>
        <v>232.41630900000001</v>
      </c>
      <c r="U111" s="38"/>
      <c r="V111" s="59">
        <f>V10+V104+V108</f>
        <v>232.41630900000001</v>
      </c>
      <c r="W111" s="79"/>
      <c r="X111" s="59">
        <f>X10+X104+X108+X109</f>
        <v>-104.03518674999999</v>
      </c>
      <c r="Y111" s="59">
        <f t="shared" ref="Y111:Z111" si="24">Y10+Y104+Y108+Y109</f>
        <v>-56.274338000000043</v>
      </c>
      <c r="Z111" s="59">
        <f t="shared" si="24"/>
        <v>-169.64570199999997</v>
      </c>
    </row>
    <row r="112" spans="1:26" ht="15.75">
      <c r="A112" s="9"/>
      <c r="B112" s="9"/>
      <c r="C112" s="15"/>
      <c r="D112" s="11"/>
      <c r="E112" s="9"/>
      <c r="F112" s="55"/>
      <c r="G112" s="9"/>
      <c r="H112" s="43"/>
      <c r="I112" s="9"/>
      <c r="J112" s="30"/>
      <c r="K112" s="9"/>
      <c r="L112" s="30"/>
      <c r="M112" s="9"/>
      <c r="N112" s="30"/>
      <c r="O112" s="9"/>
      <c r="P112" s="30"/>
      <c r="Q112" s="9"/>
      <c r="R112" s="30"/>
      <c r="S112" s="9"/>
      <c r="T112" s="30"/>
      <c r="U112" s="9"/>
      <c r="V112" s="30"/>
      <c r="W112" s="79"/>
    </row>
    <row r="113" spans="1:23" ht="15.75">
      <c r="A113" s="8"/>
      <c r="B113" s="8"/>
      <c r="C113" s="8"/>
      <c r="D113" s="8"/>
      <c r="E113" s="8"/>
      <c r="F113" s="8"/>
      <c r="G113" s="8"/>
      <c r="W113" s="79"/>
    </row>
    <row r="114" spans="1:23" ht="15.75">
      <c r="A114" s="8"/>
      <c r="B114" s="8"/>
      <c r="C114" s="8"/>
      <c r="D114" s="8"/>
      <c r="E114" s="8"/>
      <c r="F114" s="8"/>
      <c r="G114" s="8"/>
      <c r="W114" s="79"/>
    </row>
    <row r="115" spans="1:23" ht="15.75">
      <c r="A115" s="8"/>
      <c r="B115" s="8"/>
      <c r="C115" s="8"/>
      <c r="D115" s="8"/>
      <c r="E115" s="8"/>
      <c r="F115" s="8"/>
      <c r="G115" s="8"/>
      <c r="W115" s="79"/>
    </row>
    <row r="116" spans="1:23" ht="15.75">
      <c r="A116" s="8"/>
      <c r="B116" s="8"/>
      <c r="C116" s="8"/>
      <c r="D116" s="8"/>
      <c r="E116" s="8"/>
      <c r="F116" s="8"/>
      <c r="G116" s="8"/>
      <c r="W116" s="79"/>
    </row>
    <row r="117" spans="1:23" ht="15.75">
      <c r="A117" s="8"/>
      <c r="B117" s="8"/>
      <c r="C117" s="8"/>
      <c r="D117" s="8"/>
      <c r="E117" s="8"/>
      <c r="F117" s="8"/>
      <c r="G117" s="8"/>
      <c r="W117" s="79"/>
    </row>
    <row r="118" spans="1:23" ht="15.75">
      <c r="A118" s="8"/>
      <c r="B118" s="8"/>
      <c r="C118" s="8"/>
      <c r="D118" s="8"/>
      <c r="E118" s="8"/>
      <c r="F118" s="8"/>
      <c r="G118" s="8"/>
      <c r="W118" s="79"/>
    </row>
  </sheetData>
  <mergeCells count="11">
    <mergeCell ref="C5:D5"/>
    <mergeCell ref="B5:B6"/>
    <mergeCell ref="E5:F5"/>
    <mergeCell ref="G5:H5"/>
    <mergeCell ref="I5:J5"/>
    <mergeCell ref="S5:T5"/>
    <mergeCell ref="U5:V5"/>
    <mergeCell ref="K5:L5"/>
    <mergeCell ref="M5:N5"/>
    <mergeCell ref="O5:P5"/>
    <mergeCell ref="Q5:R5"/>
  </mergeCells>
  <pageMargins left="0.45" right="0.45" top="0.5" bottom="0.5" header="0.3" footer="0.3"/>
  <pageSetup scale="6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L30" sqref="L30"/>
    </sheetView>
  </sheetViews>
  <sheetFormatPr defaultRowHeight="15"/>
  <sheetData/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DPU Exhibit 6.3SR-RR</vt:lpstr>
      <vt:lpstr>Cover Page</vt:lpstr>
    </vt:vector>
  </TitlesOfParts>
  <Company>DPU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salter</dc:creator>
  <cp:lastModifiedBy>Dennismiller</cp:lastModifiedBy>
  <cp:lastPrinted>2011-07-19T18:22:39Z</cp:lastPrinted>
  <dcterms:created xsi:type="dcterms:W3CDTF">2010-10-27T13:41:06Z</dcterms:created>
  <dcterms:modified xsi:type="dcterms:W3CDTF">2011-07-19T18:54:48Z</dcterms:modified>
</cp:coreProperties>
</file>