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filterPrivacy="1" defaultThemeVersion="124226"/>
  <bookViews>
    <workbookView xWindow="5235" yWindow="65446" windowWidth="9300" windowHeight="8460" tabRatio="751" activeTab="2"/>
  </bookViews>
  <sheets>
    <sheet name="DPU 7.8.0D-RR" sheetId="53" r:id="rId1"/>
    <sheet name="DPU 7.8.1R-RR" sheetId="54" r:id="rId2"/>
    <sheet name="DPU 7.8.2D-RR" sheetId="56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P">#REF!</definedName>
    <definedName name="_100_SUM">#REF!</definedName>
    <definedName name="_idahoshr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WO800">#REF!</definedName>
    <definedName name="_WO800802">#REF!</definedName>
    <definedName name="AcctTable">'[1]Variables'!$AK$42:$AK$396</definedName>
    <definedName name="Adjs2avg">'[2]Inputs'!$L$255:'[2]Inputs'!$T$505</definedName>
    <definedName name="aftertax_ror">#REF!</definedName>
    <definedName name="AverageFactors">'[2]UTCR'!$AC$22:$AQ$108</definedName>
    <definedName name="AverageFuelCost">#REF!</definedName>
    <definedName name="AverageInput">'[2]Inputs'!$F$3:$I$1722</definedName>
    <definedName name="AvgFactorCopy">#REF!</definedName>
    <definedName name="AvgFactors">'[4]Factors'!$B$3:$P$99</definedName>
    <definedName name="B1_Print">#REF!</definedName>
    <definedName name="Bottom">#REF!</definedName>
    <definedName name="budsum2">#REF!</definedName>
    <definedName name="bump">#REF!</definedName>
    <definedName name="comm">#REF!</definedName>
    <definedName name="comm_cost">#REF!</definedName>
    <definedName name="Conversion">'[7]Conversion'!$A$2:$E$1253</definedName>
    <definedName name="Cost">#REF!</definedName>
    <definedName name="D_TWKSHT">#REF!</definedName>
    <definedName name="Date">#REF!</definedName>
    <definedName name="debt">#REF!</definedName>
    <definedName name="debt_cost">#REF!</definedName>
    <definedName name="DebtCost">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ispatchSum">"GRID Thermal Generation!R2C1:R4C2"</definedName>
    <definedName name="dsd">#REF!</definedName>
    <definedName name="EffectiveTaxRate">#REF!</definedName>
    <definedName name="EmbeddedCapCost">#REF!</definedName>
    <definedName name="ExchangeMWh">#REF!</definedName>
    <definedName name="FactorMethod">'[2]Variables'!$AB$2</definedName>
    <definedName name="FactorType">'[4]Variables'!$AK$2:$AL$12</definedName>
    <definedName name="FedTax">#REF!</definedName>
    <definedName name="FIT">#REF!</definedName>
    <definedName name="FranchiseTax">#REF!</definedName>
    <definedName name="gss">#REF!</definedName>
    <definedName name="GWI_Annualized">#REF!</definedName>
    <definedName name="GWI_Proforma">#REF!</definedName>
    <definedName name="High_Plan">#REF!</definedName>
    <definedName name="IDAHOSHR">#REF!</definedName>
    <definedName name="IDAllocMethod">#REF!</definedName>
    <definedName name="IDRateBase">#REF!</definedName>
    <definedName name="Jurisdiction">'[4]Variables'!$AK$15</definedName>
    <definedName name="JurisNumber">'[4]Variables'!$AL$15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'[8]Variables'!$B$7</definedName>
    <definedName name="LastCell">#REF!</definedName>
    <definedName name="Low_Plan">#REF!</definedName>
    <definedName name="MD_High1">'[5]Master Data'!$A$2</definedName>
    <definedName name="MD_Low1">'[5]Master Data'!$D$28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SPAverageInput">#REF!</definedName>
    <definedName name="MSPYearEndInput">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etToGross">#REF!</definedName>
    <definedName name="NormalizedFedTaxExp">#REF!</definedName>
    <definedName name="NormalizedOMExp">#REF!</definedName>
    <definedName name="NormalizedState">#REF!</definedName>
    <definedName name="NormalizedStateTaxExp">#REF!</definedName>
    <definedName name="NormalizedTOIExp">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iod">#REF!</definedName>
    <definedName name="PivotData">#REF!</definedName>
    <definedName name="pref">#REF!</definedName>
    <definedName name="pref_cost">#REF!</definedName>
    <definedName name="PrefCost">#REF!</definedName>
    <definedName name="Pretax_ror">#REF!</definedName>
    <definedName name="_xlnm.Print_Area" localSheetId="0">'DPU 7.8.0D-RR'!$A$1:$K$58</definedName>
    <definedName name="_xlnm.Print_Area" localSheetId="1">'DPU 7.8.1R-RR'!$A$1:$O$68</definedName>
    <definedName name="Print_Area_MI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#REF!</definedName>
    <definedName name="ReportAdjData">#REF!</definedName>
    <definedName name="ResourceSupplier">#REF!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OE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"45GXL7SXPXL3MHIZ7CHPZQ8ZV"</definedName>
    <definedName name="SettingAlloc">#REF!</definedName>
    <definedName name="SettingRB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T_Bottom1">#REF!</definedName>
    <definedName name="ST_Top1">#REF!</definedName>
    <definedName name="ST_Top2">#REF!</definedName>
    <definedName name="ST_Top3">#REF!</definedName>
    <definedName name="StateTax">#REF!</definedName>
    <definedName name="SumAdjContract">#REF!</definedName>
    <definedName name="SumAdjDepr">#REF!</definedName>
    <definedName name="SumAdjMisc1">#REF!</definedName>
    <definedName name="SumAdjMisc2">#REF!</definedName>
    <definedName name="SumAdjNPC">#REF!</definedName>
    <definedName name="SumAdjOM">#REF!</definedName>
    <definedName name="SumAdjOther">#REF!</definedName>
    <definedName name="SumAdjRB">#REF!</definedName>
    <definedName name="SumAdjRev">#REF!</definedName>
    <definedName name="SumAdjTax">#REF!</definedName>
    <definedName name="SUMMARY">#REF!</definedName>
    <definedName name="SUMMARY23">#REF!</definedName>
    <definedName name="SUMMARY3">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#REF!</definedName>
    <definedName name="TaxTypeCheck">#REF!</definedName>
    <definedName name="ThreeFactorElectric">#REF!</definedName>
    <definedName name="TIMAAVGRBOR">#REF!</definedName>
    <definedName name="Type1Adj">#REF!</definedName>
    <definedName name="Type1AdjTax">#REF!</definedName>
    <definedName name="Type2Adj">#REF!</definedName>
    <definedName name="Type2AdjTax">#REF!</definedName>
    <definedName name="Type3Adj">#REF!</definedName>
    <definedName name="Type3AdjTax">#REF!</definedName>
    <definedName name="UnadjBegEnd">#REF!</definedName>
    <definedName name="UnadjYE">#REF!</definedName>
    <definedName name="UncollectibleAccounts">#REF!</definedName>
    <definedName name="UTAllocMethod">#REF!</definedName>
    <definedName name="UTGrossReceipts">#REF!</definedName>
    <definedName name="UTRateBase">#REF!</definedName>
    <definedName name="ValidAccount">'[4]Variables'!$AK$43:$AK$376</definedName>
    <definedName name="ValidFactor">#REF!</definedName>
    <definedName name="WAAllocMethod">#REF!</definedName>
    <definedName name="WARateBase">#REF!</definedName>
    <definedName name="WARevenueTax">#REF!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WAllocMethod">#REF!</definedName>
    <definedName name="WYWRateBase">#REF!</definedName>
    <definedName name="xxx">'[9]Variables'!$AK$2:$AL$12</definedName>
    <definedName name="YearEndInput">'[2]Inputs'!$A$3:$D$1671</definedName>
    <definedName name="YEFactorCopy">#REF!</definedName>
    <definedName name="YEFactors">'[4]Factors'!$S$3:$AG$99</definedName>
    <definedName name="YTD">#REF!</definedName>
  </definedNames>
  <calcPr calcId="125725" iterate="1" iterateCount="100" iterateDelta="0.001"/>
</workbook>
</file>

<file path=xl/sharedStrings.xml><?xml version="1.0" encoding="utf-8"?>
<sst xmlns="http://schemas.openxmlformats.org/spreadsheetml/2006/main" count="301" uniqueCount="206">
  <si>
    <t>TOTAL</t>
  </si>
  <si>
    <t>ACCOUNT</t>
  </si>
  <si>
    <t>Type</t>
  </si>
  <si>
    <t>COMPANY</t>
  </si>
  <si>
    <t>FACTOR</t>
  </si>
  <si>
    <t>FACTOR %</t>
  </si>
  <si>
    <t>ALLOCATED</t>
  </si>
  <si>
    <t>Description of Adjustment:</t>
  </si>
  <si>
    <t>Account List</t>
  </si>
  <si>
    <t>Factor List</t>
  </si>
  <si>
    <t>SG</t>
  </si>
  <si>
    <t>SG-P</t>
  </si>
  <si>
    <t>SG-U</t>
  </si>
  <si>
    <t>DGP</t>
  </si>
  <si>
    <t>DGU</t>
  </si>
  <si>
    <t>SC</t>
  </si>
  <si>
    <t>SE</t>
  </si>
  <si>
    <t>SE-P</t>
  </si>
  <si>
    <t>SE-U</t>
  </si>
  <si>
    <t>DEP</t>
  </si>
  <si>
    <t>DEU</t>
  </si>
  <si>
    <t>SO</t>
  </si>
  <si>
    <t>SO-P</t>
  </si>
  <si>
    <t>SO-U</t>
  </si>
  <si>
    <t>DOP</t>
  </si>
  <si>
    <t>DOU</t>
  </si>
  <si>
    <t>GPS</t>
  </si>
  <si>
    <t>SGPP</t>
  </si>
  <si>
    <t>SGPU</t>
  </si>
  <si>
    <t>SNP</t>
  </si>
  <si>
    <t>DNPP</t>
  </si>
  <si>
    <t>DNPU</t>
  </si>
  <si>
    <t>DNPPOP</t>
  </si>
  <si>
    <t>DNPPOU</t>
  </si>
  <si>
    <t>DNPPNP</t>
  </si>
  <si>
    <t>DNPPNU</t>
  </si>
  <si>
    <t>DNPPP</t>
  </si>
  <si>
    <t>DNPPU</t>
  </si>
  <si>
    <t>DNPDP</t>
  </si>
  <si>
    <t>DNPDU</t>
  </si>
  <si>
    <t>SNPD</t>
  </si>
  <si>
    <t>DNPGP</t>
  </si>
  <si>
    <t>DNPGU</t>
  </si>
  <si>
    <t>DNPGMP</t>
  </si>
  <si>
    <t>DNPGMU</t>
  </si>
  <si>
    <t>DNPIP</t>
  </si>
  <si>
    <t>DNPIU</t>
  </si>
  <si>
    <t>DNPPSP</t>
  </si>
  <si>
    <t>DNPPSU</t>
  </si>
  <si>
    <t>DNPPHP</t>
  </si>
  <si>
    <t>DNPPHU</t>
  </si>
  <si>
    <t>DNPTP</t>
  </si>
  <si>
    <t>DNPTU</t>
  </si>
  <si>
    <t>CN</t>
  </si>
  <si>
    <t>CNP</t>
  </si>
  <si>
    <t>CNU</t>
  </si>
  <si>
    <t>WBTAX</t>
  </si>
  <si>
    <t>OPRVID</t>
  </si>
  <si>
    <t>OPRVWY</t>
  </si>
  <si>
    <t>EXCTAX</t>
  </si>
  <si>
    <t>INT</t>
  </si>
  <si>
    <t>CIAC</t>
  </si>
  <si>
    <t>IDSIT</t>
  </si>
  <si>
    <t>TAXDEPR</t>
  </si>
  <si>
    <t>BADDEBT</t>
  </si>
  <si>
    <t>DITEXP</t>
  </si>
  <si>
    <t>DITBAL</t>
  </si>
  <si>
    <t>ITC84</t>
  </si>
  <si>
    <t>ITC85</t>
  </si>
  <si>
    <t>ITC86</t>
  </si>
  <si>
    <t>ITC88</t>
  </si>
  <si>
    <t>ITC89</t>
  </si>
  <si>
    <t>ITC90</t>
  </si>
  <si>
    <t>OTHER</t>
  </si>
  <si>
    <t>NUTIL</t>
  </si>
  <si>
    <t>SNPPS</t>
  </si>
  <si>
    <t>SNPT</t>
  </si>
  <si>
    <t>SNPP</t>
  </si>
  <si>
    <t>SNPPH</t>
  </si>
  <si>
    <t>SNPPN</t>
  </si>
  <si>
    <t>SNPPO</t>
  </si>
  <si>
    <t>SNPG</t>
  </si>
  <si>
    <t>SNPI</t>
  </si>
  <si>
    <t>TROJP</t>
  </si>
  <si>
    <t>TROJD</t>
  </si>
  <si>
    <t>IBT</t>
  </si>
  <si>
    <t>DITEXPRL</t>
  </si>
  <si>
    <t>DITBALRL</t>
  </si>
  <si>
    <t>TAXDEPRL</t>
  </si>
  <si>
    <t>DITEXPMA</t>
  </si>
  <si>
    <t>DITBALMA</t>
  </si>
  <si>
    <t>TAXDEPRMA</t>
  </si>
  <si>
    <t>SCHMDEXP</t>
  </si>
  <si>
    <t>SCHMAEXP</t>
  </si>
  <si>
    <t>SGCT</t>
  </si>
  <si>
    <t>CA</t>
  </si>
  <si>
    <t>OR</t>
  </si>
  <si>
    <t>WA</t>
  </si>
  <si>
    <t>MT</t>
  </si>
  <si>
    <t>WYE</t>
  </si>
  <si>
    <t>UT</t>
  </si>
  <si>
    <t>ID</t>
  </si>
  <si>
    <t>108D</t>
  </si>
  <si>
    <t>108D00</t>
  </si>
  <si>
    <t>108DS</t>
  </si>
  <si>
    <t>108EP</t>
  </si>
  <si>
    <t>108GP</t>
  </si>
  <si>
    <t>108HP</t>
  </si>
  <si>
    <t>108MP</t>
  </si>
  <si>
    <t>108NP</t>
  </si>
  <si>
    <t>108OP</t>
  </si>
  <si>
    <t>108SP</t>
  </si>
  <si>
    <t>108TP</t>
  </si>
  <si>
    <t>111CLG</t>
  </si>
  <si>
    <t>111CLH</t>
  </si>
  <si>
    <t>111CLS</t>
  </si>
  <si>
    <t>111IP</t>
  </si>
  <si>
    <t>182M</t>
  </si>
  <si>
    <t>186M</t>
  </si>
  <si>
    <t>390L</t>
  </si>
  <si>
    <t>392L</t>
  </si>
  <si>
    <t>399G</t>
  </si>
  <si>
    <t>399L</t>
  </si>
  <si>
    <t>403EP</t>
  </si>
  <si>
    <t>403GP</t>
  </si>
  <si>
    <t>403GV0</t>
  </si>
  <si>
    <t>403HP</t>
  </si>
  <si>
    <t>403MP</t>
  </si>
  <si>
    <t>403NP</t>
  </si>
  <si>
    <t>403OP</t>
  </si>
  <si>
    <t>403SP</t>
  </si>
  <si>
    <t>403TP</t>
  </si>
  <si>
    <t>404CLG</t>
  </si>
  <si>
    <t>404CLS</t>
  </si>
  <si>
    <t>404IP</t>
  </si>
  <si>
    <t>404M</t>
  </si>
  <si>
    <t>CWC</t>
  </si>
  <si>
    <t>D00</t>
  </si>
  <si>
    <t>DS0</t>
  </si>
  <si>
    <t>FITOTH</t>
  </si>
  <si>
    <t>FITPMI</t>
  </si>
  <si>
    <t>G00</t>
  </si>
  <si>
    <t>H00</t>
  </si>
  <si>
    <t>I00</t>
  </si>
  <si>
    <t>N00</t>
  </si>
  <si>
    <t>O00</t>
  </si>
  <si>
    <t>OWC131</t>
  </si>
  <si>
    <t>OWC135</t>
  </si>
  <si>
    <t>OWC143</t>
  </si>
  <si>
    <t>OWC232</t>
  </si>
  <si>
    <t>OWC25330</t>
  </si>
  <si>
    <t>DFA</t>
  </si>
  <si>
    <t>S00</t>
  </si>
  <si>
    <t>SCHMAF</t>
  </si>
  <si>
    <t>SCHMAP</t>
  </si>
  <si>
    <t>SCHMAT</t>
  </si>
  <si>
    <t>SCHMDF</t>
  </si>
  <si>
    <t>SCHMDP</t>
  </si>
  <si>
    <t>SCHMDT</t>
  </si>
  <si>
    <t>T00</t>
  </si>
  <si>
    <t>TS0</t>
  </si>
  <si>
    <t>182W</t>
  </si>
  <si>
    <t>OWC230</t>
  </si>
  <si>
    <t xml:space="preserve"> </t>
  </si>
  <si>
    <t>Adjustment to Rate Base:</t>
  </si>
  <si>
    <t>Other Tangible Property</t>
  </si>
  <si>
    <t>Property, Plant, and Equipment</t>
  </si>
  <si>
    <t xml:space="preserve">  Lands and Leases</t>
  </si>
  <si>
    <t xml:space="preserve">  Development Costs</t>
  </si>
  <si>
    <t xml:space="preserve">  Equipment and Facilities</t>
  </si>
  <si>
    <t>Total Property, Plant, and Equipment</t>
  </si>
  <si>
    <t>Accumulated Depreciation</t>
  </si>
  <si>
    <t>Adjustment Detail</t>
  </si>
  <si>
    <t>DESCRIPTION</t>
  </si>
  <si>
    <t>Actual</t>
  </si>
  <si>
    <t xml:space="preserve">  Inventories</t>
  </si>
  <si>
    <t xml:space="preserve">  Prepaid Expenses</t>
  </si>
  <si>
    <t xml:space="preserve">  Restricted Funds: Self-bonding for Black Lung</t>
  </si>
  <si>
    <t xml:space="preserve">  Deferred GE Royalty Amount</t>
  </si>
  <si>
    <t>Total Other</t>
  </si>
  <si>
    <t>Total Rate Base</t>
  </si>
  <si>
    <t>PacifiCorp Share</t>
  </si>
  <si>
    <t>Final Reclamation Liability</t>
  </si>
  <si>
    <t>Other :</t>
  </si>
  <si>
    <t>Adjustment to Rate Base</t>
  </si>
  <si>
    <t>Description:</t>
  </si>
  <si>
    <t>July'09 - June'10</t>
  </si>
  <si>
    <t xml:space="preserve">Trapper Mine </t>
  </si>
  <si>
    <r>
      <t>12 Month Average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</si>
  <si>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t>1)  Working Capital accounts are included in results on a 12 month average basis</t>
  </si>
  <si>
    <t>Utah General Rate Case - June 2012</t>
  </si>
  <si>
    <t>Beg/End Avg.</t>
  </si>
  <si>
    <t>Jun09/Jun10</t>
  </si>
  <si>
    <t>Ref. 8.2</t>
  </si>
  <si>
    <t>Forecast</t>
  </si>
  <si>
    <t>13 Mo. Avg.</t>
  </si>
  <si>
    <t>06/09-06/10 Beg/End Balance</t>
  </si>
  <si>
    <t>Adjustment to June 2012 Balance</t>
  </si>
  <si>
    <t>06/11-06/12 13 Mon Avg Balance</t>
  </si>
  <si>
    <t>July'11 - June'12</t>
  </si>
  <si>
    <t>Forecasted Changes - As Filed</t>
  </si>
  <si>
    <t>Forecasted Net Changes - As Filed</t>
  </si>
  <si>
    <t>As Filed</t>
  </si>
  <si>
    <t>DPU Adjusted</t>
  </si>
  <si>
    <t>DPU</t>
  </si>
  <si>
    <t>Adjustment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</si>
</sst>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&quot;$&quot;#,##0\ ;\(&quot;$&quot;#,##0\)"/>
    <numFmt numFmtId="167" formatCode="_-* #,##0\ &quot;F&quot;_-;\-* #,##0\ &quot;F&quot;_-;_-* &quot;-&quot;\ &quot;F&quot;_-;_-@_-"/>
    <numFmt numFmtId="168" formatCode="#,##0.000;[Red]\-#,##0.000"/>
  </numFmts>
  <fonts count="28">
    <font>
      <sz val="12"/>
      <name val="Times New Roman"/>
      <family val="2"/>
    </font>
    <font>
      <sz val="10"/>
      <name val="Arial"/>
      <family val="2"/>
    </font>
    <font>
      <sz val="10"/>
      <color indexed="24"/>
      <name val="Courier New"/>
      <family val="3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10"/>
      <color indexed="12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2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/>
      <top/>
      <bottom/>
    </border>
    <border>
      <left/>
      <right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>
      <alignment/>
      <protection/>
    </xf>
    <xf numFmtId="0" fontId="5" fillId="0" borderId="1" applyNumberFormat="0" applyProtection="0">
      <alignment/>
    </xf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>
      <protection locked="0"/>
    </xf>
    <xf numFmtId="0" fontId="3" fillId="3" borderId="3" applyNumberFormat="0" applyBorder="0" applyAlignment="0" applyProtection="0"/>
    <xf numFmtId="168" fontId="1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9" fillId="0" borderId="3">
      <alignment horizontal="center" vertical="center" wrapText="1"/>
      <protection/>
    </xf>
    <xf numFmtId="0" fontId="2" fillId="0" borderId="4" applyNumberFormat="0" applyFont="0" applyFill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2" fillId="4" borderId="0" applyNumberFormat="0" applyProtection="0">
      <alignment horizontal="left"/>
    </xf>
    <xf numFmtId="0" fontId="13" fillId="5" borderId="0" applyNumberFormat="0" applyProtection="0">
      <alignment horizontal="left" indent="1"/>
    </xf>
    <xf numFmtId="0" fontId="14" fillId="6" borderId="0" applyNumberFormat="0" applyProtection="0">
      <alignment/>
    </xf>
    <xf numFmtId="0" fontId="15" fillId="7" borderId="0" applyNumberFormat="0" applyProtection="0">
      <alignment horizontal="left" indent="1"/>
    </xf>
    <xf numFmtId="0" fontId="16" fillId="8" borderId="5" applyNumberFormat="0" applyProtection="0">
      <alignment/>
    </xf>
    <xf numFmtId="0" fontId="16" fillId="9" borderId="6" applyNumberFormat="0" applyProtection="0">
      <alignment horizontal="left" vertical="center" indent="1"/>
    </xf>
    <xf numFmtId="0" fontId="15" fillId="8" borderId="5" applyNumberFormat="0" applyProtection="0">
      <alignment horizontal="left" vertical="top"/>
    </xf>
    <xf numFmtId="0" fontId="15" fillId="0" borderId="5" applyNumberFormat="0" applyProtection="0">
      <alignment horizontal="left" vertical="center" indent="1"/>
    </xf>
    <xf numFmtId="0" fontId="15" fillId="0" borderId="5" applyNumberFormat="0" applyProtection="0">
      <alignment horizontal="right" vertical="center"/>
    </xf>
    <xf numFmtId="0" fontId="16" fillId="10" borderId="5" applyNumberFormat="0" applyProtection="0">
      <alignment horizontal="left" vertical="center" indent="1"/>
    </xf>
    <xf numFmtId="0" fontId="16" fillId="10" borderId="5" applyNumberFormat="0" applyProtection="0">
      <alignment vertical="center"/>
    </xf>
    <xf numFmtId="0" fontId="17" fillId="10" borderId="5" applyNumberFormat="0" applyProtection="0">
      <alignment vertical="center"/>
    </xf>
    <xf numFmtId="0" fontId="16" fillId="10" borderId="5" applyNumberFormat="0" applyProtection="0">
      <alignment horizontal="left" vertical="top" indent="1"/>
    </xf>
    <xf numFmtId="0" fontId="15" fillId="11" borderId="5" applyNumberFormat="0" applyProtection="0">
      <alignment horizontal="right" vertical="center"/>
    </xf>
    <xf numFmtId="0" fontId="15" fillId="12" borderId="5" applyNumberFormat="0" applyProtection="0">
      <alignment horizontal="right" vertical="center"/>
    </xf>
    <xf numFmtId="0" fontId="15" fillId="13" borderId="5" applyNumberFormat="0" applyProtection="0">
      <alignment horizontal="right" vertical="center"/>
    </xf>
    <xf numFmtId="0" fontId="15" fillId="14" borderId="5" applyNumberFormat="0" applyProtection="0">
      <alignment horizontal="right" vertical="center"/>
    </xf>
    <xf numFmtId="0" fontId="15" fillId="15" borderId="5" applyNumberFormat="0" applyProtection="0">
      <alignment horizontal="right" vertical="center"/>
    </xf>
    <xf numFmtId="0" fontId="15" fillId="16" borderId="5" applyNumberFormat="0" applyProtection="0">
      <alignment horizontal="right" vertical="center"/>
    </xf>
    <xf numFmtId="0" fontId="15" fillId="17" borderId="5" applyNumberFormat="0" applyProtection="0">
      <alignment horizontal="right" vertical="center"/>
    </xf>
    <xf numFmtId="0" fontId="15" fillId="18" borderId="5" applyNumberFormat="0" applyProtection="0">
      <alignment horizontal="right" vertical="center"/>
    </xf>
    <xf numFmtId="0" fontId="15" fillId="19" borderId="5" applyNumberFormat="0" applyProtection="0">
      <alignment horizontal="right" vertical="center"/>
    </xf>
    <xf numFmtId="0" fontId="18" fillId="20" borderId="0" applyNumberFormat="0" applyProtection="0">
      <alignment horizontal="left" vertical="center" indent="1"/>
    </xf>
    <xf numFmtId="0" fontId="15" fillId="8" borderId="5" applyNumberFormat="0" applyProtection="0">
      <alignment horizontal="right" vertical="center"/>
    </xf>
    <xf numFmtId="0" fontId="1" fillId="20" borderId="5" applyNumberFormat="0" applyProtection="0">
      <alignment horizontal="left" vertical="center" indent="1"/>
    </xf>
    <xf numFmtId="0" fontId="1" fillId="20" borderId="5" applyNumberFormat="0" applyProtection="0">
      <alignment horizontal="left" vertical="top" indent="1"/>
    </xf>
    <xf numFmtId="0" fontId="1" fillId="8" borderId="5" applyNumberFormat="0" applyProtection="0">
      <alignment horizontal="left" vertical="center" indent="1"/>
    </xf>
    <xf numFmtId="0" fontId="1" fillId="8" borderId="5" applyNumberFormat="0" applyProtection="0">
      <alignment horizontal="left" vertical="top" indent="1"/>
    </xf>
    <xf numFmtId="0" fontId="1" fillId="21" borderId="5" applyNumberFormat="0" applyProtection="0">
      <alignment horizontal="left" vertical="center" indent="1"/>
    </xf>
    <xf numFmtId="0" fontId="1" fillId="21" borderId="5" applyNumberFormat="0" applyProtection="0">
      <alignment horizontal="left" vertical="top" indent="1"/>
    </xf>
    <xf numFmtId="0" fontId="1" fillId="7" borderId="5" applyNumberFormat="0" applyProtection="0">
      <alignment horizontal="left" vertical="center" indent="1"/>
    </xf>
    <xf numFmtId="0" fontId="1" fillId="7" borderId="5" applyNumberFormat="0" applyProtection="0">
      <alignment horizontal="left" vertical="top" indent="1"/>
    </xf>
    <xf numFmtId="0" fontId="15" fillId="3" borderId="5" applyNumberFormat="0" applyProtection="0">
      <alignment vertical="center"/>
    </xf>
    <xf numFmtId="0" fontId="19" fillId="3" borderId="5" applyNumberFormat="0" applyProtection="0">
      <alignment vertical="center"/>
    </xf>
    <xf numFmtId="0" fontId="15" fillId="3" borderId="5" applyNumberFormat="0" applyProtection="0">
      <alignment horizontal="left" vertical="center" indent="1"/>
    </xf>
    <xf numFmtId="0" fontId="15" fillId="3" borderId="5" applyNumberFormat="0" applyProtection="0">
      <alignment horizontal="left" vertical="top" indent="1"/>
    </xf>
    <xf numFmtId="0" fontId="19" fillId="7" borderId="5" applyNumberFormat="0" applyProtection="0">
      <alignment horizontal="right" vertical="center"/>
    </xf>
    <xf numFmtId="0" fontId="20" fillId="7" borderId="5" applyNumberFormat="0" applyProtection="0">
      <alignment horizontal="right" vertical="center"/>
    </xf>
  </cellStyleXfs>
  <cellXfs count="108">
    <xf numFmtId="0" fontId="0" fillId="0" borderId="0" xfId="0"/>
    <xf numFmtId="0" fontId="0" fillId="0" borderId="0" xfId="0" applyBorder="1"/>
    <xf numFmtId="0" fontId="1" fillId="0" borderId="0" xfId="41" applyFont="1">
      <alignment/>
      <protection/>
    </xf>
    <xf numFmtId="0" fontId="9" fillId="0" borderId="0" xfId="41" applyFont="1">
      <alignment/>
      <protection/>
    </xf>
    <xf numFmtId="164" fontId="1" fillId="0" borderId="0" xfId="18" applyNumberFormat="1" applyFont="1"/>
    <xf numFmtId="10" fontId="1" fillId="0" borderId="0" xfId="15" applyNumberFormat="1" applyFont="1"/>
    <xf numFmtId="0" fontId="9" fillId="0" borderId="0" xfId="0" applyFont="1" applyBorder="1"/>
    <xf numFmtId="164" fontId="1" fillId="0" borderId="0" xfId="41" applyNumberFormat="1" applyFont="1">
      <alignment/>
      <protection/>
    </xf>
    <xf numFmtId="0" fontId="10" fillId="0" borderId="0" xfId="41" applyFont="1">
      <alignment/>
      <protection/>
    </xf>
    <xf numFmtId="164" fontId="11" fillId="0" borderId="0" xfId="18" applyNumberFormat="1" applyFont="1" applyFill="1" applyBorder="1" applyAlignment="1">
      <alignment/>
    </xf>
    <xf numFmtId="164" fontId="9" fillId="0" borderId="7" xfId="18" applyNumberFormat="1" applyFont="1" applyFill="1" applyBorder="1" applyAlignment="1">
      <alignment/>
    </xf>
    <xf numFmtId="164" fontId="9" fillId="0" borderId="0" xfId="18" applyNumberFormat="1" applyFont="1" applyFill="1" applyBorder="1" applyAlignment="1">
      <alignment/>
    </xf>
    <xf numFmtId="17" fontId="1" fillId="0" borderId="3" xfId="41" applyNumberFormat="1" applyFont="1" applyFill="1" applyBorder="1" applyAlignment="1">
      <alignment horizontal="center" vertical="center" wrapText="1"/>
      <protection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3" xfId="18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8" xfId="18" applyNumberFormat="1" applyFont="1" applyBorder="1"/>
    <xf numFmtId="17" fontId="9" fillId="0" borderId="9" xfId="41" applyNumberFormat="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vertical="center" wrapText="1"/>
      <protection/>
    </xf>
    <xf numFmtId="164" fontId="9" fillId="0" borderId="3" xfId="18" applyNumberFormat="1" applyFont="1" applyFill="1" applyBorder="1"/>
    <xf numFmtId="164" fontId="1" fillId="0" borderId="10" xfId="18" applyNumberFormat="1" applyFont="1" applyFill="1" applyBorder="1" applyAlignment="1">
      <alignment/>
    </xf>
    <xf numFmtId="0" fontId="1" fillId="0" borderId="10" xfId="41" applyFont="1" applyFill="1" applyBorder="1" applyAlignment="1">
      <alignment/>
      <protection/>
    </xf>
    <xf numFmtId="164" fontId="1" fillId="0" borderId="10" xfId="41" applyNumberFormat="1" applyFont="1" applyFill="1" applyBorder="1">
      <alignment/>
      <protection/>
    </xf>
    <xf numFmtId="164" fontId="1" fillId="0" borderId="10" xfId="41" applyNumberFormat="1" applyFont="1" applyFill="1" applyBorder="1" applyAlignment="1">
      <alignment/>
      <protection/>
    </xf>
    <xf numFmtId="164" fontId="9" fillId="0" borderId="10" xfId="41" applyNumberFormat="1" applyFont="1" applyBorder="1">
      <alignment/>
      <protection/>
    </xf>
    <xf numFmtId="164" fontId="9" fillId="0" borderId="3" xfId="18" applyNumberFormat="1" applyFont="1" applyFill="1" applyBorder="1" applyAlignment="1">
      <alignment/>
    </xf>
    <xf numFmtId="164" fontId="1" fillId="0" borderId="10" xfId="18" applyNumberFormat="1" applyFont="1" applyBorder="1"/>
    <xf numFmtId="164" fontId="9" fillId="0" borderId="10" xfId="18" applyNumberFormat="1" applyFont="1" applyBorder="1"/>
    <xf numFmtId="164" fontId="10" fillId="0" borderId="10" xfId="18" applyNumberFormat="1" applyFont="1" applyBorder="1"/>
    <xf numFmtId="164" fontId="10" fillId="0" borderId="10" xfId="41" applyNumberFormat="1" applyFont="1" applyFill="1" applyBorder="1">
      <alignment/>
      <protection/>
    </xf>
    <xf numFmtId="164" fontId="10" fillId="0" borderId="10" xfId="18" applyNumberFormat="1" applyFont="1" applyFill="1" applyBorder="1" applyAlignment="1">
      <alignment/>
    </xf>
    <xf numFmtId="164" fontId="10" fillId="0" borderId="10" xfId="41" applyNumberFormat="1" applyFont="1" applyFill="1" applyBorder="1" applyAlignment="1">
      <alignment/>
      <protection/>
    </xf>
    <xf numFmtId="17" fontId="9" fillId="0" borderId="11" xfId="41" applyNumberFormat="1" applyFont="1" applyFill="1" applyBorder="1" applyAlignment="1">
      <alignment horizontal="center" vertical="center" wrapText="1"/>
      <protection/>
    </xf>
    <xf numFmtId="0" fontId="1" fillId="0" borderId="12" xfId="41" applyFont="1" applyFill="1" applyBorder="1" applyAlignment="1">
      <alignment vertical="center" wrapText="1"/>
      <protection/>
    </xf>
    <xf numFmtId="164" fontId="9" fillId="0" borderId="13" xfId="18" applyNumberFormat="1" applyFont="1" applyFill="1" applyBorder="1"/>
    <xf numFmtId="164" fontId="1" fillId="0" borderId="12" xfId="18" applyNumberFormat="1" applyFont="1" applyFill="1" applyBorder="1" applyAlignment="1">
      <alignment/>
    </xf>
    <xf numFmtId="0" fontId="1" fillId="0" borderId="12" xfId="41" applyFont="1" applyFill="1" applyBorder="1" applyAlignment="1">
      <alignment/>
      <protection/>
    </xf>
    <xf numFmtId="164" fontId="1" fillId="0" borderId="12" xfId="41" applyNumberFormat="1" applyFont="1" applyFill="1" applyBorder="1">
      <alignment/>
      <protection/>
    </xf>
    <xf numFmtId="164" fontId="1" fillId="0" borderId="12" xfId="41" applyNumberFormat="1" applyFont="1" applyFill="1" applyBorder="1" applyAlignment="1">
      <alignment/>
      <protection/>
    </xf>
    <xf numFmtId="164" fontId="9" fillId="0" borderId="12" xfId="41" applyNumberFormat="1" applyFont="1" applyBorder="1">
      <alignment/>
      <protection/>
    </xf>
    <xf numFmtId="164" fontId="9" fillId="0" borderId="13" xfId="18" applyNumberFormat="1" applyFont="1" applyFill="1" applyBorder="1" applyAlignment="1">
      <alignment/>
    </xf>
    <xf numFmtId="0" fontId="9" fillId="0" borderId="14" xfId="41" applyFont="1" applyFill="1" applyBorder="1" applyAlignment="1">
      <alignment horizontal="center" vertical="center" wrapText="1"/>
      <protection/>
    </xf>
    <xf numFmtId="0" fontId="9" fillId="0" borderId="15" xfId="41" applyFont="1" applyFill="1" applyBorder="1" applyAlignment="1">
      <alignment/>
      <protection/>
    </xf>
    <xf numFmtId="0" fontId="1" fillId="0" borderId="15" xfId="41" applyFont="1" applyFill="1" applyBorder="1" applyAlignment="1">
      <alignment vertical="center" wrapText="1"/>
      <protection/>
    </xf>
    <xf numFmtId="0" fontId="1" fillId="0" borderId="15" xfId="41" applyFont="1" applyFill="1" applyBorder="1">
      <alignment/>
      <protection/>
    </xf>
    <xf numFmtId="164" fontId="9" fillId="0" borderId="16" xfId="41" applyNumberFormat="1" applyFont="1" applyFill="1" applyBorder="1" applyAlignment="1">
      <alignment wrapText="1"/>
      <protection/>
    </xf>
    <xf numFmtId="0" fontId="1" fillId="0" borderId="15" xfId="41" applyFont="1" applyFill="1" applyBorder="1" applyAlignment="1">
      <alignment/>
      <protection/>
    </xf>
    <xf numFmtId="164" fontId="1" fillId="0" borderId="15" xfId="41" applyNumberFormat="1" applyFont="1" applyFill="1" applyBorder="1">
      <alignment/>
      <protection/>
    </xf>
    <xf numFmtId="37" fontId="1" fillId="0" borderId="15" xfId="41" applyNumberFormat="1" applyFont="1" applyFill="1" applyBorder="1">
      <alignment/>
      <protection/>
    </xf>
    <xf numFmtId="164" fontId="1" fillId="0" borderId="15" xfId="18" applyNumberFormat="1" applyFont="1" applyFill="1" applyBorder="1" applyAlignment="1">
      <alignment horizontal="left" wrapText="1"/>
    </xf>
    <xf numFmtId="164" fontId="1" fillId="0" borderId="15" xfId="41" applyNumberFormat="1" applyFont="1" applyFill="1" applyBorder="1" applyAlignment="1">
      <alignment/>
      <protection/>
    </xf>
    <xf numFmtId="164" fontId="9" fillId="0" borderId="16" xfId="41" applyNumberFormat="1" applyFont="1" applyFill="1" applyBorder="1">
      <alignment/>
      <protection/>
    </xf>
    <xf numFmtId="0" fontId="1" fillId="0" borderId="15" xfId="41" applyFont="1" applyBorder="1">
      <alignment/>
      <protection/>
    </xf>
    <xf numFmtId="164" fontId="9" fillId="0" borderId="17" xfId="18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9" fillId="0" borderId="0" xfId="45" applyFont="1" applyBorder="1" applyAlignment="1">
      <alignment wrapText="1"/>
      <protection/>
    </xf>
    <xf numFmtId="164" fontId="9" fillId="0" borderId="0" xfId="41" applyNumberFormat="1" applyFont="1" applyBorder="1">
      <alignment/>
      <protection/>
    </xf>
    <xf numFmtId="0" fontId="9" fillId="0" borderId="0" xfId="45" applyFont="1" applyBorder="1" applyAlignment="1">
      <alignment horizontal="left" vertical="center" wrapText="1"/>
      <protection/>
    </xf>
    <xf numFmtId="164" fontId="1" fillId="0" borderId="12" xfId="18" applyNumberFormat="1" applyFont="1" applyFill="1" applyBorder="1" applyAlignment="1">
      <alignment vertical="center" wrapText="1"/>
    </xf>
    <xf numFmtId="164" fontId="11" fillId="0" borderId="0" xfId="18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/>
    <xf numFmtId="164" fontId="1" fillId="0" borderId="18" xfId="18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1" fillId="0" borderId="0" xfId="0" applyFont="1" applyBorder="1"/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18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41" fontId="1" fillId="0" borderId="0" xfId="18" applyNumberFormat="1" applyFont="1" applyAlignment="1">
      <alignment horizontal="center"/>
    </xf>
    <xf numFmtId="41" fontId="1" fillId="0" borderId="0" xfId="18" applyNumberFormat="1" applyFont="1" applyBorder="1" applyAlignment="1">
      <alignment horizontal="center"/>
    </xf>
    <xf numFmtId="41" fontId="1" fillId="0" borderId="2" xfId="18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41" fontId="1" fillId="0" borderId="0" xfId="18" applyNumberFormat="1" applyFont="1" applyFill="1" applyBorder="1" applyAlignment="1">
      <alignment horizontal="center"/>
    </xf>
    <xf numFmtId="43" fontId="1" fillId="0" borderId="0" xfId="18" applyFont="1" applyBorder="1" applyAlignment="1">
      <alignment horizontal="center"/>
    </xf>
    <xf numFmtId="41" fontId="1" fillId="0" borderId="0" xfId="0" applyNumberFormat="1" applyFont="1" applyBorder="1"/>
    <xf numFmtId="41" fontId="1" fillId="0" borderId="0" xfId="0" applyNumberFormat="1" applyFont="1"/>
    <xf numFmtId="41" fontId="9" fillId="0" borderId="0" xfId="18" applyNumberFormat="1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7" xfId="0" applyFont="1" applyBorder="1"/>
    <xf numFmtId="3" fontId="1" fillId="0" borderId="0" xfId="0" applyNumberFormat="1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22" borderId="3" xfId="18" applyNumberFormat="1" applyFont="1" applyFill="1" applyBorder="1" applyAlignment="1">
      <alignment horizontal="center" vertical="center" wrapText="1"/>
    </xf>
    <xf numFmtId="164" fontId="1" fillId="23" borderId="3" xfId="18" applyNumberFormat="1" applyFont="1" applyFill="1" applyBorder="1" applyAlignment="1">
      <alignment horizontal="center" vertical="center" wrapText="1"/>
    </xf>
    <xf numFmtId="164" fontId="24" fillId="0" borderId="23" xfId="18" applyNumberFormat="1" applyFont="1" applyFill="1" applyBorder="1" applyAlignment="1">
      <alignment horizontal="center" vertical="center" wrapText="1"/>
    </xf>
    <xf numFmtId="164" fontId="24" fillId="0" borderId="0" xfId="0" applyNumberFormat="1" applyFont="1"/>
    <xf numFmtId="164" fontId="24" fillId="0" borderId="2" xfId="18" applyNumberFormat="1" applyFont="1" applyFill="1" applyBorder="1" applyAlignment="1">
      <alignment vertical="center"/>
    </xf>
    <xf numFmtId="164" fontId="9" fillId="22" borderId="13" xfId="18" applyNumberFormat="1" applyFont="1" applyFill="1" applyBorder="1" applyAlignment="1">
      <alignment/>
    </xf>
    <xf numFmtId="164" fontId="25" fillId="0" borderId="7" xfId="18" applyNumberFormat="1" applyFont="1" applyFill="1" applyBorder="1" applyAlignment="1">
      <alignment/>
    </xf>
    <xf numFmtId="164" fontId="25" fillId="0" borderId="0" xfId="41" applyNumberFormat="1" applyFont="1">
      <alignment/>
      <protection/>
    </xf>
    <xf numFmtId="164" fontId="25" fillId="0" borderId="0" xfId="18" applyNumberFormat="1" applyFont="1" applyFill="1" applyBorder="1" applyAlignment="1">
      <alignment/>
    </xf>
    <xf numFmtId="164" fontId="1" fillId="0" borderId="2" xfId="18" applyNumberFormat="1" applyFont="1" applyBorder="1"/>
    <xf numFmtId="0" fontId="1" fillId="0" borderId="0" xfId="0" applyFont="1" applyAlignment="1">
      <alignment horizontal="center"/>
    </xf>
  </cellXfs>
  <cellStyles count="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 - Style1" xfId="20"/>
    <cellStyle name="Comma  - Style2" xfId="21"/>
    <cellStyle name="Comma  - Style3" xfId="22"/>
    <cellStyle name="Comma  - Style4" xfId="23"/>
    <cellStyle name="Comma  - Style5" xfId="24"/>
    <cellStyle name="Comma  - Style6" xfId="25"/>
    <cellStyle name="Comma  - Style7" xfId="26"/>
    <cellStyle name="Comma  - Style8" xfId="27"/>
    <cellStyle name="Comma0" xfId="28"/>
    <cellStyle name="Currency0" xfId="29"/>
    <cellStyle name="Date" xfId="30"/>
    <cellStyle name="Fixed" xfId="31"/>
    <cellStyle name="Grey" xfId="32"/>
    <cellStyle name="header" xfId="33"/>
    <cellStyle name="Header1" xfId="34"/>
    <cellStyle name="Header2" xfId="35"/>
    <cellStyle name="Heading 1" xfId="36"/>
    <cellStyle name="Heading 2" xfId="37"/>
    <cellStyle name="Input" xfId="38"/>
    <cellStyle name="Input [yellow]" xfId="39"/>
    <cellStyle name="Normal - Style1" xfId="40"/>
    <cellStyle name="Normal_Trapper Long Term Balance Sheet Forecast 10-5-05" xfId="41"/>
    <cellStyle name="Percent [2]" xfId="42"/>
    <cellStyle name="Titles" xfId="43"/>
    <cellStyle name="Total" xfId="44"/>
    <cellStyle name="Normal_Bridger Coal Adjustment" xfId="45"/>
    <cellStyle name="Currency 2" xfId="46"/>
    <cellStyle name="Normal 2" xfId="47"/>
    <cellStyle name="Normal 2 2" xfId="48"/>
    <cellStyle name="Normal 2 3" xfId="49"/>
    <cellStyle name="Normal 2_2010 Net Income" xfId="50"/>
    <cellStyle name="Percent 2" xfId="51"/>
    <cellStyle name="SAPBEXtitle" xfId="52"/>
    <cellStyle name="SAPBEXheaderItem" xfId="53"/>
    <cellStyle name="SAPBEXheaderText" xfId="54"/>
    <cellStyle name="SAPBEXfilterItem" xfId="55"/>
    <cellStyle name="SAPBEXchaText" xfId="56"/>
    <cellStyle name="SAPBEXfilterDrill" xfId="57"/>
    <cellStyle name="SAPBEXstdItemX" xfId="58"/>
    <cellStyle name="SAPBEXstdItem" xfId="59"/>
    <cellStyle name="SAPBEXstdData" xfId="60"/>
    <cellStyle name="SAPBEXaggItem" xfId="61"/>
    <cellStyle name="SAPBEXaggData" xfId="62"/>
    <cellStyle name="SAPBEXaggDataEmph" xfId="63"/>
    <cellStyle name="SAPBEXaggItemX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Text" xfId="74"/>
    <cellStyle name="SAPBEXformats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resData" xfId="84"/>
    <cellStyle name="SAPBEXresDataEmph" xfId="85"/>
    <cellStyle name="SAPBEXresItem" xfId="86"/>
    <cellStyle name="SAPBEXresItemX" xfId="87"/>
    <cellStyle name="SAPBEXstdDataEmph" xfId="88"/>
    <cellStyle name="SAPBEXundefined" xfId="89"/>
  </cellStyles>
  <dxfs count="2">
    <dxf>
      <font>
        <b/>
        <i val="0"/>
        <color indexed="12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95250</xdr:rowOff>
    </xdr:from>
    <xdr:to>
      <xdr:col>11</xdr:col>
      <xdr:colOff>0</xdr:colOff>
      <xdr:row>56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80975" y="8858250"/>
          <a:ext cx="8067675" cy="1552575"/>
        </a:xfrm>
        <a:prstGeom prst="rect">
          <a:avLst/>
        </a:prstGeom>
        <a:solidFill>
          <a:srgbClr val="FFFFFF"/>
        </a:solidFill>
        <a:ln w="1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The Company owns a 21.40% interest in the Trapper Mine, which provides coal to the Craig generating plant.  The normalized coal cost of Trapper includes all operating and maintenance costs but does not include a return on investment.  The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Company's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adjustment adds the Company's portion of the Trapper Mine plant investment to rate base using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a 13 month average balance for the period ending June 2012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. This adjustment reflects net plant rather than the gross plant balance to recognize the depreciation of the investment over time. The Comapny's filed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adjustment has been updated to reflect actuals through February 2011.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fil01\DATA\SLREG1\ARCHIVE\1999\Semi%20Dec%201999\Models%20(Ram%20&amp;%20Jam)\Copy%20of%20Models%20as%20Filed\Utah%20RAM%20Dec%20199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ec\2004_05\Actuals\09_December%2004\PPW%20CEC_Board\CEC%20Meeting\02_03_Financial%20Results%20vs%20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R02\Groups\SLREG1\ARCHIVE\2005\Wyoming%20GRC\SEPT%202006\Models\JAM%20-%20WY%20Sep%202006%20GR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R02\Groups\SLREG1\ARCHIVE\2004\Balanced%20Scorecard\2005%20Comparisons\ROE%20-%20Q3\Bus%20U%20Comparisons\2005%20Run%20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newweb.pacificorp.com\REGULATN\ER\0306%20Idaho%20GRC\FY%2006%20Models\RAM%20FY06%20ID%20MS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21895\LOCALS~1\Temp\xSAPtemp30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Attachmen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Joanne\SAP\RC_CCvlooku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HR02\SLREG1\ARCHIVE\2000\Oregon%20SB1149\CA%20Removed\1999%20RFM%20(CA%20and%20Centralia%20Removed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M%20Ma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0.0177376914240263</v>
          </cell>
          <cell r="AH24">
            <v>0.2685497252386768</v>
          </cell>
          <cell r="AI24">
            <v>0.08466095006295064</v>
          </cell>
          <cell r="AJ24">
            <v>0</v>
          </cell>
          <cell r="AK24">
            <v>0.12195517768545096</v>
          </cell>
          <cell r="AL24">
            <v>0.4264394845913038</v>
          </cell>
          <cell r="AM24">
            <v>0.05744703293556375</v>
          </cell>
          <cell r="AN24">
            <v>0.019672178566932715</v>
          </cell>
          <cell r="AO24">
            <v>0.0035377594950950554</v>
          </cell>
        </row>
        <row r="25">
          <cell r="AC25" t="str">
            <v>SG-P</v>
          </cell>
          <cell r="AF25">
            <v>1</v>
          </cell>
          <cell r="AG25">
            <v>0.0177376914240263</v>
          </cell>
          <cell r="AH25">
            <v>0.2685497252386768</v>
          </cell>
          <cell r="AI25">
            <v>0.08466095006295064</v>
          </cell>
          <cell r="AJ25">
            <v>0</v>
          </cell>
          <cell r="AK25">
            <v>0.12195517768545096</v>
          </cell>
          <cell r="AL25">
            <v>0.4264394845913038</v>
          </cell>
          <cell r="AM25">
            <v>0.05744703293556375</v>
          </cell>
          <cell r="AN25">
            <v>0.019672178566932715</v>
          </cell>
          <cell r="AO25">
            <v>0.0035377594950950554</v>
          </cell>
        </row>
        <row r="26">
          <cell r="AC26" t="str">
            <v>SG-U</v>
          </cell>
          <cell r="AF26">
            <v>1</v>
          </cell>
          <cell r="AG26">
            <v>0.0177376914240263</v>
          </cell>
          <cell r="AH26">
            <v>0.2685497252386768</v>
          </cell>
          <cell r="AI26">
            <v>0.08466095006295064</v>
          </cell>
          <cell r="AJ26">
            <v>0</v>
          </cell>
          <cell r="AK26">
            <v>0.12195517768545096</v>
          </cell>
          <cell r="AL26">
            <v>0.4264394845913038</v>
          </cell>
          <cell r="AM26">
            <v>0.05744703293556375</v>
          </cell>
          <cell r="AN26">
            <v>0.019672178566932715</v>
          </cell>
          <cell r="AO26">
            <v>0.0035377594950950554</v>
          </cell>
        </row>
        <row r="27">
          <cell r="AC27" t="str">
            <v>DGP</v>
          </cell>
          <cell r="AF27">
            <v>1</v>
          </cell>
          <cell r="AG27">
            <v>0.0359861308062176</v>
          </cell>
          <cell r="AH27">
            <v>0.5448322055779208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0.8409435323228124</v>
          </cell>
          <cell r="AM28">
            <v>0.11328620482832999</v>
          </cell>
          <cell r="AN28">
            <v>0.03879376073352208</v>
          </cell>
          <cell r="AO28">
            <v>0.006976502115335485</v>
          </cell>
        </row>
        <row r="29">
          <cell r="AC29" t="str">
            <v>SC</v>
          </cell>
          <cell r="AF29">
            <v>1</v>
          </cell>
          <cell r="AG29">
            <v>0.017971461414725283</v>
          </cell>
          <cell r="AH29">
            <v>0.2708521809488028</v>
          </cell>
          <cell r="AI29">
            <v>0.0856210623830123</v>
          </cell>
          <cell r="AJ29">
            <v>0</v>
          </cell>
          <cell r="AK29">
            <v>0.11777476018573839</v>
          </cell>
          <cell r="AL29">
            <v>0.4299822781895632</v>
          </cell>
          <cell r="AM29">
            <v>0.055223614915049006</v>
          </cell>
          <cell r="AN29">
            <v>0.01900788421154768</v>
          </cell>
          <cell r="AO29">
            <v>0.0035667577515613664</v>
          </cell>
        </row>
        <row r="30">
          <cell r="AC30" t="str">
            <v>SE</v>
          </cell>
          <cell r="AF30">
            <v>1</v>
          </cell>
          <cell r="AG30">
            <v>0.01703638145192936</v>
          </cell>
          <cell r="AH30">
            <v>0.2616423581082987</v>
          </cell>
          <cell r="AI30">
            <v>0.08178061310276567</v>
          </cell>
          <cell r="AJ30">
            <v>0</v>
          </cell>
          <cell r="AK30">
            <v>0.13449643018458868</v>
          </cell>
          <cell r="AL30">
            <v>0.4158111037965257</v>
          </cell>
          <cell r="AM30">
            <v>0.06411728699710798</v>
          </cell>
          <cell r="AN30">
            <v>0.02166506163308781</v>
          </cell>
          <cell r="AO30">
            <v>0.003450764725696122</v>
          </cell>
        </row>
        <row r="31">
          <cell r="AC31" t="str">
            <v>SE-P</v>
          </cell>
          <cell r="AF31">
            <v>1</v>
          </cell>
          <cell r="AG31">
            <v>0.01703638145192936</v>
          </cell>
          <cell r="AH31">
            <v>0.2616423581082987</v>
          </cell>
          <cell r="AI31">
            <v>0.08178061310276567</v>
          </cell>
          <cell r="AJ31">
            <v>0</v>
          </cell>
          <cell r="AK31">
            <v>0.13449643018458868</v>
          </cell>
          <cell r="AL31">
            <v>0.4158111037965257</v>
          </cell>
          <cell r="AM31">
            <v>0.06411728699710798</v>
          </cell>
          <cell r="AN31">
            <v>0.02166506163308781</v>
          </cell>
          <cell r="AO31">
            <v>0.003450764725696122</v>
          </cell>
        </row>
        <row r="32">
          <cell r="AC32" t="str">
            <v>SE-U</v>
          </cell>
          <cell r="AF32">
            <v>1</v>
          </cell>
          <cell r="AG32">
            <v>0.01703638145192936</v>
          </cell>
          <cell r="AH32">
            <v>0.2616423581082987</v>
          </cell>
          <cell r="AI32">
            <v>0.08178061310276567</v>
          </cell>
          <cell r="AJ32">
            <v>0</v>
          </cell>
          <cell r="AK32">
            <v>0.13449643018458868</v>
          </cell>
          <cell r="AL32">
            <v>0.4158111037965257</v>
          </cell>
          <cell r="AM32">
            <v>0.06411728699710798</v>
          </cell>
          <cell r="AN32">
            <v>0.02166506163308781</v>
          </cell>
          <cell r="AO32">
            <v>0.003450764725696122</v>
          </cell>
        </row>
        <row r="33">
          <cell r="AC33" t="str">
            <v>DEP</v>
          </cell>
          <cell r="AF33">
            <v>1</v>
          </cell>
          <cell r="AG33">
            <v>0.03442000688206035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</v>
          </cell>
          <cell r="AM34">
            <v>0.12695380883404506</v>
          </cell>
          <cell r="AN34">
            <v>0.04289735610723664</v>
          </cell>
          <cell r="AO34">
            <v>0.006832599222999742</v>
          </cell>
        </row>
        <row r="35">
          <cell r="AC35" t="str">
            <v>SO</v>
          </cell>
          <cell r="AF35">
            <v>1.0000000000000002</v>
          </cell>
          <cell r="AG35">
            <v>0.025406462253114933</v>
          </cell>
          <cell r="AH35">
            <v>0.2866120831356137</v>
          </cell>
          <cell r="AI35">
            <v>0.0813478084530919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0.05497232169430481</v>
          </cell>
          <cell r="AN35">
            <v>0.018528833912229186</v>
          </cell>
          <cell r="AO35">
            <v>0.002251377092393217</v>
          </cell>
        </row>
        <row r="36">
          <cell r="AC36" t="str">
            <v>SO-P</v>
          </cell>
          <cell r="AF36">
            <v>1.0000000000000002</v>
          </cell>
          <cell r="AG36">
            <v>0.025406462253114933</v>
          </cell>
          <cell r="AH36">
            <v>0.2866120831356137</v>
          </cell>
          <cell r="AI36">
            <v>0.0813478084530919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0.05497232169430481</v>
          </cell>
          <cell r="AN36">
            <v>0.018528833912229186</v>
          </cell>
          <cell r="AO36">
            <v>0.002251377092393217</v>
          </cell>
        </row>
        <row r="37">
          <cell r="AC37" t="str">
            <v>SO-U</v>
          </cell>
          <cell r="AF37">
            <v>1.0000000000000002</v>
          </cell>
          <cell r="AG37">
            <v>0.025406462253114933</v>
          </cell>
          <cell r="AH37">
            <v>0.2866120831356137</v>
          </cell>
          <cell r="AI37">
            <v>0.0813478084530919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0.05497232169430481</v>
          </cell>
          <cell r="AN37">
            <v>0.018528833912229186</v>
          </cell>
          <cell r="AO37">
            <v>0.002251377092393217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0.02540646225311494</v>
          </cell>
          <cell r="AH40">
            <v>0.28661208313561376</v>
          </cell>
          <cell r="AI40">
            <v>0.08134780845309192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0.054972321694304806</v>
          </cell>
          <cell r="AN40">
            <v>0.01852883391222919</v>
          </cell>
          <cell r="AO40">
            <v>0.0022513770923932165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0.02476024510750804</v>
          </cell>
          <cell r="AH43">
            <v>0.2817273530931417</v>
          </cell>
          <cell r="AI43">
            <v>0.07946007317429914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0.05335240609739116</v>
          </cell>
          <cell r="AN43">
            <v>0.018265260477379086</v>
          </cell>
          <cell r="AO43">
            <v>0.0021959839141240762</v>
          </cell>
        </row>
        <row r="44">
          <cell r="AC44" t="str">
            <v>SSCCT</v>
          </cell>
          <cell r="AF44">
            <v>1.0000000000000002</v>
          </cell>
          <cell r="AG44">
            <v>0.01724828178081811</v>
          </cell>
          <cell r="AH44">
            <v>0.24802280700807078</v>
          </cell>
          <cell r="AI44">
            <v>0.08265635560917767</v>
          </cell>
          <cell r="AJ44">
            <v>0</v>
          </cell>
          <cell r="AK44">
            <v>0.11400453810766982</v>
          </cell>
          <cell r="AL44">
            <v>0.4574063799062553</v>
          </cell>
          <cell r="AM44">
            <v>0.05923001342426976</v>
          </cell>
          <cell r="AN44">
            <v>0.01751750343341504</v>
          </cell>
          <cell r="AO44">
            <v>0.003914120730323501</v>
          </cell>
        </row>
        <row r="45">
          <cell r="AC45" t="str">
            <v>SSECT</v>
          </cell>
          <cell r="AF45">
            <v>1</v>
          </cell>
          <cell r="AG45">
            <v>0.017578696877635986</v>
          </cell>
          <cell r="AH45">
            <v>0.24914456745503938</v>
          </cell>
          <cell r="AI45">
            <v>0.07864496055904246</v>
          </cell>
          <cell r="AJ45">
            <v>0</v>
          </cell>
          <cell r="AK45">
            <v>0.1325529808955773</v>
          </cell>
          <cell r="AL45">
            <v>0.4261037787103106</v>
          </cell>
          <cell r="AM45">
            <v>0.07193703491340905</v>
          </cell>
          <cell r="AN45">
            <v>0.020365757474613118</v>
          </cell>
          <cell r="AO45">
            <v>0.0036722231143721676</v>
          </cell>
        </row>
        <row r="46">
          <cell r="AC46" t="str">
            <v>SSCCH</v>
          </cell>
          <cell r="AF46">
            <v>1</v>
          </cell>
          <cell r="AG46">
            <v>0.01830010514390828</v>
          </cell>
          <cell r="AH46">
            <v>0.28411282985113206</v>
          </cell>
          <cell r="AI46">
            <v>0.08781716741504912</v>
          </cell>
          <cell r="AJ46">
            <v>0</v>
          </cell>
          <cell r="AK46">
            <v>0.11928524350527576</v>
          </cell>
          <cell r="AL46">
            <v>0.4148681946018086</v>
          </cell>
          <cell r="AM46">
            <v>0.05277218640352952</v>
          </cell>
          <cell r="AN46">
            <v>0.019461598165095587</v>
          </cell>
          <cell r="AO46">
            <v>0.0033826749142010044</v>
          </cell>
        </row>
        <row r="47">
          <cell r="AC47" t="str">
            <v>SSECH</v>
          </cell>
          <cell r="AF47">
            <v>0.9999999999999998</v>
          </cell>
          <cell r="AG47">
            <v>0.016702230470606542</v>
          </cell>
          <cell r="AH47">
            <v>0.2687647111009663</v>
          </cell>
          <cell r="AI47">
            <v>0.08431547404433815</v>
          </cell>
          <cell r="AJ47">
            <v>0</v>
          </cell>
          <cell r="AK47">
            <v>0.13515779196543534</v>
          </cell>
          <cell r="AL47">
            <v>0.4097099979143721</v>
          </cell>
          <cell r="AM47">
            <v>0.060047284372173416</v>
          </cell>
          <cell r="AN47">
            <v>0.02196886159328486</v>
          </cell>
          <cell r="AO47">
            <v>0.0033336485388231387</v>
          </cell>
        </row>
        <row r="48">
          <cell r="AC48" t="str">
            <v>SSGCH</v>
          </cell>
          <cell r="AF48">
            <v>0.9999999999999999</v>
          </cell>
          <cell r="AG48">
            <v>0.017900636475582845</v>
          </cell>
          <cell r="AH48">
            <v>0.2802758001635906</v>
          </cell>
          <cell r="AI48">
            <v>0.08694174407237137</v>
          </cell>
          <cell r="AJ48">
            <v>0</v>
          </cell>
          <cell r="AK48">
            <v>0.12325338062031566</v>
          </cell>
          <cell r="AL48">
            <v>0.4135786454299495</v>
          </cell>
          <cell r="AM48">
            <v>0.054590960895690495</v>
          </cell>
          <cell r="AN48">
            <v>0.020088414022142904</v>
          </cell>
          <cell r="AO48">
            <v>0.0033704183203565378</v>
          </cell>
        </row>
        <row r="49">
          <cell r="AC49" t="str">
            <v>SSCP</v>
          </cell>
          <cell r="AF49">
            <v>1</v>
          </cell>
          <cell r="AG49">
            <v>0.016760014609546472</v>
          </cell>
          <cell r="AH49">
            <v>0.23430549370634943</v>
          </cell>
          <cell r="AI49">
            <v>0.0817586030338791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0.059430685547309965</v>
          </cell>
          <cell r="AN49">
            <v>0.016274614945502055</v>
          </cell>
          <cell r="AO49">
            <v>0.004087865392317932</v>
          </cell>
        </row>
        <row r="50">
          <cell r="AC50" t="str">
            <v>SSEP</v>
          </cell>
          <cell r="AF50">
            <v>1</v>
          </cell>
          <cell r="AG50">
            <v>0.0180690440132823</v>
          </cell>
          <cell r="AH50">
            <v>0.24140914714171635</v>
          </cell>
          <cell r="AI50">
            <v>0.0771262283534294</v>
          </cell>
          <cell r="AJ50">
            <v>0</v>
          </cell>
          <cell r="AK50">
            <v>0.1302326824926142</v>
          </cell>
          <cell r="AL50">
            <v>0.43478744795398416</v>
          </cell>
          <cell r="AM50">
            <v>0.0753674421463096</v>
          </cell>
          <cell r="AN50">
            <v>0.019233485911873304</v>
          </cell>
          <cell r="AO50">
            <v>0.0037745219867906486</v>
          </cell>
        </row>
        <row r="51">
          <cell r="AC51" t="str">
            <v>SSGC</v>
          </cell>
          <cell r="AF51">
            <v>0.9999999999999999</v>
          </cell>
          <cell r="AG51">
            <v>0.01708727196048043</v>
          </cell>
          <cell r="AH51">
            <v>0.23608140706519115</v>
          </cell>
          <cell r="AI51">
            <v>0.08060050936376667</v>
          </cell>
          <cell r="AJ51">
            <v>0</v>
          </cell>
          <cell r="AK51">
            <v>0.11534475211100012</v>
          </cell>
          <cell r="AL51">
            <v>0.4664473225744707</v>
          </cell>
          <cell r="AM51">
            <v>0.06341487469705988</v>
          </cell>
          <cell r="AN51">
            <v>0.017014332687094867</v>
          </cell>
          <cell r="AO51">
            <v>0.004009529540936111</v>
          </cell>
        </row>
        <row r="52">
          <cell r="AC52" t="str">
            <v>SSGCT</v>
          </cell>
          <cell r="AF52">
            <v>1</v>
          </cell>
          <cell r="AG52">
            <v>0.017330885555022577</v>
          </cell>
          <cell r="AH52">
            <v>0.24830324711981294</v>
          </cell>
          <cell r="AI52">
            <v>0.08165350684664387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0.06240676879655459</v>
          </cell>
          <cell r="AN52">
            <v>0.01822956694371456</v>
          </cell>
          <cell r="AO52">
            <v>0.003853646326335668</v>
          </cell>
        </row>
        <row r="53">
          <cell r="AC53" t="str">
            <v>MC</v>
          </cell>
          <cell r="AF53">
            <v>1.0000000000000002</v>
          </cell>
          <cell r="AG53">
            <v>0.005192307897340563</v>
          </cell>
          <cell r="AH53">
            <v>0.6990087890527306</v>
          </cell>
          <cell r="AI53">
            <v>0.11165826799179777</v>
          </cell>
          <cell r="AJ53">
            <v>0</v>
          </cell>
          <cell r="AK53">
            <v>0.035699619363093044</v>
          </cell>
          <cell r="AL53">
            <v>0.12483051208017135</v>
          </cell>
          <cell r="AM53">
            <v>0.01681631930895343</v>
          </cell>
          <cell r="AN53">
            <v>0.005758585245914303</v>
          </cell>
          <cell r="AO53">
            <v>0.001035599059998981</v>
          </cell>
        </row>
        <row r="54">
          <cell r="AC54" t="str">
            <v>SNPD</v>
          </cell>
          <cell r="AF54">
            <v>1</v>
          </cell>
          <cell r="AG54">
            <v>0.03776745842205166</v>
          </cell>
          <cell r="AH54">
            <v>0.30111007847212473</v>
          </cell>
          <cell r="AI54">
            <v>0.06898256314026993</v>
          </cell>
          <cell r="AJ54">
            <v>0</v>
          </cell>
          <cell r="AK54">
            <v>0.07578848021193932</v>
          </cell>
          <cell r="AL54">
            <v>0.457008626117887</v>
          </cell>
          <cell r="AM54">
            <v>0.044303608746911145</v>
          </cell>
          <cell r="AN54">
            <v>0.01503918488881626</v>
          </cell>
          <cell r="AO54">
            <v>0</v>
          </cell>
        </row>
        <row r="55">
          <cell r="AC55" t="str">
            <v>DGUH</v>
          </cell>
          <cell r="AF55">
            <v>0.9999999999999999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0.8409435323228124</v>
          </cell>
          <cell r="AM55">
            <v>0.11328620482832999</v>
          </cell>
          <cell r="AN55">
            <v>0.03879376073352208</v>
          </cell>
          <cell r="AO55">
            <v>0.006976502115335485</v>
          </cell>
        </row>
        <row r="56">
          <cell r="AC56" t="str">
            <v>DEUH</v>
          </cell>
          <cell r="AF56">
            <v>0.9999999999999999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</v>
          </cell>
          <cell r="AM56">
            <v>0.12695380883404506</v>
          </cell>
          <cell r="AN56">
            <v>0.04289735610723664</v>
          </cell>
          <cell r="AO56">
            <v>0.006832599222999742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0.01703638145192936</v>
          </cell>
          <cell r="AH58">
            <v>0.26164235810829867</v>
          </cell>
          <cell r="AI58">
            <v>0.08178061310276567</v>
          </cell>
          <cell r="AJ58">
            <v>0</v>
          </cell>
          <cell r="AK58">
            <v>0.13449643018458865</v>
          </cell>
          <cell r="AL58">
            <v>0.4158111037965257</v>
          </cell>
          <cell r="AM58">
            <v>0.06411728699710798</v>
          </cell>
          <cell r="AN58">
            <v>0.02166506163308781</v>
          </cell>
          <cell r="AO58">
            <v>0.0034507647256961224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0.017737691424026297</v>
          </cell>
          <cell r="AH65">
            <v>0.26854972523867704</v>
          </cell>
          <cell r="AI65">
            <v>0.0846609500629507</v>
          </cell>
          <cell r="AJ65">
            <v>0</v>
          </cell>
          <cell r="AK65">
            <v>0.121955177685451</v>
          </cell>
          <cell r="AL65">
            <v>0.4264394845913039</v>
          </cell>
          <cell r="AM65">
            <v>0.05744703293556376</v>
          </cell>
          <cell r="AN65">
            <v>0.019672178566932725</v>
          </cell>
          <cell r="AO65">
            <v>0.003537759495095055</v>
          </cell>
        </row>
        <row r="66">
          <cell r="AC66" t="str">
            <v>SNPPH-U</v>
          </cell>
          <cell r="AF66">
            <v>1.0000000000000004</v>
          </cell>
          <cell r="AG66">
            <v>0.017737691424026297</v>
          </cell>
          <cell r="AH66">
            <v>0.26854972523867704</v>
          </cell>
          <cell r="AI66">
            <v>0.0846609500629507</v>
          </cell>
          <cell r="AJ66">
            <v>0</v>
          </cell>
          <cell r="AK66">
            <v>0.121955177685451</v>
          </cell>
          <cell r="AL66">
            <v>0.4264394845913039</v>
          </cell>
          <cell r="AM66">
            <v>0.05744703293556376</v>
          </cell>
          <cell r="AN66">
            <v>0.019672178566932725</v>
          </cell>
          <cell r="AO66">
            <v>0.003537759495095055</v>
          </cell>
        </row>
        <row r="67">
          <cell r="AC67" t="str">
            <v>CN</v>
          </cell>
          <cell r="AF67">
            <v>1</v>
          </cell>
          <cell r="AG67">
            <v>0.02695712357980143</v>
          </cell>
          <cell r="AH67">
            <v>0.32817086304456855</v>
          </cell>
          <cell r="AI67">
            <v>0.0752275341522669</v>
          </cell>
          <cell r="AJ67">
            <v>0</v>
          </cell>
          <cell r="AK67">
            <v>0.06889158079348469</v>
          </cell>
          <cell r="AL67">
            <v>0.45192354095003867</v>
          </cell>
          <cell r="AM67">
            <v>0.04009207046762781</v>
          </cell>
          <cell r="AN67">
            <v>0.00873728701221192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0.6948503638400191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</v>
          </cell>
          <cell r="AM69">
            <v>0.08006358144573375</v>
          </cell>
          <cell r="AN69">
            <v>0.017448300428430617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0.020474047565334205</v>
          </cell>
          <cell r="AH73">
            <v>0.37409579955003186</v>
          </cell>
          <cell r="AI73">
            <v>0.06391656451111997</v>
          </cell>
          <cell r="AJ73">
            <v>0</v>
          </cell>
          <cell r="AK73">
            <v>0.10961521102970849</v>
          </cell>
          <cell r="AL73">
            <v>0.3175720321620524</v>
          </cell>
          <cell r="AM73">
            <v>0.05868794100541616</v>
          </cell>
          <cell r="AN73">
            <v>0.0026059337579465297</v>
          </cell>
          <cell r="AO73">
            <v>-0.0005368401442943656</v>
          </cell>
          <cell r="AP73">
            <v>0.05356506141967193</v>
          </cell>
          <cell r="AQ73">
            <v>4.24914301220688E-06</v>
          </cell>
        </row>
        <row r="74">
          <cell r="AC74" t="str">
            <v>INT</v>
          </cell>
          <cell r="AF74">
            <v>1.0000000000000004</v>
          </cell>
          <cell r="AG74">
            <v>0.02476024510750804</v>
          </cell>
          <cell r="AH74">
            <v>0.2817273530931417</v>
          </cell>
          <cell r="AI74">
            <v>0.07946007317429914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0.05335240609739116</v>
          </cell>
          <cell r="AN74">
            <v>0.018265260477379086</v>
          </cell>
          <cell r="AO74">
            <v>0.0021959839141240762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0.02546379084851677</v>
          </cell>
          <cell r="AH75">
            <v>0.2872588110423826</v>
          </cell>
          <cell r="AI75">
            <v>0.08153136630349911</v>
          </cell>
          <cell r="AJ75">
            <v>0</v>
          </cell>
          <cell r="AK75">
            <v>0.10877373472944628</v>
          </cell>
          <cell r="AL75">
            <v>0.4233052892557493</v>
          </cell>
          <cell r="AM75">
            <v>0.05509636438695975</v>
          </cell>
          <cell r="AN75">
            <v>0.018570643433446245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0.05403998448869642</v>
          </cell>
          <cell r="AH78">
            <v>0.4803849882974426</v>
          </cell>
          <cell r="AI78">
            <v>0.09712982915928804</v>
          </cell>
          <cell r="AJ78">
            <v>0</v>
          </cell>
          <cell r="AK78">
            <v>0.045824982860774105</v>
          </cell>
          <cell r="AL78">
            <v>0.32418350251758316</v>
          </cell>
          <cell r="AM78">
            <v>-0.0018583768530757824</v>
          </cell>
          <cell r="AN78">
            <v>0.00029508952929150186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0.9999999999999999</v>
          </cell>
          <cell r="AG81">
            <v>0.03287</v>
          </cell>
          <cell r="AH81">
            <v>0.70976</v>
          </cell>
          <cell r="AI81">
            <v>0.1418</v>
          </cell>
          <cell r="AJ81">
            <v>0</v>
          </cell>
          <cell r="AK81">
            <v>0.10946</v>
          </cell>
          <cell r="AQ81">
            <v>0.00611</v>
          </cell>
        </row>
        <row r="82">
          <cell r="AC82" t="str">
            <v>ITC85</v>
          </cell>
          <cell r="AF82">
            <v>1</v>
          </cell>
          <cell r="AG82">
            <v>0.0542</v>
          </cell>
          <cell r="AH82">
            <v>0.6769</v>
          </cell>
          <cell r="AI82">
            <v>0.1336</v>
          </cell>
          <cell r="AJ82">
            <v>0</v>
          </cell>
          <cell r="AK82">
            <v>0.1161</v>
          </cell>
          <cell r="AQ82">
            <v>0.0192</v>
          </cell>
        </row>
        <row r="83">
          <cell r="AC83" t="str">
            <v>ITC86</v>
          </cell>
          <cell r="AF83">
            <v>0.9999999999999999</v>
          </cell>
          <cell r="AG83">
            <v>0.04789</v>
          </cell>
          <cell r="AH83">
            <v>0.64608</v>
          </cell>
          <cell r="AI83">
            <v>0.13126</v>
          </cell>
          <cell r="AJ83">
            <v>0</v>
          </cell>
          <cell r="AK83">
            <v>0.155</v>
          </cell>
          <cell r="AQ83">
            <v>0.01977</v>
          </cell>
        </row>
        <row r="84">
          <cell r="AC84" t="str">
            <v>ITC88</v>
          </cell>
          <cell r="AF84">
            <v>1</v>
          </cell>
          <cell r="AG84">
            <v>0.0427</v>
          </cell>
          <cell r="AH84">
            <v>0.612</v>
          </cell>
          <cell r="AI84">
            <v>0.1496</v>
          </cell>
          <cell r="AJ84">
            <v>0</v>
          </cell>
          <cell r="AK84">
            <v>0.1671</v>
          </cell>
          <cell r="AQ84">
            <v>0.0286</v>
          </cell>
        </row>
        <row r="85">
          <cell r="AC85" t="str">
            <v>ITC89</v>
          </cell>
          <cell r="AF85">
            <v>1</v>
          </cell>
          <cell r="AG85">
            <v>0.048806</v>
          </cell>
          <cell r="AH85">
            <v>0.563558</v>
          </cell>
          <cell r="AI85">
            <v>0.152688</v>
          </cell>
          <cell r="AJ85">
            <v>0</v>
          </cell>
          <cell r="AK85">
            <v>0.206776</v>
          </cell>
          <cell r="AQ85">
            <v>0.028172</v>
          </cell>
        </row>
        <row r="86">
          <cell r="AC86" t="str">
            <v>ITC90</v>
          </cell>
          <cell r="AF86">
            <v>1</v>
          </cell>
          <cell r="AG86">
            <v>0.015047</v>
          </cell>
          <cell r="AH86">
            <v>0.159356</v>
          </cell>
          <cell r="AI86">
            <v>0.039132</v>
          </cell>
          <cell r="AJ86">
            <v>0</v>
          </cell>
          <cell r="AK86">
            <v>0.038051</v>
          </cell>
          <cell r="AL86">
            <v>0.469355</v>
          </cell>
          <cell r="AM86">
            <v>0.139815</v>
          </cell>
          <cell r="AN86">
            <v>0.135384</v>
          </cell>
          <cell r="AQ86">
            <v>0.00386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0.01774958528854967</v>
          </cell>
          <cell r="AH89">
            <v>0.2694056478040785</v>
          </cell>
          <cell r="AI89">
            <v>0.08482743228928788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0.05723855938213741</v>
          </cell>
          <cell r="AN89">
            <v>0.019702560883344298</v>
          </cell>
          <cell r="AO89">
            <v>0.003525544743910479</v>
          </cell>
        </row>
        <row r="90">
          <cell r="AC90" t="str">
            <v>SNPT</v>
          </cell>
          <cell r="AF90">
            <v>1.0000000000000009</v>
          </cell>
          <cell r="AG90">
            <v>0.017737691424026324</v>
          </cell>
          <cell r="AH90">
            <v>0.268549725238677</v>
          </cell>
          <cell r="AI90">
            <v>0.08466095006295069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0.057447032935563795</v>
          </cell>
          <cell r="AN90">
            <v>0.019672178566932718</v>
          </cell>
          <cell r="AO90">
            <v>0.003537759495095056</v>
          </cell>
        </row>
        <row r="91">
          <cell r="AC91" t="str">
            <v>SNPP</v>
          </cell>
          <cell r="AF91">
            <v>1.0000000000000002</v>
          </cell>
          <cell r="AG91">
            <v>0.017737393629005935</v>
          </cell>
          <cell r="AH91">
            <v>0.26872256905830083</v>
          </cell>
          <cell r="AI91">
            <v>0.08471459394317986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0.057405544830598565</v>
          </cell>
          <cell r="AN91">
            <v>0.01966273671672425</v>
          </cell>
          <cell r="AO91">
            <v>0.0035358728095263685</v>
          </cell>
        </row>
        <row r="92">
          <cell r="AC92" t="str">
            <v>SNPPH</v>
          </cell>
          <cell r="AF92">
            <v>1.0000000000000004</v>
          </cell>
          <cell r="AG92">
            <v>0.017737691424026297</v>
          </cell>
          <cell r="AH92">
            <v>0.26854972523867704</v>
          </cell>
          <cell r="AI92">
            <v>0.0846609500629507</v>
          </cell>
          <cell r="AJ92">
            <v>0</v>
          </cell>
          <cell r="AK92">
            <v>0.121955177685451</v>
          </cell>
          <cell r="AL92">
            <v>0.4264394845913039</v>
          </cell>
          <cell r="AM92">
            <v>0.05744703293556376</v>
          </cell>
          <cell r="AN92">
            <v>0.019672178566932725</v>
          </cell>
          <cell r="AO92">
            <v>0.003537759495095055</v>
          </cell>
        </row>
        <row r="93">
          <cell r="AC93" t="str">
            <v>SNPPN</v>
          </cell>
          <cell r="AF93">
            <v>1</v>
          </cell>
          <cell r="AG93">
            <v>0.017737691424026304</v>
          </cell>
          <cell r="AH93">
            <v>0.2685497252386768</v>
          </cell>
          <cell r="AI93">
            <v>0.08466095006295064</v>
          </cell>
          <cell r="AJ93">
            <v>0</v>
          </cell>
          <cell r="AK93">
            <v>0.12195517768545097</v>
          </cell>
          <cell r="AL93">
            <v>0.4264394845913038</v>
          </cell>
          <cell r="AM93">
            <v>0.05744703293556374</v>
          </cell>
          <cell r="AN93">
            <v>0.01967217856693271</v>
          </cell>
          <cell r="AO93">
            <v>0.003537759495095056</v>
          </cell>
        </row>
        <row r="94">
          <cell r="AC94" t="str">
            <v>SNPPO</v>
          </cell>
          <cell r="AF94">
            <v>1</v>
          </cell>
          <cell r="AG94">
            <v>0.017688878084298393</v>
          </cell>
          <cell r="AH94">
            <v>0.2661203153161252</v>
          </cell>
          <cell r="AI94">
            <v>0.08430008175053047</v>
          </cell>
          <cell r="AJ94">
            <v>0</v>
          </cell>
          <cell r="AK94">
            <v>0.12155758162482118</v>
          </cell>
          <cell r="AL94">
            <v>0.4292162425998784</v>
          </cell>
          <cell r="AM94">
            <v>0.0580421602185997</v>
          </cell>
          <cell r="AN94">
            <v>0.01949907710349502</v>
          </cell>
          <cell r="AO94">
            <v>0.0035756633022517356</v>
          </cell>
        </row>
        <row r="95">
          <cell r="AC95" t="str">
            <v>SNPG</v>
          </cell>
          <cell r="AF95">
            <v>1</v>
          </cell>
          <cell r="AG95">
            <v>0.022900407415273643</v>
          </cell>
          <cell r="AH95">
            <v>0.301680646948518</v>
          </cell>
          <cell r="AI95">
            <v>0.08530570775457624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0.05881477899931449</v>
          </cell>
          <cell r="AN95">
            <v>0.021489361153445054</v>
          </cell>
          <cell r="AO95">
            <v>0.0012521252408601207</v>
          </cell>
        </row>
        <row r="96">
          <cell r="AC96" t="str">
            <v>SNPI</v>
          </cell>
          <cell r="AF96">
            <v>1</v>
          </cell>
          <cell r="AG96">
            <v>0.02271811971621162</v>
          </cell>
          <cell r="AH96">
            <v>0.2830779545612681</v>
          </cell>
          <cell r="AI96">
            <v>0.08225637963073205</v>
          </cell>
          <cell r="AJ96">
            <v>0</v>
          </cell>
          <cell r="AK96">
            <v>0.1093037337215385</v>
          </cell>
          <cell r="AL96">
            <v>0.4256593457634739</v>
          </cell>
          <cell r="AM96">
            <v>0.05671754723011919</v>
          </cell>
          <cell r="AN96">
            <v>0.017765309303245873</v>
          </cell>
          <cell r="AO96">
            <v>0.0025016100734107636</v>
          </cell>
        </row>
        <row r="97">
          <cell r="AC97" t="str">
            <v>TROJP</v>
          </cell>
          <cell r="AF97">
            <v>1</v>
          </cell>
          <cell r="AG97">
            <v>0.017631157072049927</v>
          </cell>
          <cell r="AH97">
            <v>0.26750044330860895</v>
          </cell>
          <cell r="AI97">
            <v>0.08422340483511166</v>
          </cell>
          <cell r="AJ97">
            <v>0</v>
          </cell>
          <cell r="AK97">
            <v>0.12386028991987824</v>
          </cell>
          <cell r="AL97">
            <v>0.4248249522082204</v>
          </cell>
          <cell r="AM97">
            <v>0.05846029557581916</v>
          </cell>
          <cell r="AN97">
            <v>0.01997491275647048</v>
          </cell>
          <cell r="AO97">
            <v>0.003524544323841268</v>
          </cell>
        </row>
        <row r="98">
          <cell r="AC98" t="str">
            <v>TROJD</v>
          </cell>
          <cell r="AF98">
            <v>1</v>
          </cell>
          <cell r="AG98">
            <v>0.01761234095242548</v>
          </cell>
          <cell r="AH98">
            <v>0.2673151189137104</v>
          </cell>
          <cell r="AI98">
            <v>0.0841461255050609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0.05863925823618489</v>
          </cell>
          <cell r="AN98">
            <v>0.02002838173261835</v>
          </cell>
          <cell r="AO98">
            <v>0.0035222102575184736</v>
          </cell>
        </row>
        <row r="99">
          <cell r="AC99" t="str">
            <v>IBT</v>
          </cell>
          <cell r="AF99">
            <v>0</v>
          </cell>
          <cell r="AG99">
            <v>0.02055223696851711</v>
          </cell>
          <cell r="AH99">
            <v>0.3756008292071731</v>
          </cell>
          <cell r="AI99">
            <v>0.0641166626285158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0.058888553370350795</v>
          </cell>
          <cell r="AN99">
            <v>0.002585889090456843</v>
          </cell>
          <cell r="AO99">
            <v>-0.0005448867588220655</v>
          </cell>
          <cell r="AP99">
            <v>0.05036789826300499</v>
          </cell>
          <cell r="AQ99">
            <v>-8.605236056368619E-05</v>
          </cell>
        </row>
        <row r="100">
          <cell r="AC100" t="str">
            <v>DITEXP</v>
          </cell>
          <cell r="AF100">
            <v>0.9999999999999999</v>
          </cell>
          <cell r="AG100">
            <v>0.030433</v>
          </cell>
          <cell r="AH100">
            <v>0.34444</v>
          </cell>
          <cell r="AI100">
            <v>0.092978</v>
          </cell>
          <cell r="AJ100">
            <v>0</v>
          </cell>
          <cell r="AK100">
            <v>0.122064</v>
          </cell>
          <cell r="AL100">
            <v>0.330344</v>
          </cell>
          <cell r="AM100">
            <v>0.054636</v>
          </cell>
          <cell r="AN100">
            <v>0.013079</v>
          </cell>
          <cell r="AO100">
            <v>0.002418</v>
          </cell>
          <cell r="AP100">
            <v>-5.4E-05</v>
          </cell>
          <cell r="AQ100">
            <v>0.009662</v>
          </cell>
        </row>
        <row r="101">
          <cell r="AC101" t="str">
            <v>DITBAL</v>
          </cell>
          <cell r="AF101">
            <v>0.9999999999999999</v>
          </cell>
          <cell r="AG101">
            <v>0.023895</v>
          </cell>
          <cell r="AH101">
            <v>0.26166</v>
          </cell>
          <cell r="AI101">
            <v>0.06689</v>
          </cell>
          <cell r="AJ101">
            <v>0</v>
          </cell>
          <cell r="AK101">
            <v>0.089916</v>
          </cell>
          <cell r="AL101">
            <v>0.46648</v>
          </cell>
          <cell r="AM101">
            <v>0.06748</v>
          </cell>
          <cell r="AN101">
            <v>0.022651</v>
          </cell>
          <cell r="AO101">
            <v>0.00213</v>
          </cell>
          <cell r="AP101">
            <v>4.7E-05</v>
          </cell>
          <cell r="AQ101">
            <v>-0.001149</v>
          </cell>
        </row>
        <row r="102">
          <cell r="AC102" t="str">
            <v>TAXDEPR</v>
          </cell>
          <cell r="AF102">
            <v>0.9999999999999998</v>
          </cell>
          <cell r="AG102">
            <v>0.025025977371689087</v>
          </cell>
          <cell r="AH102">
            <v>0.29485897633717845</v>
          </cell>
          <cell r="AI102">
            <v>0.08417121510358093</v>
          </cell>
          <cell r="AJ102">
            <v>0</v>
          </cell>
          <cell r="AK102">
            <v>0.10879834200083925</v>
          </cell>
          <cell r="AL102">
            <v>0.4114647934276778</v>
          </cell>
          <cell r="AM102">
            <v>0.05466669468874174</v>
          </cell>
          <cell r="AN102">
            <v>0.018782263123105544</v>
          </cell>
          <cell r="AO102">
            <v>0.0022317379471871335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0.9999999999999998</v>
          </cell>
          <cell r="AG106">
            <v>0.025025977371689087</v>
          </cell>
          <cell r="AH106">
            <v>0.29485897633717845</v>
          </cell>
          <cell r="AI106">
            <v>0.08417121510358093</v>
          </cell>
          <cell r="AJ106">
            <v>0</v>
          </cell>
          <cell r="AK106">
            <v>0.10879834200083925</v>
          </cell>
          <cell r="AL106">
            <v>0.4114647934276778</v>
          </cell>
          <cell r="AM106">
            <v>0.05466669468874174</v>
          </cell>
          <cell r="AN106">
            <v>0.018782263123105544</v>
          </cell>
          <cell r="AO106">
            <v>0.0022317379471871335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0.024166882773027625</v>
          </cell>
          <cell r="AH107">
            <v>0.28050867872429686</v>
          </cell>
          <cell r="AI107">
            <v>0.07706361126831303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0.05444061949850565</v>
          </cell>
          <cell r="AN107">
            <v>0.018203597061352148</v>
          </cell>
          <cell r="AO107">
            <v>0.0020636704785363816</v>
          </cell>
          <cell r="AP107">
            <v>0.019728890070263367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0.017800665898828897</v>
          </cell>
          <cell r="AH108">
            <v>0.2695031626111626</v>
          </cell>
          <cell r="AI108">
            <v>0.08496152349942848</v>
          </cell>
          <cell r="AJ108">
            <v>0</v>
          </cell>
          <cell r="AK108">
            <v>0.12238815755191744</v>
          </cell>
          <cell r="AL108">
            <v>0.4279534810824623</v>
          </cell>
          <cell r="AM108">
            <v>0.0576509882667059</v>
          </cell>
          <cell r="AN108">
            <v>0.01974202108949444</v>
          </cell>
        </row>
      </sheetData>
      <sheetData sheetId="8"/>
      <sheetData sheetId="9"/>
      <sheetData sheetId="10"/>
      <sheetData sheetId="11" refreshError="1">
        <row r="2">
          <cell r="AB2">
            <v>3</v>
          </cell>
        </row>
      </sheetData>
      <sheetData sheetId="12" refreshError="1">
        <row r="3">
          <cell r="A3" t="str">
            <v>1011390OR</v>
          </cell>
          <cell r="B3" t="str">
            <v>1011390</v>
          </cell>
          <cell r="D3">
            <v>5923789.23</v>
          </cell>
          <cell r="F3" t="str">
            <v>1011390OR</v>
          </cell>
          <cell r="G3" t="str">
            <v>1011390</v>
          </cell>
          <cell r="I3">
            <v>5923789.23</v>
          </cell>
        </row>
        <row r="4">
          <cell r="A4" t="str">
            <v>1011390SO</v>
          </cell>
          <cell r="B4" t="str">
            <v>1011390</v>
          </cell>
          <cell r="D4">
            <v>16984736.05</v>
          </cell>
          <cell r="F4" t="str">
            <v>1011390SO</v>
          </cell>
          <cell r="G4" t="str">
            <v>1011390</v>
          </cell>
          <cell r="I4">
            <v>16984736.05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-5858478.229999998</v>
          </cell>
          <cell r="F21" t="str">
            <v>108361UT</v>
          </cell>
          <cell r="G21" t="str">
            <v>108361</v>
          </cell>
          <cell r="I21">
            <v>-5858478.229999998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</v>
          </cell>
          <cell r="F36" t="str">
            <v>108364WA</v>
          </cell>
          <cell r="G36" t="str">
            <v>108364</v>
          </cell>
          <cell r="I36">
            <v>-59170004.05290465</v>
          </cell>
        </row>
        <row r="37">
          <cell r="A37" t="str">
            <v>108364WYP</v>
          </cell>
          <cell r="B37" t="str">
            <v>108364</v>
          </cell>
          <cell r="D37">
            <v>-50592554.19382933</v>
          </cell>
          <cell r="F37" t="str">
            <v>108364WYP</v>
          </cell>
          <cell r="G37" t="str">
            <v>108364</v>
          </cell>
          <cell r="I37">
            <v>-50592554.19382933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-9887144.19</v>
          </cell>
          <cell r="F40" t="str">
            <v>108365IDU</v>
          </cell>
          <cell r="G40" t="str">
            <v>108365</v>
          </cell>
          <cell r="I40">
            <v>-9887144.19</v>
          </cell>
        </row>
        <row r="41">
          <cell r="A41" t="str">
            <v>108365OR</v>
          </cell>
          <cell r="B41" t="str">
            <v>108365</v>
          </cell>
          <cell r="D41">
            <v>-96967415.9</v>
          </cell>
          <cell r="F41" t="str">
            <v>108365OR</v>
          </cell>
          <cell r="G41" t="str">
            <v>108365</v>
          </cell>
          <cell r="I41">
            <v>-96967415.9</v>
          </cell>
        </row>
        <row r="42">
          <cell r="A42" t="str">
            <v>108365UT</v>
          </cell>
          <cell r="B42" t="str">
            <v>108365</v>
          </cell>
          <cell r="D42">
            <v>-45323673.67</v>
          </cell>
          <cell r="F42" t="str">
            <v>108365UT</v>
          </cell>
          <cell r="G42" t="str">
            <v>108365</v>
          </cell>
          <cell r="I42">
            <v>-45323673.67</v>
          </cell>
        </row>
        <row r="43">
          <cell r="A43" t="str">
            <v>108365WA</v>
          </cell>
          <cell r="B43" t="str">
            <v>108365</v>
          </cell>
          <cell r="D43">
            <v>-18702715.55</v>
          </cell>
          <cell r="F43" t="str">
            <v>108365WA</v>
          </cell>
          <cell r="G43" t="str">
            <v>108365</v>
          </cell>
          <cell r="I43">
            <v>-18702715.55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-2225654.26</v>
          </cell>
          <cell r="F45" t="str">
            <v>108365WYU</v>
          </cell>
          <cell r="G45" t="str">
            <v>108365</v>
          </cell>
          <cell r="I45">
            <v>-2225654.26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-9979373.52</v>
          </cell>
          <cell r="F54" t="str">
            <v>108367IDU</v>
          </cell>
          <cell r="G54" t="str">
            <v>108367</v>
          </cell>
          <cell r="I54">
            <v>-9979373.52</v>
          </cell>
        </row>
        <row r="55">
          <cell r="A55" t="str">
            <v>108367OR</v>
          </cell>
          <cell r="B55" t="str">
            <v>108367</v>
          </cell>
          <cell r="D55">
            <v>-38960008.70999999</v>
          </cell>
          <cell r="F55" t="str">
            <v>108367OR</v>
          </cell>
          <cell r="G55" t="str">
            <v>108367</v>
          </cell>
          <cell r="I55">
            <v>-38960008.70999999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</v>
          </cell>
          <cell r="F60" t="str">
            <v>108368CA</v>
          </cell>
          <cell r="G60" t="str">
            <v>108368</v>
          </cell>
          <cell r="I60">
            <v>-22513438.64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</v>
          </cell>
          <cell r="F65" t="str">
            <v>108368WYP</v>
          </cell>
          <cell r="G65" t="str">
            <v>108368</v>
          </cell>
          <cell r="I65">
            <v>-21359836.71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-9635935.18</v>
          </cell>
          <cell r="F68" t="str">
            <v>108369IDU</v>
          </cell>
          <cell r="G68" t="str">
            <v>108369</v>
          </cell>
          <cell r="I68">
            <v>-9635935.18</v>
          </cell>
        </row>
        <row r="69">
          <cell r="A69" t="str">
            <v>108369OR</v>
          </cell>
          <cell r="B69" t="str">
            <v>108369</v>
          </cell>
          <cell r="D69">
            <v>-42417283.4</v>
          </cell>
          <cell r="F69" t="str">
            <v>108369OR</v>
          </cell>
          <cell r="G69" t="str">
            <v>108369</v>
          </cell>
          <cell r="I69">
            <v>-42417283.4</v>
          </cell>
        </row>
        <row r="70">
          <cell r="A70" t="str">
            <v>108369UT</v>
          </cell>
          <cell r="B70" t="str">
            <v>108369</v>
          </cell>
          <cell r="D70">
            <v>-49709628.42</v>
          </cell>
          <cell r="F70" t="str">
            <v>108369UT</v>
          </cell>
          <cell r="G70" t="str">
            <v>108369</v>
          </cell>
          <cell r="I70">
            <v>-49709628.42</v>
          </cell>
        </row>
        <row r="71">
          <cell r="A71" t="str">
            <v>108369WA</v>
          </cell>
          <cell r="B71" t="str">
            <v>108369</v>
          </cell>
          <cell r="D71">
            <v>-9926836.329999998</v>
          </cell>
          <cell r="F71" t="str">
            <v>108369WA</v>
          </cell>
          <cell r="G71" t="str">
            <v>108369</v>
          </cell>
          <cell r="I71">
            <v>-9926836.329999998</v>
          </cell>
        </row>
        <row r="72">
          <cell r="A72" t="str">
            <v>108369WYP</v>
          </cell>
          <cell r="B72" t="str">
            <v>108369</v>
          </cell>
          <cell r="D72">
            <v>-7342666.8</v>
          </cell>
          <cell r="F72" t="str">
            <v>108369WYP</v>
          </cell>
          <cell r="G72" t="str">
            <v>108369</v>
          </cell>
          <cell r="I72">
            <v>-7342666.8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</v>
          </cell>
          <cell r="F77" t="str">
            <v>108370UT</v>
          </cell>
          <cell r="G77" t="str">
            <v>108370</v>
          </cell>
          <cell r="I77">
            <v>-39709481.03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</v>
          </cell>
          <cell r="F79" t="str">
            <v>108370WYP</v>
          </cell>
          <cell r="G79" t="str">
            <v>108370</v>
          </cell>
          <cell r="I79">
            <v>-5448914.37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</v>
          </cell>
          <cell r="F82" t="str">
            <v>108371IDU</v>
          </cell>
          <cell r="G82" t="str">
            <v>108371</v>
          </cell>
          <cell r="I82">
            <v>-138927.67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</v>
          </cell>
          <cell r="F92" t="str">
            <v>108373OR</v>
          </cell>
          <cell r="G92" t="str">
            <v>108373</v>
          </cell>
          <cell r="I92">
            <v>-6147365.360000001</v>
          </cell>
        </row>
        <row r="93">
          <cell r="A93" t="str">
            <v>108373UT</v>
          </cell>
          <cell r="B93" t="str">
            <v>108373</v>
          </cell>
          <cell r="D93">
            <v>-8796621.019999998</v>
          </cell>
          <cell r="F93" t="str">
            <v>108373UT</v>
          </cell>
          <cell r="G93" t="str">
            <v>108373</v>
          </cell>
          <cell r="I93">
            <v>-8796621.019999998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-5881586.308646055</v>
          </cell>
          <cell r="F99" t="str">
            <v>108GPCN</v>
          </cell>
          <cell r="G99" t="str">
            <v>108GP</v>
          </cell>
          <cell r="I99">
            <v>-5881586.308646055</v>
          </cell>
        </row>
        <row r="100">
          <cell r="A100" t="str">
            <v>108GPDGP</v>
          </cell>
          <cell r="B100" t="str">
            <v>108GP</v>
          </cell>
          <cell r="D100">
            <v>-9059959.768910235</v>
          </cell>
          <cell r="F100" t="str">
            <v>108GPDGP</v>
          </cell>
          <cell r="G100" t="str">
            <v>108GP</v>
          </cell>
          <cell r="I100">
            <v>-9059959.768910235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-44659489.10812671</v>
          </cell>
          <cell r="F103" t="str">
            <v>108GPOR</v>
          </cell>
          <cell r="G103" t="str">
            <v>108GP</v>
          </cell>
          <cell r="I103">
            <v>-44659489.10812671</v>
          </cell>
        </row>
        <row r="104">
          <cell r="A104" t="str">
            <v>108GPSE</v>
          </cell>
          <cell r="B104" t="str">
            <v>108GP</v>
          </cell>
          <cell r="D104">
            <v>-752316.5491045925</v>
          </cell>
          <cell r="F104" t="str">
            <v>108GPSE</v>
          </cell>
          <cell r="G104" t="str">
            <v>108GP</v>
          </cell>
          <cell r="I104">
            <v>-752316.5491045925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</v>
          </cell>
          <cell r="F109" t="str">
            <v>108GPUT</v>
          </cell>
          <cell r="G109" t="str">
            <v>108GP</v>
          </cell>
          <cell r="I109">
            <v>-54008515.70610222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</v>
          </cell>
          <cell r="F112" t="str">
            <v>108GPWYU</v>
          </cell>
          <cell r="G112" t="str">
            <v>108GP</v>
          </cell>
          <cell r="I112">
            <v>-4252076.464941519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-42304740.63551465</v>
          </cell>
          <cell r="F115" t="str">
            <v>108HPSG-P</v>
          </cell>
          <cell r="G115" t="str">
            <v>108HP</v>
          </cell>
          <cell r="I115">
            <v>-42304740.63551465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</v>
          </cell>
          <cell r="F118" t="str">
            <v>108OPDGU</v>
          </cell>
          <cell r="G118" t="str">
            <v>108OP</v>
          </cell>
          <cell r="I118">
            <v>-2376613.636131023</v>
          </cell>
        </row>
        <row r="119">
          <cell r="A119" t="str">
            <v>108OPSG</v>
          </cell>
          <cell r="B119" t="str">
            <v>108OP</v>
          </cell>
          <cell r="D119">
            <v>-70392460.87725815</v>
          </cell>
          <cell r="F119" t="str">
            <v>108OPSG</v>
          </cell>
          <cell r="G119" t="str">
            <v>108OP</v>
          </cell>
          <cell r="I119">
            <v>-70392460.87725815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</v>
          </cell>
          <cell r="F121" t="str">
            <v>108SPDGP</v>
          </cell>
          <cell r="G121" t="str">
            <v>108SP</v>
          </cell>
          <cell r="I121">
            <v>-830389657.7456319</v>
          </cell>
        </row>
        <row r="122">
          <cell r="A122" t="str">
            <v>108SPDGU</v>
          </cell>
          <cell r="B122" t="str">
            <v>108SP</v>
          </cell>
          <cell r="D122">
            <v>-927852563.4302211</v>
          </cell>
          <cell r="F122" t="str">
            <v>108SPDGU</v>
          </cell>
          <cell r="G122" t="str">
            <v>108SP</v>
          </cell>
          <cell r="I122">
            <v>-927852563.4302211</v>
          </cell>
        </row>
        <row r="123">
          <cell r="A123" t="str">
            <v>108SPSG</v>
          </cell>
          <cell r="B123" t="str">
            <v>108SP</v>
          </cell>
          <cell r="D123">
            <v>-399920200.4357191</v>
          </cell>
          <cell r="F123" t="str">
            <v>108SPSG</v>
          </cell>
          <cell r="G123" t="str">
            <v>108SP</v>
          </cell>
          <cell r="I123">
            <v>-399920200.4357191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-365214102.7699162</v>
          </cell>
          <cell r="F125" t="str">
            <v>108TPDGP</v>
          </cell>
          <cell r="G125" t="str">
            <v>108TP</v>
          </cell>
          <cell r="I125">
            <v>-365214102.7699162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-289131390.9464602</v>
          </cell>
          <cell r="F127" t="str">
            <v>108TPSG</v>
          </cell>
          <cell r="G127" t="str">
            <v>108TP</v>
          </cell>
          <cell r="I127">
            <v>-289131390.9464602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-7041717.210000002</v>
          </cell>
          <cell r="F133" t="str">
            <v>111GPOR</v>
          </cell>
          <cell r="G133" t="str">
            <v>111GP</v>
          </cell>
          <cell r="I133">
            <v>-7041717.210000002</v>
          </cell>
        </row>
        <row r="134">
          <cell r="A134" t="str">
            <v>111GPSO</v>
          </cell>
          <cell r="B134" t="str">
            <v>111GP</v>
          </cell>
          <cell r="D134">
            <v>-7886431.519999999</v>
          </cell>
          <cell r="F134" t="str">
            <v>111GPSO</v>
          </cell>
          <cell r="G134" t="str">
            <v>111GP</v>
          </cell>
          <cell r="I134">
            <v>-7886431.519999999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-5459214.88</v>
          </cell>
          <cell r="F137" t="str">
            <v>111GPWYP</v>
          </cell>
          <cell r="G137" t="str">
            <v>111GP</v>
          </cell>
          <cell r="I137">
            <v>-5459214.88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-809955.1259851733</v>
          </cell>
          <cell r="F140" t="str">
            <v>111IPCA</v>
          </cell>
          <cell r="G140" t="str">
            <v>111IP</v>
          </cell>
          <cell r="I140">
            <v>-809955.1259851733</v>
          </cell>
        </row>
        <row r="141">
          <cell r="A141" t="str">
            <v>111IPCN</v>
          </cell>
          <cell r="B141" t="str">
            <v>111IP</v>
          </cell>
          <cell r="D141">
            <v>-79276291.29479614</v>
          </cell>
          <cell r="F141" t="str">
            <v>111IPCN</v>
          </cell>
          <cell r="G141" t="str">
            <v>111IP</v>
          </cell>
          <cell r="I141">
            <v>-79276291.29479614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</v>
          </cell>
          <cell r="F146" t="str">
            <v>111IPSE</v>
          </cell>
          <cell r="G146" t="str">
            <v>111IP</v>
          </cell>
          <cell r="I146">
            <v>-874110.1984835885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-7699.847965531777</v>
          </cell>
          <cell r="F151" t="str">
            <v>111IPSSGCH</v>
          </cell>
          <cell r="G151" t="str">
            <v>111IP</v>
          </cell>
          <cell r="I151">
            <v>-7699.847965531777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</v>
          </cell>
          <cell r="F153" t="str">
            <v>111IPUT</v>
          </cell>
          <cell r="G153" t="str">
            <v>111IP</v>
          </cell>
          <cell r="I153">
            <v>-10856941.31842496</v>
          </cell>
        </row>
        <row r="154">
          <cell r="A154" t="str">
            <v>111IPWA</v>
          </cell>
          <cell r="B154" t="str">
            <v>111IP</v>
          </cell>
          <cell r="D154">
            <v>-64004.68323216216</v>
          </cell>
          <cell r="F154" t="str">
            <v>111IPWA</v>
          </cell>
          <cell r="G154" t="str">
            <v>111IP</v>
          </cell>
          <cell r="I154">
            <v>-64004.68323216216</v>
          </cell>
        </row>
        <row r="155">
          <cell r="A155" t="str">
            <v>111IPWYP</v>
          </cell>
          <cell r="B155" t="str">
            <v>111IP</v>
          </cell>
          <cell r="D155">
            <v>-3571359.437890005</v>
          </cell>
          <cell r="F155" t="str">
            <v>111IPWYP</v>
          </cell>
          <cell r="G155" t="str">
            <v>111IP</v>
          </cell>
          <cell r="I155">
            <v>-3571359.437890005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142633069.1</v>
          </cell>
          <cell r="F159" t="str">
            <v>114SG</v>
          </cell>
          <cell r="G159" t="str">
            <v>114</v>
          </cell>
          <cell r="I159">
            <v>142633069.1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</v>
          </cell>
          <cell r="F161" t="str">
            <v>115SG</v>
          </cell>
          <cell r="G161" t="str">
            <v>115</v>
          </cell>
          <cell r="I161">
            <v>-68443824.00999996</v>
          </cell>
        </row>
        <row r="162">
          <cell r="A162" t="str">
            <v>124CA</v>
          </cell>
          <cell r="B162" t="str">
            <v>124</v>
          </cell>
          <cell r="D162">
            <v>453046.3266167543</v>
          </cell>
          <cell r="F162" t="str">
            <v>124CA</v>
          </cell>
          <cell r="G162" t="str">
            <v>124</v>
          </cell>
          <cell r="I162">
            <v>453046.3266167543</v>
          </cell>
        </row>
        <row r="163">
          <cell r="A163" t="str">
            <v>124IDU</v>
          </cell>
          <cell r="B163" t="str">
            <v>124</v>
          </cell>
          <cell r="D163">
            <v>46602.30421187212</v>
          </cell>
          <cell r="F163" t="str">
            <v>124IDU</v>
          </cell>
          <cell r="G163" t="str">
            <v>124</v>
          </cell>
          <cell r="I163">
            <v>46602.30421187212</v>
          </cell>
        </row>
        <row r="164">
          <cell r="A164" t="str">
            <v>124OR</v>
          </cell>
          <cell r="B164" t="str">
            <v>124</v>
          </cell>
          <cell r="D164">
            <v>40831.55488311357</v>
          </cell>
          <cell r="F164" t="str">
            <v>124OR</v>
          </cell>
          <cell r="G164" t="str">
            <v>124</v>
          </cell>
          <cell r="I164">
            <v>40831.55488311357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</v>
          </cell>
          <cell r="F167" t="str">
            <v>124UT</v>
          </cell>
          <cell r="G167" t="str">
            <v>124</v>
          </cell>
          <cell r="I167">
            <v>5927954.82057788</v>
          </cell>
        </row>
        <row r="168">
          <cell r="A168" t="str">
            <v>124WA</v>
          </cell>
          <cell r="B168" t="str">
            <v>124</v>
          </cell>
          <cell r="D168">
            <v>2193032.819848105</v>
          </cell>
          <cell r="F168" t="str">
            <v>124WA</v>
          </cell>
          <cell r="G168" t="str">
            <v>124</v>
          </cell>
          <cell r="I168">
            <v>2193032.819848105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56387875.47</v>
          </cell>
          <cell r="F175" t="str">
            <v>151SE</v>
          </cell>
          <cell r="G175" t="str">
            <v>151</v>
          </cell>
          <cell r="I175">
            <v>56387875.47</v>
          </cell>
        </row>
        <row r="176">
          <cell r="A176" t="str">
            <v>151SSECH</v>
          </cell>
          <cell r="B176" t="str">
            <v>151</v>
          </cell>
          <cell r="D176">
            <v>8679554.77</v>
          </cell>
          <cell r="F176" t="str">
            <v>151SSECH</v>
          </cell>
          <cell r="G176" t="str">
            <v>151</v>
          </cell>
          <cell r="I176">
            <v>8679554.77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-19220.94</v>
          </cell>
          <cell r="F183" t="str">
            <v>154SNPPH</v>
          </cell>
          <cell r="G183" t="str">
            <v>154</v>
          </cell>
          <cell r="I183">
            <v>-19220.94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</v>
          </cell>
          <cell r="F193" t="str">
            <v>165GPS</v>
          </cell>
          <cell r="G193" t="str">
            <v>165</v>
          </cell>
          <cell r="I193">
            <v>5402149.69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</v>
          </cell>
          <cell r="F195" t="str">
            <v>165OR</v>
          </cell>
          <cell r="G195" t="str">
            <v>165</v>
          </cell>
          <cell r="I195">
            <v>2447995.43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7438750.31</v>
          </cell>
          <cell r="F199" t="str">
            <v>165SO</v>
          </cell>
          <cell r="G199" t="str">
            <v>165</v>
          </cell>
          <cell r="I199">
            <v>7438750.31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</v>
          </cell>
          <cell r="F204" t="str">
            <v>18222OR</v>
          </cell>
          <cell r="G204" t="str">
            <v>18222</v>
          </cell>
          <cell r="I204">
            <v>-294464.21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35008107.29</v>
          </cell>
          <cell r="F211" t="str">
            <v>182MOTHER</v>
          </cell>
          <cell r="G211" t="str">
            <v>182M</v>
          </cell>
          <cell r="I211">
            <v>35008107.29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8005589.68</v>
          </cell>
          <cell r="F217" t="str">
            <v>182MUT</v>
          </cell>
          <cell r="G217" t="str">
            <v>182M</v>
          </cell>
          <cell r="I217">
            <v>8005589.68</v>
          </cell>
        </row>
        <row r="218">
          <cell r="A218" t="str">
            <v>182MWA</v>
          </cell>
          <cell r="B218" t="str">
            <v>182M</v>
          </cell>
          <cell r="D218">
            <v>-561960.32</v>
          </cell>
          <cell r="F218" t="str">
            <v>182MWA</v>
          </cell>
          <cell r="G218" t="str">
            <v>182M</v>
          </cell>
          <cell r="I218">
            <v>-561960.32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7553089.4475</v>
          </cell>
          <cell r="F222" t="str">
            <v>182WIDU</v>
          </cell>
          <cell r="G222" t="str">
            <v>182W</v>
          </cell>
          <cell r="I222">
            <v>7553089.4475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</v>
          </cell>
          <cell r="F227" t="str">
            <v>182WWYP</v>
          </cell>
          <cell r="G227" t="str">
            <v>182W</v>
          </cell>
          <cell r="I227">
            <v>436965.96275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4244783.1</v>
          </cell>
          <cell r="F232" t="str">
            <v>186MOTHER</v>
          </cell>
          <cell r="G232" t="str">
            <v>186M</v>
          </cell>
          <cell r="I232">
            <v>4244783.1</v>
          </cell>
        </row>
        <row r="233">
          <cell r="A233" t="str">
            <v>186MSE</v>
          </cell>
          <cell r="B233" t="str">
            <v>186M</v>
          </cell>
          <cell r="D233">
            <v>772375.1099999722</v>
          </cell>
          <cell r="F233" t="str">
            <v>186MSE</v>
          </cell>
          <cell r="G233" t="str">
            <v>186M</v>
          </cell>
          <cell r="I233">
            <v>772375.1099999722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20952479.00114</v>
          </cell>
          <cell r="F244" t="str">
            <v>190SE</v>
          </cell>
          <cell r="G244" t="str">
            <v>190</v>
          </cell>
          <cell r="I244">
            <v>20952479.00114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-5093636.56</v>
          </cell>
          <cell r="F254" t="str">
            <v>2282SO</v>
          </cell>
          <cell r="G254" t="str">
            <v>2282</v>
          </cell>
          <cell r="I254">
            <v>-5093636.56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-5457691.244166668</v>
          </cell>
          <cell r="F264" t="str">
            <v>232SO</v>
          </cell>
          <cell r="G264" t="str">
            <v>232</v>
          </cell>
          <cell r="I264">
            <v>-5457691.244166668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-5250348.944166668</v>
          </cell>
          <cell r="F278" t="str">
            <v>2533SE</v>
          </cell>
          <cell r="G278" t="str">
            <v>2533</v>
          </cell>
          <cell r="I278">
            <v>-5250348.944166668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</v>
          </cell>
          <cell r="F283" t="str">
            <v>25399OTHER</v>
          </cell>
          <cell r="G283" t="str">
            <v>25399</v>
          </cell>
          <cell r="I283">
            <v>-2277779.2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</v>
          </cell>
          <cell r="F293" t="str">
            <v>254OTHER</v>
          </cell>
          <cell r="G293" t="str">
            <v>254</v>
          </cell>
          <cell r="I293">
            <v>-2196402.72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-3578235.808414104</v>
          </cell>
          <cell r="F296" t="str">
            <v>255ITC84</v>
          </cell>
          <cell r="G296" t="str">
            <v>255</v>
          </cell>
          <cell r="I296">
            <v>-3578235.808414104</v>
          </cell>
        </row>
        <row r="297">
          <cell r="A297" t="str">
            <v>255ITC85</v>
          </cell>
          <cell r="B297" t="str">
            <v>255</v>
          </cell>
          <cell r="D297">
            <v>-4974563.06403267</v>
          </cell>
          <cell r="F297" t="str">
            <v>255ITC85</v>
          </cell>
          <cell r="G297" t="str">
            <v>255</v>
          </cell>
          <cell r="I297">
            <v>-4974563.06403267</v>
          </cell>
        </row>
        <row r="298">
          <cell r="A298" t="str">
            <v>255ITC86</v>
          </cell>
          <cell r="B298" t="str">
            <v>255</v>
          </cell>
          <cell r="D298">
            <v>-2104054.757868844</v>
          </cell>
          <cell r="F298" t="str">
            <v>255ITC86</v>
          </cell>
          <cell r="G298" t="str">
            <v>255</v>
          </cell>
          <cell r="I298">
            <v>-2104054.757868844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</v>
          </cell>
          <cell r="F300" t="str">
            <v>255ITC89</v>
          </cell>
          <cell r="G300" t="str">
            <v>255</v>
          </cell>
          <cell r="I300">
            <v>-608374.6318438274</v>
          </cell>
        </row>
        <row r="301">
          <cell r="A301" t="str">
            <v>255ITC90</v>
          </cell>
          <cell r="B301" t="str">
            <v>255</v>
          </cell>
          <cell r="D301">
            <v>-359184.5540617956</v>
          </cell>
          <cell r="F301" t="str">
            <v>255ITC90</v>
          </cell>
          <cell r="G301" t="str">
            <v>255</v>
          </cell>
          <cell r="I301">
            <v>-359184.5540617956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10028070.54</v>
          </cell>
          <cell r="F337" t="str">
            <v>301UT</v>
          </cell>
          <cell r="G337" t="str">
            <v>301</v>
          </cell>
          <cell r="I337">
            <v>10028070.54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</v>
          </cell>
          <cell r="F342" t="str">
            <v>302DGP</v>
          </cell>
          <cell r="G342" t="str">
            <v>302</v>
          </cell>
          <cell r="I342">
            <v>2829438.312401247</v>
          </cell>
        </row>
        <row r="343">
          <cell r="A343" t="str">
            <v>302DGU</v>
          </cell>
          <cell r="B343" t="str">
            <v>302</v>
          </cell>
          <cell r="D343">
            <v>675897.2369567844</v>
          </cell>
          <cell r="F343" t="str">
            <v>302DGU</v>
          </cell>
          <cell r="G343" t="str">
            <v>302</v>
          </cell>
          <cell r="I343">
            <v>675897.2369567844</v>
          </cell>
        </row>
        <row r="344">
          <cell r="A344" t="str">
            <v>302IDU</v>
          </cell>
          <cell r="B344" t="str">
            <v>302</v>
          </cell>
          <cell r="D344">
            <v>983767.5783476902</v>
          </cell>
          <cell r="F344" t="str">
            <v>302IDU</v>
          </cell>
          <cell r="G344" t="str">
            <v>302</v>
          </cell>
          <cell r="I344">
            <v>983767.5783476902</v>
          </cell>
        </row>
        <row r="345">
          <cell r="A345" t="str">
            <v>302SG</v>
          </cell>
          <cell r="B345" t="str">
            <v>302</v>
          </cell>
          <cell r="D345">
            <v>4113878.117478527</v>
          </cell>
          <cell r="F345" t="str">
            <v>302SG</v>
          </cell>
          <cell r="G345" t="str">
            <v>302</v>
          </cell>
          <cell r="I345">
            <v>4113878.117478527</v>
          </cell>
        </row>
        <row r="346">
          <cell r="A346" t="str">
            <v>302SG-P</v>
          </cell>
          <cell r="B346" t="str">
            <v>302</v>
          </cell>
          <cell r="D346">
            <v>64670702.31770424</v>
          </cell>
          <cell r="F346" t="str">
            <v>302SG-P</v>
          </cell>
          <cell r="G346" t="str">
            <v>302</v>
          </cell>
          <cell r="I346">
            <v>64670702.31770424</v>
          </cell>
        </row>
        <row r="347">
          <cell r="A347" t="str">
            <v>302SG-U</v>
          </cell>
          <cell r="B347" t="str">
            <v>302</v>
          </cell>
          <cell r="D347">
            <v>9650480.374834526</v>
          </cell>
          <cell r="F347" t="str">
            <v>302SG-U</v>
          </cell>
          <cell r="G347" t="str">
            <v>302</v>
          </cell>
          <cell r="I347">
            <v>9650480.374834526</v>
          </cell>
        </row>
        <row r="348">
          <cell r="A348" t="str">
            <v>302UT</v>
          </cell>
          <cell r="B348" t="str">
            <v>302</v>
          </cell>
          <cell r="D348">
            <v>-54652.52468245856</v>
          </cell>
          <cell r="F348" t="str">
            <v>302UT</v>
          </cell>
          <cell r="G348" t="str">
            <v>302</v>
          </cell>
          <cell r="I348">
            <v>-54652.52468245856</v>
          </cell>
        </row>
        <row r="349">
          <cell r="A349" t="str">
            <v>302WA</v>
          </cell>
          <cell r="B349" t="str">
            <v>302</v>
          </cell>
          <cell r="D349">
            <v>-44.31874777162467</v>
          </cell>
          <cell r="F349" t="str">
            <v>302WA</v>
          </cell>
          <cell r="G349" t="str">
            <v>302</v>
          </cell>
          <cell r="I349">
            <v>-44.31874777162467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</v>
          </cell>
          <cell r="F351" t="str">
            <v>302WYU</v>
          </cell>
          <cell r="G351" t="str">
            <v>302</v>
          </cell>
          <cell r="I351">
            <v>-7218.043149262692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345833.6557420812</v>
          </cell>
          <cell r="F354" t="str">
            <v>303OR</v>
          </cell>
          <cell r="G354" t="str">
            <v>303</v>
          </cell>
          <cell r="I354">
            <v>345833.6557420812</v>
          </cell>
        </row>
        <row r="355">
          <cell r="A355" t="str">
            <v>303SE</v>
          </cell>
          <cell r="B355" t="str">
            <v>303</v>
          </cell>
          <cell r="D355">
            <v>1196682.143956799</v>
          </cell>
          <cell r="F355" t="str">
            <v>303SE</v>
          </cell>
          <cell r="G355" t="str">
            <v>303</v>
          </cell>
          <cell r="I355">
            <v>1196682.143956799</v>
          </cell>
        </row>
        <row r="356">
          <cell r="A356" t="str">
            <v>303SG</v>
          </cell>
          <cell r="B356" t="str">
            <v>303</v>
          </cell>
          <cell r="D356">
            <v>33260014.64</v>
          </cell>
          <cell r="F356" t="str">
            <v>303SG</v>
          </cell>
          <cell r="G356" t="str">
            <v>303</v>
          </cell>
          <cell r="I356">
            <v>33260014.64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</v>
          </cell>
          <cell r="F363" t="str">
            <v>310DGU</v>
          </cell>
          <cell r="G363" t="str">
            <v>310</v>
          </cell>
          <cell r="I363">
            <v>35043235.45</v>
          </cell>
        </row>
        <row r="364">
          <cell r="A364" t="str">
            <v>310SG</v>
          </cell>
          <cell r="B364" t="str">
            <v>310</v>
          </cell>
          <cell r="D364">
            <v>41501781.99</v>
          </cell>
          <cell r="F364" t="str">
            <v>310SG</v>
          </cell>
          <cell r="G364" t="str">
            <v>310</v>
          </cell>
          <cell r="I364">
            <v>41501781.99</v>
          </cell>
        </row>
        <row r="365">
          <cell r="A365" t="str">
            <v>310SSGCH</v>
          </cell>
          <cell r="B365" t="str">
            <v>310</v>
          </cell>
          <cell r="D365">
            <v>1231556.66</v>
          </cell>
          <cell r="F365" t="str">
            <v>310SSGCH</v>
          </cell>
          <cell r="G365" t="str">
            <v>310</v>
          </cell>
          <cell r="I365">
            <v>1231556.66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754866264.77</v>
          </cell>
          <cell r="F370" t="str">
            <v>312DGP</v>
          </cell>
          <cell r="G370" t="str">
            <v>312</v>
          </cell>
          <cell r="I370">
            <v>754866264.77</v>
          </cell>
        </row>
        <row r="371">
          <cell r="A371" t="str">
            <v>312DGU</v>
          </cell>
          <cell r="B371" t="str">
            <v>312</v>
          </cell>
          <cell r="D371">
            <v>717498427.11</v>
          </cell>
          <cell r="F371" t="str">
            <v>312DGU</v>
          </cell>
          <cell r="G371" t="str">
            <v>312</v>
          </cell>
          <cell r="I371">
            <v>717498427.11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222875207.29</v>
          </cell>
          <cell r="F373" t="str">
            <v>312SSGCH</v>
          </cell>
          <cell r="G373" t="str">
            <v>312</v>
          </cell>
          <cell r="I373">
            <v>222875207.29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600859202.0578108</v>
          </cell>
          <cell r="F376" t="str">
            <v>314SG</v>
          </cell>
          <cell r="G376" t="str">
            <v>314</v>
          </cell>
          <cell r="I376">
            <v>600859202.0578108</v>
          </cell>
        </row>
        <row r="377">
          <cell r="A377" t="str">
            <v>314SSGCH</v>
          </cell>
          <cell r="B377" t="str">
            <v>314</v>
          </cell>
          <cell r="D377">
            <v>51531089.70893844</v>
          </cell>
          <cell r="F377" t="str">
            <v>314SSGCH</v>
          </cell>
          <cell r="G377" t="str">
            <v>314</v>
          </cell>
          <cell r="I377">
            <v>51531089.70893844</v>
          </cell>
        </row>
        <row r="378">
          <cell r="A378" t="str">
            <v>315DGP</v>
          </cell>
          <cell r="B378" t="str">
            <v>315</v>
          </cell>
          <cell r="D378">
            <v>88656521.74</v>
          </cell>
          <cell r="F378" t="str">
            <v>315DGP</v>
          </cell>
          <cell r="G378" t="str">
            <v>315</v>
          </cell>
          <cell r="I378">
            <v>88656521.74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52134644.15999999</v>
          </cell>
          <cell r="F380" t="str">
            <v>315SG</v>
          </cell>
          <cell r="G380" t="str">
            <v>315</v>
          </cell>
          <cell r="I380">
            <v>52134644.15999999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5453232.59</v>
          </cell>
          <cell r="F382" t="str">
            <v>316DGP</v>
          </cell>
          <cell r="G382" t="str">
            <v>316</v>
          </cell>
          <cell r="I382">
            <v>5453232.59</v>
          </cell>
        </row>
        <row r="383">
          <cell r="A383" t="str">
            <v>316DGU</v>
          </cell>
          <cell r="B383" t="str">
            <v>316</v>
          </cell>
          <cell r="D383">
            <v>7373786.17</v>
          </cell>
          <cell r="F383" t="str">
            <v>316DGU</v>
          </cell>
          <cell r="G383" t="str">
            <v>316</v>
          </cell>
          <cell r="I383">
            <v>7373786.17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</v>
          </cell>
          <cell r="F386" t="str">
            <v>330DGP</v>
          </cell>
          <cell r="G386" t="str">
            <v>330</v>
          </cell>
          <cell r="I386">
            <v>10683856.14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</v>
          </cell>
          <cell r="F391" t="str">
            <v>331DGU</v>
          </cell>
          <cell r="G391" t="str">
            <v>331</v>
          </cell>
          <cell r="I391">
            <v>6482540.399999999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</v>
          </cell>
          <cell r="F393" t="str">
            <v>331SG-U</v>
          </cell>
          <cell r="G393" t="str">
            <v>331</v>
          </cell>
          <cell r="I393">
            <v>5503302.499999998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46019281.73329931</v>
          </cell>
          <cell r="F397" t="str">
            <v>332SG-U</v>
          </cell>
          <cell r="G397" t="str">
            <v>332</v>
          </cell>
          <cell r="I397">
            <v>46019281.73329931</v>
          </cell>
        </row>
        <row r="398">
          <cell r="A398" t="str">
            <v>333DGP</v>
          </cell>
          <cell r="B398" t="str">
            <v>333</v>
          </cell>
          <cell r="D398">
            <v>31989300.36</v>
          </cell>
          <cell r="F398" t="str">
            <v>333DGP</v>
          </cell>
          <cell r="G398" t="str">
            <v>333</v>
          </cell>
          <cell r="I398">
            <v>31989300.36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</v>
          </cell>
          <cell r="F402" t="str">
            <v>334DGP</v>
          </cell>
          <cell r="G402" t="str">
            <v>334</v>
          </cell>
          <cell r="I402">
            <v>5998823.399999999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4670040.89</v>
          </cell>
          <cell r="F410" t="str">
            <v>336DGP</v>
          </cell>
          <cell r="G410" t="str">
            <v>336</v>
          </cell>
          <cell r="I410">
            <v>4670040.89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6696728.67</v>
          </cell>
          <cell r="F412" t="str">
            <v>336SG-P</v>
          </cell>
          <cell r="G412" t="str">
            <v>336</v>
          </cell>
          <cell r="I412">
            <v>6696728.67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18138744.88</v>
          </cell>
          <cell r="F415" t="str">
            <v>340SG</v>
          </cell>
          <cell r="G415" t="str">
            <v>340</v>
          </cell>
          <cell r="I415">
            <v>18138744.88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</v>
          </cell>
          <cell r="F418" t="str">
            <v>341SG</v>
          </cell>
          <cell r="G418" t="str">
            <v>341</v>
          </cell>
          <cell r="I418">
            <v>12510344.21</v>
          </cell>
        </row>
        <row r="419">
          <cell r="A419" t="str">
            <v>341SSGCT</v>
          </cell>
          <cell r="B419" t="str">
            <v>341</v>
          </cell>
          <cell r="D419">
            <v>4294373.52</v>
          </cell>
          <cell r="F419" t="str">
            <v>341SSGCT</v>
          </cell>
          <cell r="G419" t="str">
            <v>341</v>
          </cell>
          <cell r="I419">
            <v>4294373.52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</v>
          </cell>
          <cell r="F425" t="str">
            <v>343SSGCT</v>
          </cell>
          <cell r="G425" t="str">
            <v>343</v>
          </cell>
          <cell r="I425">
            <v>50696521.42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</v>
          </cell>
          <cell r="F427" t="str">
            <v>344SG</v>
          </cell>
          <cell r="G427" t="str">
            <v>344</v>
          </cell>
          <cell r="I427">
            <v>45571946.34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</v>
          </cell>
          <cell r="F430" t="str">
            <v>345SG</v>
          </cell>
          <cell r="G430" t="str">
            <v>345</v>
          </cell>
          <cell r="I430">
            <v>11329003.96</v>
          </cell>
        </row>
        <row r="431">
          <cell r="A431" t="str">
            <v>345SSGCT</v>
          </cell>
          <cell r="B431" t="str">
            <v>345</v>
          </cell>
          <cell r="D431">
            <v>5000728.81</v>
          </cell>
          <cell r="F431" t="str">
            <v>345SSGCT</v>
          </cell>
          <cell r="G431" t="str">
            <v>345</v>
          </cell>
          <cell r="I431">
            <v>5000728.81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21330277.01000001</v>
          </cell>
          <cell r="F434" t="str">
            <v>350DGP</v>
          </cell>
          <cell r="G434" t="str">
            <v>350</v>
          </cell>
          <cell r="I434">
            <v>21330277.01000001</v>
          </cell>
        </row>
        <row r="435">
          <cell r="A435" t="str">
            <v>350DGU</v>
          </cell>
          <cell r="B435" t="str">
            <v>350</v>
          </cell>
          <cell r="D435">
            <v>49349002.84999996</v>
          </cell>
          <cell r="F435" t="str">
            <v>350DGU</v>
          </cell>
          <cell r="G435" t="str">
            <v>350</v>
          </cell>
          <cell r="I435">
            <v>49349002.84999996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8664597.840000002</v>
          </cell>
          <cell r="F437" t="str">
            <v>352DGP</v>
          </cell>
          <cell r="G437" t="str">
            <v>352</v>
          </cell>
          <cell r="I437">
            <v>8664597.840000002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23515132.9</v>
          </cell>
          <cell r="F439" t="str">
            <v>352SG</v>
          </cell>
          <cell r="G439" t="str">
            <v>352</v>
          </cell>
          <cell r="I439">
            <v>23515132.9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77310763.54000004</v>
          </cell>
          <cell r="F445" t="str">
            <v>354SG</v>
          </cell>
          <cell r="G445" t="str">
            <v>354</v>
          </cell>
          <cell r="I445">
            <v>77310763.54000004</v>
          </cell>
        </row>
        <row r="446">
          <cell r="A446" t="str">
            <v>355DGP</v>
          </cell>
          <cell r="B446" t="str">
            <v>355</v>
          </cell>
          <cell r="D446">
            <v>67223917.38320425</v>
          </cell>
          <cell r="F446" t="str">
            <v>355DGP</v>
          </cell>
          <cell r="G446" t="str">
            <v>355</v>
          </cell>
          <cell r="I446">
            <v>67223917.38320425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</v>
          </cell>
          <cell r="F448" t="str">
            <v>355SG</v>
          </cell>
          <cell r="G448" t="str">
            <v>355</v>
          </cell>
          <cell r="I448">
            <v>483459280.0335165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</v>
          </cell>
          <cell r="F453" t="str">
            <v>357DGU</v>
          </cell>
          <cell r="G453" t="str">
            <v>357</v>
          </cell>
          <cell r="I453">
            <v>162746.45</v>
          </cell>
        </row>
        <row r="454">
          <cell r="A454" t="str">
            <v>357SG</v>
          </cell>
          <cell r="B454" t="str">
            <v>357</v>
          </cell>
          <cell r="D454">
            <v>2197775.49</v>
          </cell>
          <cell r="F454" t="str">
            <v>357SG</v>
          </cell>
          <cell r="G454" t="str">
            <v>357</v>
          </cell>
          <cell r="I454">
            <v>2197775.49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1162007.14</v>
          </cell>
          <cell r="F461" t="str">
            <v>360IDU</v>
          </cell>
          <cell r="G461" t="str">
            <v>360</v>
          </cell>
          <cell r="I461">
            <v>1162007.14</v>
          </cell>
        </row>
        <row r="462">
          <cell r="A462" t="str">
            <v>360OR</v>
          </cell>
          <cell r="B462" t="str">
            <v>360</v>
          </cell>
          <cell r="D462">
            <v>7400347.1</v>
          </cell>
          <cell r="F462" t="str">
            <v>360OR</v>
          </cell>
          <cell r="G462" t="str">
            <v>360</v>
          </cell>
          <cell r="I462">
            <v>7400347.1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18109486.81</v>
          </cell>
          <cell r="F470" t="str">
            <v>361UT</v>
          </cell>
          <cell r="G470" t="str">
            <v>361</v>
          </cell>
          <cell r="I470">
            <v>18109486.81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</v>
          </cell>
          <cell r="F475" t="str">
            <v>362IDU</v>
          </cell>
          <cell r="G475" t="str">
            <v>362</v>
          </cell>
          <cell r="I475">
            <v>19142017.67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</v>
          </cell>
          <cell r="F477" t="str">
            <v>362UT</v>
          </cell>
          <cell r="G477" t="str">
            <v>362</v>
          </cell>
          <cell r="I477">
            <v>298532331.6399998</v>
          </cell>
        </row>
        <row r="478">
          <cell r="A478" t="str">
            <v>362WA</v>
          </cell>
          <cell r="B478" t="str">
            <v>362</v>
          </cell>
          <cell r="D478">
            <v>41910299.96</v>
          </cell>
          <cell r="F478" t="str">
            <v>362WA</v>
          </cell>
          <cell r="G478" t="str">
            <v>362</v>
          </cell>
          <cell r="I478">
            <v>41910299.96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</v>
          </cell>
          <cell r="F481" t="str">
            <v>364CA</v>
          </cell>
          <cell r="G481" t="str">
            <v>364</v>
          </cell>
          <cell r="I481">
            <v>48861704.05572388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</v>
          </cell>
          <cell r="F483" t="str">
            <v>364OR</v>
          </cell>
          <cell r="G483" t="str">
            <v>364</v>
          </cell>
          <cell r="I483">
            <v>341386590.5173639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87185488.40864258</v>
          </cell>
          <cell r="F486" t="str">
            <v>364WYP</v>
          </cell>
          <cell r="G486" t="str">
            <v>364</v>
          </cell>
          <cell r="I486">
            <v>87185488.40864258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30753833.22</v>
          </cell>
          <cell r="F488" t="str">
            <v>365CA</v>
          </cell>
          <cell r="G488" t="str">
            <v>365</v>
          </cell>
          <cell r="I488">
            <v>30753833.22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</v>
          </cell>
          <cell r="F491" t="str">
            <v>365UT</v>
          </cell>
          <cell r="G491" t="str">
            <v>365</v>
          </cell>
          <cell r="I491">
            <v>169793704.49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</v>
          </cell>
          <cell r="F493" t="str">
            <v>365WYP</v>
          </cell>
          <cell r="G493" t="str">
            <v>365</v>
          </cell>
          <cell r="I493">
            <v>68042025.61000001</v>
          </cell>
        </row>
        <row r="494">
          <cell r="A494" t="str">
            <v>365WYU</v>
          </cell>
          <cell r="B494" t="str">
            <v>365</v>
          </cell>
          <cell r="D494">
            <v>9264995.739999998</v>
          </cell>
          <cell r="F494" t="str">
            <v>365WYU</v>
          </cell>
          <cell r="G494" t="str">
            <v>365</v>
          </cell>
          <cell r="I494">
            <v>9264995.739999998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5867861.02</v>
          </cell>
          <cell r="F496" t="str">
            <v>366IDU</v>
          </cell>
          <cell r="G496" t="str">
            <v>366</v>
          </cell>
          <cell r="I496">
            <v>5867861.02</v>
          </cell>
        </row>
        <row r="497">
          <cell r="A497" t="str">
            <v>366OR</v>
          </cell>
          <cell r="B497" t="str">
            <v>366</v>
          </cell>
          <cell r="D497">
            <v>69045552.64999999</v>
          </cell>
          <cell r="F497" t="str">
            <v>366OR</v>
          </cell>
          <cell r="G497" t="str">
            <v>366</v>
          </cell>
          <cell r="I497">
            <v>69045552.64999999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8499488.02</v>
          </cell>
          <cell r="F500" t="str">
            <v>366WYP</v>
          </cell>
          <cell r="G500" t="str">
            <v>366</v>
          </cell>
          <cell r="I500">
            <v>8499488.02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322394364.03</v>
          </cell>
          <cell r="F511" t="str">
            <v>368OR</v>
          </cell>
          <cell r="G511" t="str">
            <v>368</v>
          </cell>
          <cell r="I511">
            <v>322394364.03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56080331.72</v>
          </cell>
          <cell r="F514" t="str">
            <v>368WYP</v>
          </cell>
          <cell r="G514" t="str">
            <v>368</v>
          </cell>
          <cell r="I514">
            <v>56080331.72</v>
          </cell>
        </row>
        <row r="515">
          <cell r="A515" t="str">
            <v>368WYU</v>
          </cell>
          <cell r="B515" t="str">
            <v>368</v>
          </cell>
          <cell r="D515">
            <v>8745067.52</v>
          </cell>
          <cell r="F515" t="str">
            <v>368WYU</v>
          </cell>
          <cell r="G515" t="str">
            <v>368</v>
          </cell>
          <cell r="I515">
            <v>8745067.52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160161136.54</v>
          </cell>
          <cell r="F518" t="str">
            <v>369OR</v>
          </cell>
          <cell r="G518" t="str">
            <v>369</v>
          </cell>
          <cell r="I518">
            <v>160161136.54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35209996.16</v>
          </cell>
          <cell r="F520" t="str">
            <v>369WA</v>
          </cell>
          <cell r="G520" t="str">
            <v>369</v>
          </cell>
          <cell r="I520">
            <v>35209996.16</v>
          </cell>
        </row>
        <row r="521">
          <cell r="A521" t="str">
            <v>369WYP</v>
          </cell>
          <cell r="B521" t="str">
            <v>369</v>
          </cell>
          <cell r="D521">
            <v>22773786.99</v>
          </cell>
          <cell r="F521" t="str">
            <v>369WYP</v>
          </cell>
          <cell r="G521" t="str">
            <v>369</v>
          </cell>
          <cell r="I521">
            <v>22773786.99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80479273.24</v>
          </cell>
          <cell r="F526" t="str">
            <v>370UT</v>
          </cell>
          <cell r="G526" t="str">
            <v>370</v>
          </cell>
          <cell r="I526">
            <v>80479273.24</v>
          </cell>
        </row>
        <row r="527">
          <cell r="A527" t="str">
            <v>370WA</v>
          </cell>
          <cell r="B527" t="str">
            <v>370</v>
          </cell>
          <cell r="D527">
            <v>13832974.2</v>
          </cell>
          <cell r="F527" t="str">
            <v>370WA</v>
          </cell>
          <cell r="G527" t="str">
            <v>370</v>
          </cell>
          <cell r="I527">
            <v>13832974.2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</v>
          </cell>
          <cell r="F531" t="str">
            <v>371IDU</v>
          </cell>
          <cell r="G531" t="str">
            <v>371</v>
          </cell>
          <cell r="I531">
            <v>156828.98</v>
          </cell>
        </row>
        <row r="532">
          <cell r="A532" t="str">
            <v>371OR</v>
          </cell>
          <cell r="B532" t="str">
            <v>371</v>
          </cell>
          <cell r="D532">
            <v>2448123.76</v>
          </cell>
          <cell r="F532" t="str">
            <v>371OR</v>
          </cell>
          <cell r="G532" t="str">
            <v>371</v>
          </cell>
          <cell r="I532">
            <v>2448123.76</v>
          </cell>
        </row>
        <row r="533">
          <cell r="A533" t="str">
            <v>371UT</v>
          </cell>
          <cell r="B533" t="str">
            <v>371</v>
          </cell>
          <cell r="D533">
            <v>4667446.56</v>
          </cell>
          <cell r="F533" t="str">
            <v>371UT</v>
          </cell>
          <cell r="G533" t="str">
            <v>371</v>
          </cell>
          <cell r="I533">
            <v>4667446.56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</v>
          </cell>
          <cell r="F537" t="str">
            <v>372IDU</v>
          </cell>
          <cell r="G537" t="str">
            <v>372</v>
          </cell>
          <cell r="I537">
            <v>4873.14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659020.94</v>
          </cell>
          <cell r="F539" t="str">
            <v>373CA</v>
          </cell>
          <cell r="G539" t="str">
            <v>373</v>
          </cell>
          <cell r="I539">
            <v>659020.94</v>
          </cell>
        </row>
        <row r="540">
          <cell r="A540" t="str">
            <v>373IDU</v>
          </cell>
          <cell r="B540" t="str">
            <v>373</v>
          </cell>
          <cell r="D540">
            <v>534305.58</v>
          </cell>
          <cell r="F540" t="str">
            <v>373IDU</v>
          </cell>
          <cell r="G540" t="str">
            <v>373</v>
          </cell>
          <cell r="I540">
            <v>534305.58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</v>
          </cell>
          <cell r="F544" t="str">
            <v>373WYP</v>
          </cell>
          <cell r="G544" t="str">
            <v>373</v>
          </cell>
          <cell r="I544">
            <v>5676469.91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1109264.15</v>
          </cell>
          <cell r="F547" t="str">
            <v>389CN</v>
          </cell>
          <cell r="G547" t="str">
            <v>389</v>
          </cell>
          <cell r="I547">
            <v>1109264.15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</v>
          </cell>
          <cell r="F552" t="str">
            <v>389SO</v>
          </cell>
          <cell r="G552" t="str">
            <v>389</v>
          </cell>
          <cell r="I552">
            <v>5598054.859999999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</v>
          </cell>
          <cell r="F554" t="str">
            <v>389WA</v>
          </cell>
          <cell r="G554" t="str">
            <v>389</v>
          </cell>
          <cell r="I554">
            <v>1098826.35</v>
          </cell>
        </row>
        <row r="555">
          <cell r="A555" t="str">
            <v>389WYP</v>
          </cell>
          <cell r="B555" t="str">
            <v>389</v>
          </cell>
          <cell r="D555">
            <v>137356.05</v>
          </cell>
          <cell r="F555" t="str">
            <v>389WYP</v>
          </cell>
          <cell r="G555" t="str">
            <v>389</v>
          </cell>
          <cell r="I555">
            <v>137356.05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9321338.61</v>
          </cell>
          <cell r="F561" t="str">
            <v>390IDU</v>
          </cell>
          <cell r="G561" t="str">
            <v>390</v>
          </cell>
          <cell r="I561">
            <v>9321338.61</v>
          </cell>
        </row>
        <row r="562">
          <cell r="A562" t="str">
            <v>390OR</v>
          </cell>
          <cell r="B562" t="str">
            <v>390</v>
          </cell>
          <cell r="D562">
            <v>26338713.63999999</v>
          </cell>
          <cell r="F562" t="str">
            <v>390OR</v>
          </cell>
          <cell r="G562" t="str">
            <v>390</v>
          </cell>
          <cell r="I562">
            <v>26338713.63999999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34317167.20000002</v>
          </cell>
          <cell r="F565" t="str">
            <v>390UT</v>
          </cell>
          <cell r="G565" t="str">
            <v>390</v>
          </cell>
          <cell r="I565">
            <v>34317167.20000002</v>
          </cell>
        </row>
        <row r="566">
          <cell r="A566" t="str">
            <v>390WA</v>
          </cell>
          <cell r="B566" t="str">
            <v>390</v>
          </cell>
          <cell r="D566">
            <v>12858211.2</v>
          </cell>
          <cell r="F566" t="str">
            <v>390WA</v>
          </cell>
          <cell r="G566" t="str">
            <v>390</v>
          </cell>
          <cell r="I566">
            <v>12858211.2</v>
          </cell>
        </row>
        <row r="567">
          <cell r="A567" t="str">
            <v>390WYP</v>
          </cell>
          <cell r="B567" t="str">
            <v>390</v>
          </cell>
          <cell r="D567">
            <v>8447538.88</v>
          </cell>
          <cell r="F567" t="str">
            <v>390WYP</v>
          </cell>
          <cell r="G567" t="str">
            <v>390</v>
          </cell>
          <cell r="I567">
            <v>8447538.88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5776791.340000001</v>
          </cell>
          <cell r="F574" t="str">
            <v>391OR</v>
          </cell>
          <cell r="G574" t="str">
            <v>391</v>
          </cell>
          <cell r="I574">
            <v>5776791.340000001</v>
          </cell>
        </row>
        <row r="575">
          <cell r="A575" t="str">
            <v>391SE</v>
          </cell>
          <cell r="B575" t="str">
            <v>391</v>
          </cell>
          <cell r="D575">
            <v>132398.05</v>
          </cell>
          <cell r="F575" t="str">
            <v>391SE</v>
          </cell>
          <cell r="G575" t="str">
            <v>391</v>
          </cell>
          <cell r="I575">
            <v>132398.05</v>
          </cell>
        </row>
        <row r="576">
          <cell r="A576" t="str">
            <v>391SG</v>
          </cell>
          <cell r="B576" t="str">
            <v>391</v>
          </cell>
          <cell r="D576">
            <v>6389813.000000001</v>
          </cell>
          <cell r="F576" t="str">
            <v>391SG</v>
          </cell>
          <cell r="G576" t="str">
            <v>391</v>
          </cell>
          <cell r="I576">
            <v>6389813.000000001</v>
          </cell>
        </row>
        <row r="577">
          <cell r="A577" t="str">
            <v>391SO</v>
          </cell>
          <cell r="B577" t="str">
            <v>391</v>
          </cell>
          <cell r="D577">
            <v>86173426.20000002</v>
          </cell>
          <cell r="F577" t="str">
            <v>391SO</v>
          </cell>
          <cell r="G577" t="str">
            <v>391</v>
          </cell>
          <cell r="I577">
            <v>86173426.20000002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</v>
          </cell>
          <cell r="F580" t="str">
            <v>391UT</v>
          </cell>
          <cell r="G580" t="str">
            <v>391</v>
          </cell>
          <cell r="I580">
            <v>4583086.9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</v>
          </cell>
          <cell r="F583" t="str">
            <v>391WYU</v>
          </cell>
          <cell r="G583" t="str">
            <v>391</v>
          </cell>
          <cell r="I583">
            <v>317989.03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</v>
          </cell>
          <cell r="F585" t="str">
            <v>392CN</v>
          </cell>
          <cell r="G585" t="str">
            <v>392</v>
          </cell>
          <cell r="I585">
            <v>19078.4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1243469.15</v>
          </cell>
          <cell r="F587" t="str">
            <v>392DGU</v>
          </cell>
          <cell r="G587" t="str">
            <v>392</v>
          </cell>
          <cell r="I587">
            <v>1243469.15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7468470.67</v>
          </cell>
          <cell r="F592" t="str">
            <v>392SO</v>
          </cell>
          <cell r="G592" t="str">
            <v>392</v>
          </cell>
          <cell r="I592">
            <v>7468470.67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6089401.97</v>
          </cell>
          <cell r="F597" t="str">
            <v>392WYP</v>
          </cell>
          <cell r="G597" t="str">
            <v>392</v>
          </cell>
          <cell r="I597">
            <v>6089401.97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</v>
          </cell>
          <cell r="F613" t="str">
            <v>394DGU</v>
          </cell>
          <cell r="G613" t="str">
            <v>394</v>
          </cell>
          <cell r="I613">
            <v>3611186.301328278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4635255.85</v>
          </cell>
          <cell r="F618" t="str">
            <v>394SO</v>
          </cell>
          <cell r="G618" t="str">
            <v>394</v>
          </cell>
          <cell r="I618">
            <v>4635255.85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275123.7033797452</v>
          </cell>
          <cell r="F624" t="str">
            <v>394WYU</v>
          </cell>
          <cell r="G624" t="str">
            <v>394</v>
          </cell>
          <cell r="I624">
            <v>275123.7033797452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161609.77</v>
          </cell>
          <cell r="F626" t="str">
            <v>395DGP</v>
          </cell>
          <cell r="G626" t="str">
            <v>395</v>
          </cell>
          <cell r="I626">
            <v>161609.77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</v>
          </cell>
          <cell r="F629" t="str">
            <v>395OR</v>
          </cell>
          <cell r="G629" t="str">
            <v>395</v>
          </cell>
          <cell r="I629">
            <v>8724707.989999998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5892972.180000001</v>
          </cell>
          <cell r="F632" t="str">
            <v>395SO</v>
          </cell>
          <cell r="G632" t="str">
            <v>395</v>
          </cell>
          <cell r="I632">
            <v>5892972.180000001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8115148.97</v>
          </cell>
          <cell r="F635" t="str">
            <v>395UT</v>
          </cell>
          <cell r="G635" t="str">
            <v>395</v>
          </cell>
          <cell r="I635">
            <v>8115148.97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23406706.95</v>
          </cell>
          <cell r="F643" t="str">
            <v>396OR</v>
          </cell>
          <cell r="G643" t="str">
            <v>396</v>
          </cell>
          <cell r="I643">
            <v>23406706.95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</v>
          </cell>
          <cell r="F649" t="str">
            <v>396WA</v>
          </cell>
          <cell r="G649" t="str">
            <v>396</v>
          </cell>
          <cell r="I649">
            <v>5630213.819999999</v>
          </cell>
        </row>
        <row r="650">
          <cell r="A650" t="str">
            <v>396WYP</v>
          </cell>
          <cell r="B650" t="str">
            <v>396</v>
          </cell>
          <cell r="D650">
            <v>8335948.700000001</v>
          </cell>
          <cell r="F650" t="str">
            <v>396WYP</v>
          </cell>
          <cell r="G650" t="str">
            <v>396</v>
          </cell>
          <cell r="I650">
            <v>8335948.700000001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</v>
          </cell>
          <cell r="F654" t="str">
            <v>397DGP</v>
          </cell>
          <cell r="G654" t="str">
            <v>397</v>
          </cell>
          <cell r="I654">
            <v>6596889.650000001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5588172.47</v>
          </cell>
          <cell r="F656" t="str">
            <v>397IDU</v>
          </cell>
          <cell r="G656" t="str">
            <v>397</v>
          </cell>
          <cell r="I656">
            <v>5588172.47</v>
          </cell>
        </row>
        <row r="657">
          <cell r="A657" t="str">
            <v>397OR</v>
          </cell>
          <cell r="B657" t="str">
            <v>397</v>
          </cell>
          <cell r="D657">
            <v>40976468.41000001</v>
          </cell>
          <cell r="F657" t="str">
            <v>397OR</v>
          </cell>
          <cell r="G657" t="str">
            <v>397</v>
          </cell>
          <cell r="I657">
            <v>40976468.41000001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48113681.86</v>
          </cell>
          <cell r="F659" t="str">
            <v>397SG</v>
          </cell>
          <cell r="G659" t="str">
            <v>397</v>
          </cell>
          <cell r="I659">
            <v>48113681.86</v>
          </cell>
        </row>
        <row r="660">
          <cell r="A660" t="str">
            <v>397SO</v>
          </cell>
          <cell r="B660" t="str">
            <v>397</v>
          </cell>
          <cell r="D660">
            <v>76554908.70053828</v>
          </cell>
          <cell r="F660" t="str">
            <v>397SO</v>
          </cell>
          <cell r="G660" t="str">
            <v>397</v>
          </cell>
          <cell r="I660">
            <v>76554908.70053828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</v>
          </cell>
          <cell r="F664" t="str">
            <v>397WA</v>
          </cell>
          <cell r="G664" t="str">
            <v>397</v>
          </cell>
          <cell r="I664">
            <v>9406264.100000001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53505.92</v>
          </cell>
          <cell r="F669" t="str">
            <v>398DGP</v>
          </cell>
          <cell r="G669" t="str">
            <v>398</v>
          </cell>
          <cell r="I669">
            <v>53505.92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</v>
          </cell>
          <cell r="F673" t="str">
            <v>398SE</v>
          </cell>
          <cell r="G673" t="str">
            <v>398</v>
          </cell>
          <cell r="I673">
            <v>4206.6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4923878.546985256</v>
          </cell>
          <cell r="F682" t="str">
            <v>403364CA</v>
          </cell>
          <cell r="G682" t="str">
            <v>403364</v>
          </cell>
          <cell r="I682">
            <v>4923878.546985256</v>
          </cell>
        </row>
        <row r="683">
          <cell r="A683" t="str">
            <v>403364IDU</v>
          </cell>
          <cell r="B683" t="str">
            <v>403364</v>
          </cell>
          <cell r="D683">
            <v>6116084.413089085</v>
          </cell>
          <cell r="F683" t="str">
            <v>403364IDU</v>
          </cell>
          <cell r="G683" t="str">
            <v>403364</v>
          </cell>
          <cell r="I683">
            <v>6116084.413089085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48765438.71484308</v>
          </cell>
          <cell r="F685" t="str">
            <v>403364UT</v>
          </cell>
          <cell r="G685" t="str">
            <v>403364</v>
          </cell>
          <cell r="I685">
            <v>48765438.71484308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</v>
          </cell>
          <cell r="F689" t="str">
            <v>403GPCA</v>
          </cell>
          <cell r="G689" t="str">
            <v>403GP</v>
          </cell>
          <cell r="I689">
            <v>252565.0439395364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501052.0405664744</v>
          </cell>
          <cell r="F691" t="str">
            <v>403GPDGP</v>
          </cell>
          <cell r="G691" t="str">
            <v>403GP</v>
          </cell>
          <cell r="I691">
            <v>501052.0405664744</v>
          </cell>
        </row>
        <row r="692">
          <cell r="A692" t="str">
            <v>403GPDGU</v>
          </cell>
          <cell r="B692" t="str">
            <v>403GP</v>
          </cell>
          <cell r="D692">
            <v>957899.4858420289</v>
          </cell>
          <cell r="F692" t="str">
            <v>403GPDGU</v>
          </cell>
          <cell r="G692" t="str">
            <v>403GP</v>
          </cell>
          <cell r="I692">
            <v>957899.4858420289</v>
          </cell>
        </row>
        <row r="693">
          <cell r="A693" t="str">
            <v>403GPIDU</v>
          </cell>
          <cell r="B693" t="str">
            <v>403GP</v>
          </cell>
          <cell r="D693">
            <v>784472.4571509475</v>
          </cell>
          <cell r="F693" t="str">
            <v>403GPIDU</v>
          </cell>
          <cell r="G693" t="str">
            <v>403GP</v>
          </cell>
          <cell r="I693">
            <v>784472.4571509475</v>
          </cell>
        </row>
        <row r="694">
          <cell r="A694" t="str">
            <v>403GPOR</v>
          </cell>
          <cell r="B694" t="str">
            <v>403GP</v>
          </cell>
          <cell r="D694">
            <v>4495694.565551512</v>
          </cell>
          <cell r="F694" t="str">
            <v>403GPOR</v>
          </cell>
          <cell r="G694" t="str">
            <v>403GP</v>
          </cell>
          <cell r="I694">
            <v>4495694.565551512</v>
          </cell>
        </row>
        <row r="695">
          <cell r="A695" t="str">
            <v>403GPSE</v>
          </cell>
          <cell r="B695" t="str">
            <v>403GP</v>
          </cell>
          <cell r="D695">
            <v>32131.19229383814</v>
          </cell>
          <cell r="F695" t="str">
            <v>403GPSE</v>
          </cell>
          <cell r="G695" t="str">
            <v>403GP</v>
          </cell>
          <cell r="I695">
            <v>32131.19229383814</v>
          </cell>
        </row>
        <row r="696">
          <cell r="A696" t="str">
            <v>403GPSG</v>
          </cell>
          <cell r="B696" t="str">
            <v>403GP</v>
          </cell>
          <cell r="D696">
            <v>4240332.411203608</v>
          </cell>
          <cell r="F696" t="str">
            <v>403GPSG</v>
          </cell>
          <cell r="G696" t="str">
            <v>403GP</v>
          </cell>
          <cell r="I696">
            <v>4240332.411203608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</v>
          </cell>
          <cell r="F699" t="str">
            <v>403GPSSGCT</v>
          </cell>
          <cell r="G699" t="str">
            <v>403GP</v>
          </cell>
          <cell r="I699">
            <v>74120.56139791991</v>
          </cell>
        </row>
        <row r="700">
          <cell r="A700" t="str">
            <v>403GPUT</v>
          </cell>
          <cell r="B700" t="str">
            <v>403GP</v>
          </cell>
          <cell r="D700">
            <v>4141650.085412178</v>
          </cell>
          <cell r="F700" t="str">
            <v>403GPUT</v>
          </cell>
          <cell r="G700" t="str">
            <v>403GP</v>
          </cell>
          <cell r="I700">
            <v>4141650.085412178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1521594.483205658</v>
          </cell>
          <cell r="F702" t="str">
            <v>403GPWYP</v>
          </cell>
          <cell r="G702" t="str">
            <v>403GP</v>
          </cell>
          <cell r="I702">
            <v>1521594.483205658</v>
          </cell>
        </row>
        <row r="703">
          <cell r="A703" t="str">
            <v>403GPWYU</v>
          </cell>
          <cell r="B703" t="str">
            <v>403GP</v>
          </cell>
          <cell r="D703">
            <v>337249.3965821203</v>
          </cell>
          <cell r="F703" t="str">
            <v>403GPWYU</v>
          </cell>
          <cell r="G703" t="str">
            <v>403GP</v>
          </cell>
          <cell r="I703">
            <v>337249.3965821203</v>
          </cell>
        </row>
        <row r="704">
          <cell r="A704" t="str">
            <v>403HPDGP</v>
          </cell>
          <cell r="B704" t="str">
            <v>403HP</v>
          </cell>
          <cell r="D704">
            <v>5226738.101624959</v>
          </cell>
          <cell r="F704" t="str">
            <v>403HPDGP</v>
          </cell>
          <cell r="G704" t="str">
            <v>403HP</v>
          </cell>
          <cell r="I704">
            <v>5226738.101624959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6862226.773435431</v>
          </cell>
          <cell r="F706" t="str">
            <v>403HPSG-P</v>
          </cell>
          <cell r="G706" t="str">
            <v>403HP</v>
          </cell>
          <cell r="I706">
            <v>6862226.773435431</v>
          </cell>
        </row>
        <row r="707">
          <cell r="A707" t="str">
            <v>403HPSG-U</v>
          </cell>
          <cell r="B707" t="str">
            <v>403HP</v>
          </cell>
          <cell r="D707">
            <v>1744869.217144173</v>
          </cell>
          <cell r="F707" t="str">
            <v>403HPSG-U</v>
          </cell>
          <cell r="G707" t="str">
            <v>403HP</v>
          </cell>
          <cell r="I707">
            <v>1744869.217144173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16990401.31268973</v>
          </cell>
          <cell r="F709" t="str">
            <v>403OPSG</v>
          </cell>
          <cell r="G709" t="str">
            <v>403OP</v>
          </cell>
          <cell r="I709">
            <v>16990401.31268973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41247688.13781898</v>
          </cell>
          <cell r="F712" t="str">
            <v>403SPDGU</v>
          </cell>
          <cell r="G712" t="str">
            <v>403SP</v>
          </cell>
          <cell r="I712">
            <v>41247688.13781898</v>
          </cell>
        </row>
        <row r="713">
          <cell r="A713" t="str">
            <v>403SPSG</v>
          </cell>
          <cell r="B713" t="str">
            <v>403SP</v>
          </cell>
          <cell r="D713">
            <v>54153467.84256184</v>
          </cell>
          <cell r="F713" t="str">
            <v>403SPSG</v>
          </cell>
          <cell r="G713" t="str">
            <v>403SP</v>
          </cell>
          <cell r="I713">
            <v>54153467.84256184</v>
          </cell>
        </row>
        <row r="714">
          <cell r="A714" t="str">
            <v>403SPSSGCH</v>
          </cell>
          <cell r="B714" t="str">
            <v>403SP</v>
          </cell>
          <cell r="D714">
            <v>8879820.76931593</v>
          </cell>
          <cell r="F714" t="str">
            <v>403SPSSGCH</v>
          </cell>
          <cell r="G714" t="str">
            <v>403SP</v>
          </cell>
          <cell r="I714">
            <v>8879820.76931593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</v>
          </cell>
          <cell r="F723" t="str">
            <v>404GPWA</v>
          </cell>
          <cell r="G723" t="str">
            <v>404GP</v>
          </cell>
          <cell r="I723">
            <v>37424.72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</v>
          </cell>
          <cell r="F726" t="str">
            <v>404HPSG-U</v>
          </cell>
          <cell r="G726" t="str">
            <v>404HP</v>
          </cell>
          <cell r="I726">
            <v>38449.12</v>
          </cell>
        </row>
        <row r="727">
          <cell r="A727" t="str">
            <v>404IPCA</v>
          </cell>
          <cell r="B727" t="str">
            <v>404IP</v>
          </cell>
          <cell r="D727">
            <v>60738.05468121043</v>
          </cell>
          <cell r="F727" t="str">
            <v>404IPCA</v>
          </cell>
          <cell r="G727" t="str">
            <v>404IP</v>
          </cell>
          <cell r="I727">
            <v>60738.05468121043</v>
          </cell>
        </row>
        <row r="728">
          <cell r="A728" t="str">
            <v>404IPCN</v>
          </cell>
          <cell r="B728" t="str">
            <v>404IP</v>
          </cell>
          <cell r="D728">
            <v>8719470.589458032</v>
          </cell>
          <cell r="F728" t="str">
            <v>404IPCN</v>
          </cell>
          <cell r="G728" t="str">
            <v>404IP</v>
          </cell>
          <cell r="I728">
            <v>8719470.589458032</v>
          </cell>
        </row>
        <row r="729">
          <cell r="A729" t="str">
            <v>404IPDGP</v>
          </cell>
          <cell r="B729" t="str">
            <v>404IP</v>
          </cell>
          <cell r="D729">
            <v>114348.8428535863</v>
          </cell>
          <cell r="F729" t="str">
            <v>404IPDGP</v>
          </cell>
          <cell r="G729" t="str">
            <v>404IP</v>
          </cell>
          <cell r="I729">
            <v>114348.8428535863</v>
          </cell>
        </row>
        <row r="730">
          <cell r="A730" t="str">
            <v>404IPDGU</v>
          </cell>
          <cell r="B730" t="str">
            <v>404IP</v>
          </cell>
          <cell r="D730">
            <v>27315.69251578869</v>
          </cell>
          <cell r="F730" t="str">
            <v>404IPDGU</v>
          </cell>
          <cell r="G730" t="str">
            <v>404IP</v>
          </cell>
          <cell r="I730">
            <v>27315.69251578869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104410.4168124606</v>
          </cell>
          <cell r="F733" t="str">
            <v>404IPSE</v>
          </cell>
          <cell r="G733" t="str">
            <v>404IP</v>
          </cell>
          <cell r="I733">
            <v>104410.4168124606</v>
          </cell>
        </row>
        <row r="734">
          <cell r="A734" t="str">
            <v>404IPSG</v>
          </cell>
          <cell r="B734" t="str">
            <v>404IP</v>
          </cell>
          <cell r="D734">
            <v>3260869.012225696</v>
          </cell>
          <cell r="F734" t="str">
            <v>404IPSG</v>
          </cell>
          <cell r="G734" t="str">
            <v>404IP</v>
          </cell>
          <cell r="I734">
            <v>3260869.012225696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</v>
          </cell>
          <cell r="F736" t="str">
            <v>404IPSG-U</v>
          </cell>
          <cell r="G736" t="str">
            <v>404IP</v>
          </cell>
          <cell r="I736">
            <v>390014.2508875026</v>
          </cell>
        </row>
        <row r="737">
          <cell r="A737" t="str">
            <v>404IPSO</v>
          </cell>
          <cell r="B737" t="str">
            <v>404IP</v>
          </cell>
          <cell r="D737">
            <v>34282415.61016327</v>
          </cell>
          <cell r="F737" t="str">
            <v>404IPSO</v>
          </cell>
          <cell r="G737" t="str">
            <v>404IP</v>
          </cell>
          <cell r="I737">
            <v>34282415.61016327</v>
          </cell>
        </row>
        <row r="738">
          <cell r="A738" t="str">
            <v>404IPSSGCH</v>
          </cell>
          <cell r="B738" t="str">
            <v>404IP</v>
          </cell>
          <cell r="D738">
            <v>2506.60711012488</v>
          </cell>
          <cell r="F738" t="str">
            <v>404IPSSGCH</v>
          </cell>
          <cell r="G738" t="str">
            <v>404IP</v>
          </cell>
          <cell r="I738">
            <v>2506.60711012488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873837.1402150564</v>
          </cell>
          <cell r="F740" t="str">
            <v>404IPUT</v>
          </cell>
          <cell r="G740" t="str">
            <v>404IP</v>
          </cell>
          <cell r="I740">
            <v>873837.1402150564</v>
          </cell>
        </row>
        <row r="741">
          <cell r="A741" t="str">
            <v>404IPWA</v>
          </cell>
          <cell r="B741" t="str">
            <v>404IP</v>
          </cell>
          <cell r="D741">
            <v>708.6107738971289</v>
          </cell>
          <cell r="F741" t="str">
            <v>404IPWA</v>
          </cell>
          <cell r="G741" t="str">
            <v>404IP</v>
          </cell>
          <cell r="I741">
            <v>708.6107738971289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</v>
          </cell>
          <cell r="F808" t="str">
            <v>440WYP</v>
          </cell>
          <cell r="G808" t="str">
            <v>440</v>
          </cell>
          <cell r="I808">
            <v>57352545.93330451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</v>
          </cell>
          <cell r="F817" t="str">
            <v>442WYU</v>
          </cell>
          <cell r="G817" t="str">
            <v>442</v>
          </cell>
          <cell r="I817">
            <v>39200108.78529611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459052.8314814353</v>
          </cell>
          <cell r="F824" t="str">
            <v>444WYU</v>
          </cell>
          <cell r="G824" t="str">
            <v>444</v>
          </cell>
          <cell r="I824">
            <v>459052.8314814353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6200457.63</v>
          </cell>
          <cell r="F827" t="str">
            <v>447FERC</v>
          </cell>
          <cell r="G827" t="str">
            <v>447</v>
          </cell>
          <cell r="I827">
            <v>6200457.63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1138704899.31</v>
          </cell>
          <cell r="F831" t="str">
            <v>447SG</v>
          </cell>
          <cell r="G831" t="str">
            <v>447</v>
          </cell>
          <cell r="I831">
            <v>1138704899.31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</v>
          </cell>
          <cell r="F836" t="str">
            <v>450UT</v>
          </cell>
          <cell r="G836" t="str">
            <v>450</v>
          </cell>
          <cell r="I836">
            <v>2107732.45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</v>
          </cell>
          <cell r="F839" t="str">
            <v>450WYU</v>
          </cell>
          <cell r="G839" t="str">
            <v>450</v>
          </cell>
          <cell r="I839">
            <v>67346.08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</v>
          </cell>
          <cell r="F843" t="str">
            <v>451UT</v>
          </cell>
          <cell r="G843" t="str">
            <v>451</v>
          </cell>
          <cell r="I843">
            <v>4428550.36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5537954.250000001</v>
          </cell>
          <cell r="F852" t="str">
            <v>454UT</v>
          </cell>
          <cell r="G852" t="str">
            <v>454</v>
          </cell>
          <cell r="I852">
            <v>5537954.250000001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</v>
          </cell>
          <cell r="F854" t="str">
            <v>454WYP</v>
          </cell>
          <cell r="G854" t="str">
            <v>454</v>
          </cell>
          <cell r="I854">
            <v>314642.46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24783383.24</v>
          </cell>
          <cell r="F860" t="str">
            <v>456OTHER</v>
          </cell>
          <cell r="G860" t="str">
            <v>456</v>
          </cell>
          <cell r="I860">
            <v>24783383.24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</v>
          </cell>
          <cell r="F862" t="str">
            <v>456SG</v>
          </cell>
          <cell r="G862" t="str">
            <v>456</v>
          </cell>
          <cell r="I862">
            <v>42590070.766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</v>
          </cell>
          <cell r="F865" t="str">
            <v>456WA</v>
          </cell>
          <cell r="G865" t="str">
            <v>456</v>
          </cell>
          <cell r="I865">
            <v>-40061.04</v>
          </cell>
        </row>
        <row r="866">
          <cell r="A866" t="str">
            <v>456WYP</v>
          </cell>
          <cell r="B866" t="str">
            <v>456</v>
          </cell>
          <cell r="D866">
            <v>275995.34</v>
          </cell>
          <cell r="F866" t="str">
            <v>456WYP</v>
          </cell>
          <cell r="G866" t="str">
            <v>456</v>
          </cell>
          <cell r="I866">
            <v>275995.34</v>
          </cell>
        </row>
        <row r="867">
          <cell r="A867" t="str">
            <v>4118SE</v>
          </cell>
          <cell r="B867" t="str">
            <v>4118</v>
          </cell>
          <cell r="D867">
            <v>-2236688.3</v>
          </cell>
          <cell r="F867" t="str">
            <v>4118SE</v>
          </cell>
          <cell r="G867" t="str">
            <v>4118</v>
          </cell>
          <cell r="I867">
            <v>-2236688.3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19953035.09427102</v>
          </cell>
          <cell r="F875" t="str">
            <v>500SNPPS</v>
          </cell>
          <cell r="G875" t="str">
            <v>500</v>
          </cell>
          <cell r="I875">
            <v>19953035.09427102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4352619.81</v>
          </cell>
          <cell r="F882" t="str">
            <v>503SE</v>
          </cell>
          <cell r="G882" t="str">
            <v>503</v>
          </cell>
          <cell r="I882">
            <v>4352619.81</v>
          </cell>
        </row>
        <row r="883">
          <cell r="A883" t="str">
            <v>505SNPPS</v>
          </cell>
          <cell r="B883" t="str">
            <v>505</v>
          </cell>
          <cell r="D883">
            <v>2327306.420595995</v>
          </cell>
          <cell r="F883" t="str">
            <v>505SNPPS</v>
          </cell>
          <cell r="G883" t="str">
            <v>505</v>
          </cell>
          <cell r="I883">
            <v>2327306.420595995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</v>
          </cell>
          <cell r="F889" t="str">
            <v>510SNPPS</v>
          </cell>
          <cell r="G889" t="str">
            <v>510</v>
          </cell>
          <cell r="I889">
            <v>5561594.920642871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869387.7660703983</v>
          </cell>
          <cell r="F892" t="str">
            <v>511SSGCH</v>
          </cell>
          <cell r="G892" t="str">
            <v>511</v>
          </cell>
          <cell r="I892">
            <v>869387.7660703983</v>
          </cell>
        </row>
        <row r="893">
          <cell r="A893" t="str">
            <v>512SNPPS</v>
          </cell>
          <cell r="B893" t="str">
            <v>512</v>
          </cell>
          <cell r="D893">
            <v>79376175.54569651</v>
          </cell>
          <cell r="F893" t="str">
            <v>512SNPPS</v>
          </cell>
          <cell r="G893" t="str">
            <v>512</v>
          </cell>
          <cell r="I893">
            <v>79376175.54569651</v>
          </cell>
        </row>
        <row r="894">
          <cell r="A894" t="str">
            <v>512SSGCH</v>
          </cell>
          <cell r="B894" t="str">
            <v>512</v>
          </cell>
          <cell r="D894">
            <v>6277786.873427584</v>
          </cell>
          <cell r="F894" t="str">
            <v>512SSGCH</v>
          </cell>
          <cell r="G894" t="str">
            <v>512</v>
          </cell>
          <cell r="I894">
            <v>6277786.873427584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</v>
          </cell>
          <cell r="F896" t="str">
            <v>513SSGCH</v>
          </cell>
          <cell r="G896" t="str">
            <v>513</v>
          </cell>
          <cell r="I896">
            <v>2533934.063401616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</v>
          </cell>
          <cell r="F898" t="str">
            <v>514SSGCH</v>
          </cell>
          <cell r="G898" t="str">
            <v>514</v>
          </cell>
          <cell r="I898">
            <v>-2588705.742417618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1360352.176454014</v>
          </cell>
          <cell r="F900" t="str">
            <v>535SNPPH-U</v>
          </cell>
          <cell r="G900" t="str">
            <v>535</v>
          </cell>
          <cell r="I900">
            <v>1360352.176454014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71566.8600755167</v>
          </cell>
          <cell r="F902" t="str">
            <v>536SNPPH-U</v>
          </cell>
          <cell r="G902" t="str">
            <v>536</v>
          </cell>
          <cell r="I902">
            <v>71566.8600755167</v>
          </cell>
        </row>
        <row r="903">
          <cell r="A903" t="str">
            <v>537SNPPH-P</v>
          </cell>
          <cell r="B903" t="str">
            <v>537</v>
          </cell>
          <cell r="D903">
            <v>3890702.696690595</v>
          </cell>
          <cell r="F903" t="str">
            <v>537SNPPH-P</v>
          </cell>
          <cell r="G903" t="str">
            <v>537</v>
          </cell>
          <cell r="I903">
            <v>3890702.696690595</v>
          </cell>
        </row>
        <row r="904">
          <cell r="A904" t="str">
            <v>537SNPPH-U</v>
          </cell>
          <cell r="B904" t="str">
            <v>537</v>
          </cell>
          <cell r="D904">
            <v>507285.6767111167</v>
          </cell>
          <cell r="F904" t="str">
            <v>537SNPPH-U</v>
          </cell>
          <cell r="G904" t="str">
            <v>537</v>
          </cell>
          <cell r="I904">
            <v>507285.6767111167</v>
          </cell>
        </row>
        <row r="905">
          <cell r="A905" t="str">
            <v>538SNPPH-P</v>
          </cell>
          <cell r="B905" t="str">
            <v>538</v>
          </cell>
          <cell r="D905">
            <v>597.1565136182521</v>
          </cell>
          <cell r="F905" t="str">
            <v>538SNPPH-P</v>
          </cell>
          <cell r="G905" t="str">
            <v>538</v>
          </cell>
          <cell r="I905">
            <v>597.1565136182521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</v>
          </cell>
          <cell r="F911" t="str">
            <v>542SNPPH-P</v>
          </cell>
          <cell r="G911" t="str">
            <v>542</v>
          </cell>
          <cell r="I911">
            <v>977232.6733426634</v>
          </cell>
        </row>
        <row r="912">
          <cell r="A912" t="str">
            <v>542SNPPH-U</v>
          </cell>
          <cell r="B912" t="str">
            <v>542</v>
          </cell>
          <cell r="D912">
            <v>134456.2200650691</v>
          </cell>
          <cell r="F912" t="str">
            <v>542SNPPH-U</v>
          </cell>
          <cell r="G912" t="str">
            <v>542</v>
          </cell>
          <cell r="I912">
            <v>134456.2200650691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</v>
          </cell>
          <cell r="F914" t="str">
            <v>543SNPPH-U</v>
          </cell>
          <cell r="G914" t="str">
            <v>543</v>
          </cell>
          <cell r="I914">
            <v>753681.7372251374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</v>
          </cell>
          <cell r="F916" t="str">
            <v>544SNPPH-U</v>
          </cell>
          <cell r="G916" t="str">
            <v>544</v>
          </cell>
          <cell r="I916">
            <v>820806.6910136138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7301943.846491661</v>
          </cell>
          <cell r="F922" t="str">
            <v>548SNPPO</v>
          </cell>
          <cell r="G922" t="str">
            <v>548</v>
          </cell>
          <cell r="I922">
            <v>7301943.846491661</v>
          </cell>
        </row>
        <row r="923">
          <cell r="A923" t="str">
            <v>548SSGCT</v>
          </cell>
          <cell r="B923" t="str">
            <v>548</v>
          </cell>
          <cell r="D923">
            <v>3022595.006939173</v>
          </cell>
          <cell r="F923" t="str">
            <v>548SSGCT</v>
          </cell>
          <cell r="G923" t="str">
            <v>548</v>
          </cell>
          <cell r="I923">
            <v>3022595.006939173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</v>
          </cell>
          <cell r="F925" t="str">
            <v>549SSGCT</v>
          </cell>
          <cell r="G925" t="str">
            <v>549</v>
          </cell>
          <cell r="I925">
            <v>917.244126786824</v>
          </cell>
        </row>
        <row r="926">
          <cell r="A926" t="str">
            <v>550SNPPO</v>
          </cell>
          <cell r="B926" t="str">
            <v>550</v>
          </cell>
          <cell r="D926">
            <v>372694.3800040031</v>
          </cell>
          <cell r="F926" t="str">
            <v>550SNPPO</v>
          </cell>
          <cell r="G926" t="str">
            <v>550</v>
          </cell>
          <cell r="I926">
            <v>372694.3800040031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4150.252531387444</v>
          </cell>
          <cell r="F930" t="str">
            <v>553SNPPO</v>
          </cell>
          <cell r="G930" t="str">
            <v>553</v>
          </cell>
          <cell r="I930">
            <v>4150.252531387444</v>
          </cell>
        </row>
        <row r="931">
          <cell r="A931" t="str">
            <v>553SSGCT</v>
          </cell>
          <cell r="B931" t="str">
            <v>553</v>
          </cell>
          <cell r="D931">
            <v>955088.9223558216</v>
          </cell>
          <cell r="F931" t="str">
            <v>553SSGCT</v>
          </cell>
          <cell r="G931" t="str">
            <v>553</v>
          </cell>
          <cell r="I931">
            <v>955088.9223558216</v>
          </cell>
        </row>
        <row r="932">
          <cell r="A932" t="str">
            <v>554SNPPO</v>
          </cell>
          <cell r="B932" t="str">
            <v>554</v>
          </cell>
          <cell r="D932">
            <v>-871803.006721147</v>
          </cell>
          <cell r="F932" t="str">
            <v>554SNPPO</v>
          </cell>
          <cell r="G932" t="str">
            <v>554</v>
          </cell>
          <cell r="I932">
            <v>-871803.006721147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-0.019999995827674866</v>
          </cell>
          <cell r="F934" t="str">
            <v>555IDU</v>
          </cell>
          <cell r="G934" t="str">
            <v>555</v>
          </cell>
          <cell r="I934">
            <v>-0.019999995827674866</v>
          </cell>
        </row>
        <row r="935">
          <cell r="A935" t="str">
            <v>555OR</v>
          </cell>
          <cell r="B935" t="str">
            <v>555</v>
          </cell>
          <cell r="D935">
            <v>0.3799999877810478</v>
          </cell>
          <cell r="F935" t="str">
            <v>555OR</v>
          </cell>
          <cell r="G935" t="str">
            <v>555</v>
          </cell>
          <cell r="I935">
            <v>0.3799999877810478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</v>
          </cell>
          <cell r="F941" t="str">
            <v>557SG</v>
          </cell>
          <cell r="G941" t="str">
            <v>557</v>
          </cell>
          <cell r="I941">
            <v>45496191.57576522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</v>
          </cell>
          <cell r="F943" t="str">
            <v>560SNPT</v>
          </cell>
          <cell r="G943" t="str">
            <v>560</v>
          </cell>
          <cell r="I943">
            <v>4388408.909285088</v>
          </cell>
        </row>
        <row r="944">
          <cell r="A944" t="str">
            <v>561SNPT</v>
          </cell>
          <cell r="B944" t="str">
            <v>561</v>
          </cell>
          <cell r="D944">
            <v>5975235.838871714</v>
          </cell>
          <cell r="F944" t="str">
            <v>561SNPT</v>
          </cell>
          <cell r="G944" t="str">
            <v>561</v>
          </cell>
          <cell r="I944">
            <v>5975235.838871714</v>
          </cell>
        </row>
        <row r="945">
          <cell r="A945" t="str">
            <v>562SNPT</v>
          </cell>
          <cell r="B945" t="str">
            <v>562</v>
          </cell>
          <cell r="D945">
            <v>770529.7818115652</v>
          </cell>
          <cell r="F945" t="str">
            <v>562SNPT</v>
          </cell>
          <cell r="G945" t="str">
            <v>562</v>
          </cell>
          <cell r="I945">
            <v>770529.7818115652</v>
          </cell>
        </row>
        <row r="946">
          <cell r="A946" t="str">
            <v>563SNPT</v>
          </cell>
          <cell r="B946" t="str">
            <v>563</v>
          </cell>
          <cell r="D946">
            <v>2279443.26638291</v>
          </cell>
          <cell r="F946" t="str">
            <v>563SNPT</v>
          </cell>
          <cell r="G946" t="str">
            <v>563</v>
          </cell>
          <cell r="I946">
            <v>2279443.26638291</v>
          </cell>
        </row>
        <row r="947">
          <cell r="A947" t="str">
            <v>565SE</v>
          </cell>
          <cell r="B947" t="str">
            <v>565</v>
          </cell>
          <cell r="D947">
            <v>294050.72</v>
          </cell>
          <cell r="F947" t="str">
            <v>565SE</v>
          </cell>
          <cell r="G947" t="str">
            <v>565</v>
          </cell>
          <cell r="I947">
            <v>294050.72</v>
          </cell>
        </row>
        <row r="948">
          <cell r="A948" t="str">
            <v>565SG</v>
          </cell>
          <cell r="B948" t="str">
            <v>565</v>
          </cell>
          <cell r="D948">
            <v>81833398.09</v>
          </cell>
          <cell r="F948" t="str">
            <v>565SG</v>
          </cell>
          <cell r="G948" t="str">
            <v>565</v>
          </cell>
          <cell r="I948">
            <v>81833398.09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5002.052054054056</v>
          </cell>
          <cell r="F951" t="str">
            <v>568SNPT</v>
          </cell>
          <cell r="G951" t="str">
            <v>568</v>
          </cell>
          <cell r="I951">
            <v>5002.052054054056</v>
          </cell>
        </row>
        <row r="952">
          <cell r="A952" t="str">
            <v>569SNPT</v>
          </cell>
          <cell r="B952" t="str">
            <v>569</v>
          </cell>
          <cell r="D952">
            <v>517.5658976833978</v>
          </cell>
          <cell r="F952" t="str">
            <v>569SNPT</v>
          </cell>
          <cell r="G952" t="str">
            <v>569</v>
          </cell>
          <cell r="I952">
            <v>517.5658976833978</v>
          </cell>
        </row>
        <row r="953">
          <cell r="A953" t="str">
            <v>570SNPT</v>
          </cell>
          <cell r="B953" t="str">
            <v>570</v>
          </cell>
          <cell r="D953">
            <v>7637193.229889819</v>
          </cell>
          <cell r="F953" t="str">
            <v>570SNPT</v>
          </cell>
          <cell r="G953" t="str">
            <v>570</v>
          </cell>
          <cell r="I953">
            <v>7637193.229889819</v>
          </cell>
        </row>
        <row r="954">
          <cell r="A954" t="str">
            <v>571SNPT</v>
          </cell>
          <cell r="B954" t="str">
            <v>571</v>
          </cell>
          <cell r="D954">
            <v>7493719.045956505</v>
          </cell>
          <cell r="F954" t="str">
            <v>571SNPT</v>
          </cell>
          <cell r="G954" t="str">
            <v>571</v>
          </cell>
          <cell r="I954">
            <v>7493719.045956505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</v>
          </cell>
          <cell r="F962" t="str">
            <v>580WA</v>
          </cell>
          <cell r="G962" t="str">
            <v>580</v>
          </cell>
          <cell r="I962">
            <v>-134056.2043111546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39879.93410280964</v>
          </cell>
          <cell r="F965" t="str">
            <v>582CA</v>
          </cell>
          <cell r="G965" t="str">
            <v>582</v>
          </cell>
          <cell r="I965">
            <v>39879.93410280964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</v>
          </cell>
          <cell r="F967" t="str">
            <v>582OR</v>
          </cell>
          <cell r="G967" t="str">
            <v>582</v>
          </cell>
          <cell r="I967">
            <v>628194.6553075078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872680.5361887687</v>
          </cell>
          <cell r="F969" t="str">
            <v>582UT</v>
          </cell>
          <cell r="G969" t="str">
            <v>582</v>
          </cell>
          <cell r="I969">
            <v>872680.5361887687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</v>
          </cell>
          <cell r="F971" t="str">
            <v>582WYP</v>
          </cell>
          <cell r="G971" t="str">
            <v>582</v>
          </cell>
          <cell r="I971">
            <v>344807.4717532001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621936.6479698875</v>
          </cell>
          <cell r="F982" t="str">
            <v>584OR</v>
          </cell>
          <cell r="G982" t="str">
            <v>584</v>
          </cell>
          <cell r="I982">
            <v>621936.6479698875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33399.05981584686</v>
          </cell>
          <cell r="F987" t="str">
            <v>584WYU</v>
          </cell>
          <cell r="G987" t="str">
            <v>584</v>
          </cell>
          <cell r="I987">
            <v>33399.05981584686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</v>
          </cell>
          <cell r="F994" t="str">
            <v>586WA</v>
          </cell>
          <cell r="G994" t="str">
            <v>586</v>
          </cell>
          <cell r="I994">
            <v>420043.4817263989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67024.02810671898</v>
          </cell>
          <cell r="F998" t="str">
            <v>587SNPD</v>
          </cell>
          <cell r="G998" t="str">
            <v>587</v>
          </cell>
          <cell r="I998">
            <v>67024.02810671898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867617.5349352139</v>
          </cell>
          <cell r="F1000" t="str">
            <v>588IDU</v>
          </cell>
          <cell r="G1000" t="str">
            <v>588</v>
          </cell>
          <cell r="I1000">
            <v>867617.5349352139</v>
          </cell>
        </row>
        <row r="1001">
          <cell r="A1001" t="str">
            <v>588OR</v>
          </cell>
          <cell r="B1001" t="str">
            <v>588</v>
          </cell>
          <cell r="D1001">
            <v>4497433.226816661</v>
          </cell>
          <cell r="F1001" t="str">
            <v>588OR</v>
          </cell>
          <cell r="G1001" t="str">
            <v>588</v>
          </cell>
          <cell r="I1001">
            <v>4497433.226816661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5030015.137809072</v>
          </cell>
          <cell r="F1003" t="str">
            <v>588UT</v>
          </cell>
          <cell r="G1003" t="str">
            <v>588</v>
          </cell>
          <cell r="I1003">
            <v>5030015.137809072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903412.4384431255</v>
          </cell>
          <cell r="F1005" t="str">
            <v>588WYP</v>
          </cell>
          <cell r="G1005" t="str">
            <v>588</v>
          </cell>
          <cell r="I1005">
            <v>903412.4384431255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</v>
          </cell>
          <cell r="F1012" t="str">
            <v>589WA</v>
          </cell>
          <cell r="G1012" t="str">
            <v>589</v>
          </cell>
          <cell r="I1012">
            <v>267642.7879090019</v>
          </cell>
        </row>
        <row r="1013">
          <cell r="A1013" t="str">
            <v>589WYP</v>
          </cell>
          <cell r="B1013" t="str">
            <v>589</v>
          </cell>
          <cell r="D1013">
            <v>619890.7055078278</v>
          </cell>
          <cell r="F1013" t="str">
            <v>589WYP</v>
          </cell>
          <cell r="G1013" t="str">
            <v>589</v>
          </cell>
          <cell r="I1013">
            <v>619890.7055078278</v>
          </cell>
        </row>
        <row r="1014">
          <cell r="A1014" t="str">
            <v>589WYU</v>
          </cell>
          <cell r="B1014" t="str">
            <v>589</v>
          </cell>
          <cell r="D1014">
            <v>2079.356932485323</v>
          </cell>
          <cell r="F1014" t="str">
            <v>589WYU</v>
          </cell>
          <cell r="G1014" t="str">
            <v>589</v>
          </cell>
          <cell r="I1014">
            <v>2079.356932485323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</v>
          </cell>
          <cell r="F1017" t="str">
            <v>590UT</v>
          </cell>
          <cell r="G1017" t="str">
            <v>590</v>
          </cell>
          <cell r="I1017">
            <v>285247.2168681023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536459.4349334877</v>
          </cell>
          <cell r="F1022" t="str">
            <v>591SNPD</v>
          </cell>
          <cell r="G1022" t="str">
            <v>591</v>
          </cell>
          <cell r="I1022">
            <v>536459.4349334877</v>
          </cell>
        </row>
        <row r="1023">
          <cell r="A1023" t="str">
            <v>591UT</v>
          </cell>
          <cell r="B1023" t="str">
            <v>591</v>
          </cell>
          <cell r="D1023">
            <v>843587.3078542512</v>
          </cell>
          <cell r="F1023" t="str">
            <v>591UT</v>
          </cell>
          <cell r="G1023" t="str">
            <v>591</v>
          </cell>
          <cell r="I1023">
            <v>843587.3078542512</v>
          </cell>
        </row>
        <row r="1024">
          <cell r="A1024" t="str">
            <v>591WA</v>
          </cell>
          <cell r="B1024" t="str">
            <v>591</v>
          </cell>
          <cell r="D1024">
            <v>92000.41681897052</v>
          </cell>
          <cell r="F1024" t="str">
            <v>591WA</v>
          </cell>
          <cell r="G1024" t="str">
            <v>591</v>
          </cell>
          <cell r="I1024">
            <v>92000.41681897052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5041221.923523336</v>
          </cell>
          <cell r="F1035" t="str">
            <v>593CA</v>
          </cell>
          <cell r="G1035" t="str">
            <v>593</v>
          </cell>
          <cell r="I1035">
            <v>5041221.923523336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</v>
          </cell>
          <cell r="F1037" t="str">
            <v>593OR</v>
          </cell>
          <cell r="G1037" t="str">
            <v>593</v>
          </cell>
          <cell r="I1037">
            <v>36461455.99089439</v>
          </cell>
        </row>
        <row r="1038">
          <cell r="A1038" t="str">
            <v>593SNPD</v>
          </cell>
          <cell r="B1038" t="str">
            <v>593</v>
          </cell>
          <cell r="D1038">
            <v>-44729128.20775434</v>
          </cell>
          <cell r="F1038" t="str">
            <v>593SNPD</v>
          </cell>
          <cell r="G1038" t="str">
            <v>593</v>
          </cell>
          <cell r="I1038">
            <v>-44729128.20775434</v>
          </cell>
        </row>
        <row r="1039">
          <cell r="A1039" t="str">
            <v>593UT</v>
          </cell>
          <cell r="B1039" t="str">
            <v>593</v>
          </cell>
          <cell r="D1039">
            <v>42215586.79723824</v>
          </cell>
          <cell r="F1039" t="str">
            <v>593UT</v>
          </cell>
          <cell r="G1039" t="str">
            <v>593</v>
          </cell>
          <cell r="I1039">
            <v>42215586.79723824</v>
          </cell>
        </row>
        <row r="1040">
          <cell r="A1040" t="str">
            <v>593WA</v>
          </cell>
          <cell r="B1040" t="str">
            <v>593</v>
          </cell>
          <cell r="D1040">
            <v>5252377.051030697</v>
          </cell>
          <cell r="F1040" t="str">
            <v>593WA</v>
          </cell>
          <cell r="G1040" t="str">
            <v>593</v>
          </cell>
          <cell r="I1040">
            <v>5252377.051030697</v>
          </cell>
        </row>
        <row r="1041">
          <cell r="A1041" t="str">
            <v>593WYP</v>
          </cell>
          <cell r="B1041" t="str">
            <v>593</v>
          </cell>
          <cell r="D1041">
            <v>4550658.499087784</v>
          </cell>
          <cell r="F1041" t="str">
            <v>593WYP</v>
          </cell>
          <cell r="G1041" t="str">
            <v>593</v>
          </cell>
          <cell r="I1041">
            <v>4550658.499087784</v>
          </cell>
        </row>
        <row r="1042">
          <cell r="A1042" t="str">
            <v>593WYU</v>
          </cell>
          <cell r="B1042" t="str">
            <v>593</v>
          </cell>
          <cell r="D1042">
            <v>860323.8661476327</v>
          </cell>
          <cell r="F1042" t="str">
            <v>593WYU</v>
          </cell>
          <cell r="G1042" t="str">
            <v>593</v>
          </cell>
          <cell r="I1042">
            <v>860323.8661476327</v>
          </cell>
        </row>
        <row r="1043">
          <cell r="A1043" t="str">
            <v>594CA</v>
          </cell>
          <cell r="B1043" t="str">
            <v>594</v>
          </cell>
          <cell r="D1043">
            <v>623567.867464582</v>
          </cell>
          <cell r="F1043" t="str">
            <v>594CA</v>
          </cell>
          <cell r="G1043" t="str">
            <v>594</v>
          </cell>
          <cell r="I1043">
            <v>623567.867464582</v>
          </cell>
        </row>
        <row r="1044">
          <cell r="A1044" t="str">
            <v>594IDU</v>
          </cell>
          <cell r="B1044" t="str">
            <v>594</v>
          </cell>
          <cell r="D1044">
            <v>765088.7041830092</v>
          </cell>
          <cell r="F1044" t="str">
            <v>594IDU</v>
          </cell>
          <cell r="G1044" t="str">
            <v>594</v>
          </cell>
          <cell r="I1044">
            <v>765088.7041830092</v>
          </cell>
        </row>
        <row r="1045">
          <cell r="A1045" t="str">
            <v>594OR</v>
          </cell>
          <cell r="B1045" t="str">
            <v>594</v>
          </cell>
          <cell r="D1045">
            <v>6928718.169125022</v>
          </cell>
          <cell r="F1045" t="str">
            <v>594OR</v>
          </cell>
          <cell r="G1045" t="str">
            <v>594</v>
          </cell>
          <cell r="I1045">
            <v>6928718.169125022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</v>
          </cell>
          <cell r="F1053" t="str">
            <v>595OR</v>
          </cell>
          <cell r="G1053" t="str">
            <v>595</v>
          </cell>
          <cell r="I1053">
            <v>675659.8088525077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</v>
          </cell>
          <cell r="F1058" t="str">
            <v>596CA</v>
          </cell>
          <cell r="G1058" t="str">
            <v>596</v>
          </cell>
          <cell r="I1058">
            <v>60722.31000207269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</v>
          </cell>
          <cell r="F1060" t="str">
            <v>596OR</v>
          </cell>
          <cell r="G1060" t="str">
            <v>596</v>
          </cell>
          <cell r="I1060">
            <v>729070.8102247007</v>
          </cell>
        </row>
        <row r="1061">
          <cell r="A1061" t="str">
            <v>596SNPD</v>
          </cell>
          <cell r="B1061" t="str">
            <v>596</v>
          </cell>
          <cell r="D1061">
            <v>787796.8593545996</v>
          </cell>
          <cell r="F1061" t="str">
            <v>596SNPD</v>
          </cell>
          <cell r="G1061" t="str">
            <v>596</v>
          </cell>
          <cell r="I1061">
            <v>787796.8593545996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</v>
          </cell>
          <cell r="F1065" t="str">
            <v>596WYU</v>
          </cell>
          <cell r="G1065" t="str">
            <v>596</v>
          </cell>
          <cell r="I1065">
            <v>76313.75692557488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220112.883155581</v>
          </cell>
          <cell r="F1067" t="str">
            <v>597IDU</v>
          </cell>
          <cell r="G1067" t="str">
            <v>597</v>
          </cell>
          <cell r="I1067">
            <v>220112.883155581</v>
          </cell>
        </row>
        <row r="1068">
          <cell r="A1068" t="str">
            <v>597OR</v>
          </cell>
          <cell r="B1068" t="str">
            <v>597</v>
          </cell>
          <cell r="D1068">
            <v>906840.2153366443</v>
          </cell>
          <cell r="F1068" t="str">
            <v>597OR</v>
          </cell>
          <cell r="G1068" t="str">
            <v>597</v>
          </cell>
          <cell r="I1068">
            <v>906840.2153366443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1104068.067108258</v>
          </cell>
          <cell r="F1070" t="str">
            <v>597UT</v>
          </cell>
          <cell r="G1070" t="str">
            <v>597</v>
          </cell>
          <cell r="I1070">
            <v>1104068.067108258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</v>
          </cell>
          <cell r="F1072" t="str">
            <v>597WYP</v>
          </cell>
          <cell r="G1072" t="str">
            <v>597</v>
          </cell>
          <cell r="I1072">
            <v>380400.6607011075</v>
          </cell>
        </row>
        <row r="1073">
          <cell r="A1073" t="str">
            <v>597WYU</v>
          </cell>
          <cell r="B1073" t="str">
            <v>597</v>
          </cell>
          <cell r="D1073">
            <v>59738.22422412339</v>
          </cell>
          <cell r="F1073" t="str">
            <v>597WYU</v>
          </cell>
          <cell r="G1073" t="str">
            <v>597</v>
          </cell>
          <cell r="I1073">
            <v>59738.22422412339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</v>
          </cell>
          <cell r="F1075" t="str">
            <v>598IDU</v>
          </cell>
          <cell r="G1075" t="str">
            <v>598</v>
          </cell>
          <cell r="I1075">
            <v>800684.0560080446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4292195.318581152</v>
          </cell>
          <cell r="F1078" t="str">
            <v>598UT</v>
          </cell>
          <cell r="G1078" t="str">
            <v>598</v>
          </cell>
          <cell r="I1078">
            <v>4292195.318581152</v>
          </cell>
        </row>
        <row r="1079">
          <cell r="A1079" t="str">
            <v>598WA</v>
          </cell>
          <cell r="B1079" t="str">
            <v>598</v>
          </cell>
          <cell r="D1079">
            <v>853738.9971304226</v>
          </cell>
          <cell r="F1079" t="str">
            <v>598WA</v>
          </cell>
          <cell r="G1079" t="str">
            <v>598</v>
          </cell>
          <cell r="I1079">
            <v>853738.9971304226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</v>
          </cell>
          <cell r="F1082" t="str">
            <v>901CA</v>
          </cell>
          <cell r="G1082" t="str">
            <v>901</v>
          </cell>
          <cell r="I1082">
            <v>35677.18709988862</v>
          </cell>
        </row>
        <row r="1083">
          <cell r="A1083" t="str">
            <v>901CN</v>
          </cell>
          <cell r="B1083" t="str">
            <v>901</v>
          </cell>
          <cell r="D1083">
            <v>6800098.164574025</v>
          </cell>
          <cell r="F1083" t="str">
            <v>901CN</v>
          </cell>
          <cell r="G1083" t="str">
            <v>901</v>
          </cell>
          <cell r="I1083">
            <v>6800098.164574025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-588721.7872202143</v>
          </cell>
          <cell r="F1086" t="str">
            <v>901UT</v>
          </cell>
          <cell r="G1086" t="str">
            <v>901</v>
          </cell>
          <cell r="I1086">
            <v>-588721.7872202143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</v>
          </cell>
          <cell r="F1088" t="str">
            <v>901WYP</v>
          </cell>
          <cell r="G1088" t="str">
            <v>901</v>
          </cell>
          <cell r="I1088">
            <v>562804.3165520647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</v>
          </cell>
          <cell r="F1090" t="str">
            <v>902CA</v>
          </cell>
          <cell r="G1090" t="str">
            <v>902</v>
          </cell>
          <cell r="I1090">
            <v>750584.3618272332</v>
          </cell>
        </row>
        <row r="1091">
          <cell r="A1091" t="str">
            <v>902CN</v>
          </cell>
          <cell r="B1091" t="str">
            <v>902</v>
          </cell>
          <cell r="D1091">
            <v>358669.4735408592</v>
          </cell>
          <cell r="F1091" t="str">
            <v>902CN</v>
          </cell>
          <cell r="G1091" t="str">
            <v>902</v>
          </cell>
          <cell r="I1091">
            <v>358669.4735408592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</v>
          </cell>
          <cell r="F1093" t="str">
            <v>902OR</v>
          </cell>
          <cell r="G1093" t="str">
            <v>902</v>
          </cell>
          <cell r="I1093">
            <v>7898252.20976717</v>
          </cell>
        </row>
        <row r="1094">
          <cell r="A1094" t="str">
            <v>902UT</v>
          </cell>
          <cell r="B1094" t="str">
            <v>902</v>
          </cell>
          <cell r="D1094">
            <v>11182218.4942365</v>
          </cell>
          <cell r="F1094" t="str">
            <v>902UT</v>
          </cell>
          <cell r="G1094" t="str">
            <v>902</v>
          </cell>
          <cell r="I1094">
            <v>11182218.4942365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</v>
          </cell>
          <cell r="F1099" t="str">
            <v>903CN</v>
          </cell>
          <cell r="G1099" t="str">
            <v>903</v>
          </cell>
          <cell r="I1099">
            <v>45145290.19631934</v>
          </cell>
        </row>
        <row r="1100">
          <cell r="A1100" t="str">
            <v>903IDU</v>
          </cell>
          <cell r="B1100" t="str">
            <v>903</v>
          </cell>
          <cell r="D1100">
            <v>401505.9234362973</v>
          </cell>
          <cell r="F1100" t="str">
            <v>903IDU</v>
          </cell>
          <cell r="G1100" t="str">
            <v>903</v>
          </cell>
          <cell r="I1100">
            <v>401505.9234362973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</v>
          </cell>
          <cell r="F1103" t="str">
            <v>903WA</v>
          </cell>
          <cell r="G1103" t="str">
            <v>903</v>
          </cell>
          <cell r="I1103">
            <v>527230.0303799512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54501.91241460675</v>
          </cell>
          <cell r="F1105" t="str">
            <v>903WYU</v>
          </cell>
          <cell r="G1105" t="str">
            <v>903</v>
          </cell>
          <cell r="I1105">
            <v>54501.91241460675</v>
          </cell>
        </row>
        <row r="1106">
          <cell r="A1106" t="str">
            <v>904CA</v>
          </cell>
          <cell r="B1106" t="str">
            <v>904</v>
          </cell>
          <cell r="D1106">
            <v>604096.7448076175</v>
          </cell>
          <cell r="F1106" t="str">
            <v>904CA</v>
          </cell>
          <cell r="G1106" t="str">
            <v>904</v>
          </cell>
          <cell r="I1106">
            <v>604096.7448076175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</v>
          </cell>
          <cell r="F1108" t="str">
            <v>904IDU</v>
          </cell>
          <cell r="G1108" t="str">
            <v>904</v>
          </cell>
          <cell r="I1108">
            <v>-36526.16310921103</v>
          </cell>
        </row>
        <row r="1109">
          <cell r="A1109" t="str">
            <v>904OR</v>
          </cell>
          <cell r="B1109" t="str">
            <v>904</v>
          </cell>
          <cell r="D1109">
            <v>5336079.823999222</v>
          </cell>
          <cell r="F1109" t="str">
            <v>904OR</v>
          </cell>
          <cell r="G1109" t="str">
            <v>904</v>
          </cell>
          <cell r="I1109">
            <v>5336079.823999222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1075502.942957637</v>
          </cell>
          <cell r="F1111" t="str">
            <v>904WA</v>
          </cell>
          <cell r="G1111" t="str">
            <v>904</v>
          </cell>
          <cell r="I1111">
            <v>1075502.942957637</v>
          </cell>
        </row>
        <row r="1112">
          <cell r="A1112" t="str">
            <v>904WYP</v>
          </cell>
          <cell r="B1112" t="str">
            <v>904</v>
          </cell>
          <cell r="D1112">
            <v>494586.6025456665</v>
          </cell>
          <cell r="F1112" t="str">
            <v>904WYP</v>
          </cell>
          <cell r="G1112" t="str">
            <v>904</v>
          </cell>
          <cell r="I1112">
            <v>494586.6025456665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8664.84423047027</v>
          </cell>
          <cell r="F1116" t="str">
            <v>905OR</v>
          </cell>
          <cell r="G1116" t="str">
            <v>905</v>
          </cell>
          <cell r="I1116">
            <v>8664.84423047027</v>
          </cell>
        </row>
        <row r="1117">
          <cell r="A1117" t="str">
            <v>905UT</v>
          </cell>
          <cell r="B1117" t="str">
            <v>905</v>
          </cell>
          <cell r="D1117">
            <v>4574.966175670424</v>
          </cell>
          <cell r="F1117" t="str">
            <v>905UT</v>
          </cell>
          <cell r="G1117" t="str">
            <v>905</v>
          </cell>
          <cell r="I1117">
            <v>4574.966175670424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346305.3123153006</v>
          </cell>
          <cell r="F1120" t="str">
            <v>908CA</v>
          </cell>
          <cell r="G1120" t="str">
            <v>908</v>
          </cell>
          <cell r="I1120">
            <v>346305.3123153006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48260.42713314391</v>
          </cell>
          <cell r="F1124" t="str">
            <v>908OTHER</v>
          </cell>
          <cell r="G1124" t="str">
            <v>908</v>
          </cell>
          <cell r="I1124">
            <v>48260.42713314391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4809565.218616661</v>
          </cell>
          <cell r="F1126" t="str">
            <v>908WA</v>
          </cell>
          <cell r="G1126" t="str">
            <v>908</v>
          </cell>
          <cell r="I1126">
            <v>4809565.218616661</v>
          </cell>
        </row>
        <row r="1127">
          <cell r="A1127" t="str">
            <v>908WYP</v>
          </cell>
          <cell r="B1127" t="str">
            <v>908</v>
          </cell>
          <cell r="D1127">
            <v>675512.8910283647</v>
          </cell>
          <cell r="F1127" t="str">
            <v>908WYP</v>
          </cell>
          <cell r="G1127" t="str">
            <v>908</v>
          </cell>
          <cell r="I1127">
            <v>675512.8910283647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</v>
          </cell>
          <cell r="F1129" t="str">
            <v>909CN</v>
          </cell>
          <cell r="G1129" t="str">
            <v>909</v>
          </cell>
          <cell r="I1129">
            <v>685493.4909687305</v>
          </cell>
        </row>
        <row r="1130">
          <cell r="A1130" t="str">
            <v>909IDU</v>
          </cell>
          <cell r="B1130" t="str">
            <v>909</v>
          </cell>
          <cell r="D1130">
            <v>2333.859798051553</v>
          </cell>
          <cell r="F1130" t="str">
            <v>909IDU</v>
          </cell>
          <cell r="G1130" t="str">
            <v>909</v>
          </cell>
          <cell r="I1130">
            <v>2333.859798051553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</v>
          </cell>
          <cell r="F1133" t="str">
            <v>909WA</v>
          </cell>
          <cell r="G1133" t="str">
            <v>909</v>
          </cell>
          <cell r="I1133">
            <v>2261.806354779785</v>
          </cell>
        </row>
        <row r="1134">
          <cell r="A1134" t="str">
            <v>909WYP</v>
          </cell>
          <cell r="B1134" t="str">
            <v>909</v>
          </cell>
          <cell r="D1134">
            <v>4901.027584737163</v>
          </cell>
          <cell r="F1134" t="str">
            <v>909WYP</v>
          </cell>
          <cell r="G1134" t="str">
            <v>909</v>
          </cell>
          <cell r="I1134">
            <v>4901.027584737163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55812.92576111224</v>
          </cell>
          <cell r="F1137" t="str">
            <v>910OR</v>
          </cell>
          <cell r="G1137" t="str">
            <v>910</v>
          </cell>
          <cell r="I1137">
            <v>55812.92576111224</v>
          </cell>
        </row>
        <row r="1138">
          <cell r="A1138" t="str">
            <v>910UT</v>
          </cell>
          <cell r="B1138" t="str">
            <v>910</v>
          </cell>
          <cell r="D1138">
            <v>71285.62331968293</v>
          </cell>
          <cell r="F1138" t="str">
            <v>910UT</v>
          </cell>
          <cell r="G1138" t="str">
            <v>910</v>
          </cell>
          <cell r="I1138">
            <v>71285.62331968293</v>
          </cell>
        </row>
        <row r="1139">
          <cell r="A1139" t="str">
            <v>910WA</v>
          </cell>
          <cell r="B1139" t="str">
            <v>910</v>
          </cell>
          <cell r="D1139">
            <v>6798.719158717273</v>
          </cell>
          <cell r="F1139" t="str">
            <v>910WA</v>
          </cell>
          <cell r="G1139" t="str">
            <v>910</v>
          </cell>
          <cell r="I1139">
            <v>6798.719158717273</v>
          </cell>
        </row>
        <row r="1140">
          <cell r="A1140" t="str">
            <v>910WYP</v>
          </cell>
          <cell r="B1140" t="str">
            <v>910</v>
          </cell>
          <cell r="D1140">
            <v>43903.94430383601</v>
          </cell>
          <cell r="F1140" t="str">
            <v>910WYP</v>
          </cell>
          <cell r="G1140" t="str">
            <v>910</v>
          </cell>
          <cell r="I1140">
            <v>43903.94430383601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138955193.7611121</v>
          </cell>
          <cell r="F1143" t="str">
            <v>920SO</v>
          </cell>
          <cell r="G1143" t="str">
            <v>920</v>
          </cell>
          <cell r="I1143">
            <v>138955193.7611121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</v>
          </cell>
          <cell r="F1149" t="str">
            <v>921IDU</v>
          </cell>
          <cell r="G1149" t="str">
            <v>921</v>
          </cell>
          <cell r="I1149">
            <v>5081.979172857852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2642.341835892357</v>
          </cell>
          <cell r="F1153" t="str">
            <v>921WA</v>
          </cell>
          <cell r="G1153" t="str">
            <v>921</v>
          </cell>
          <cell r="I1153">
            <v>2642.341835892357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</v>
          </cell>
          <cell r="F1155" t="str">
            <v>921WYU</v>
          </cell>
          <cell r="G1155" t="str">
            <v>921</v>
          </cell>
          <cell r="I1155">
            <v>518.3320950965825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</v>
          </cell>
          <cell r="F1161" t="str">
            <v>923SO</v>
          </cell>
          <cell r="G1161" t="str">
            <v>923</v>
          </cell>
          <cell r="I1161">
            <v>35188638.70038661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953400.652298993</v>
          </cell>
          <cell r="F1172" t="str">
            <v>928SG</v>
          </cell>
          <cell r="G1172" t="str">
            <v>928</v>
          </cell>
          <cell r="I1172">
            <v>953400.652298993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</v>
          </cell>
          <cell r="F1174" t="str">
            <v>928UT</v>
          </cell>
          <cell r="G1174" t="str">
            <v>928</v>
          </cell>
          <cell r="I1174">
            <v>3084470.222828958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</v>
          </cell>
          <cell r="F1177" t="str">
            <v>928WYU</v>
          </cell>
          <cell r="G1177" t="str">
            <v>928</v>
          </cell>
          <cell r="I1177">
            <v>464365.9228372132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7714950.590663695</v>
          </cell>
          <cell r="F1182" t="str">
            <v>930OR</v>
          </cell>
          <cell r="G1182" t="str">
            <v>930</v>
          </cell>
          <cell r="I1182">
            <v>7714950.590663695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-6867.743189697969</v>
          </cell>
          <cell r="F1186" t="str">
            <v>930WYP</v>
          </cell>
          <cell r="G1186" t="str">
            <v>930</v>
          </cell>
          <cell r="I1186">
            <v>-6867.743189697969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7870242.959654121</v>
          </cell>
          <cell r="F1188" t="str">
            <v>931SO</v>
          </cell>
          <cell r="G1188" t="str">
            <v>931</v>
          </cell>
          <cell r="I1188">
            <v>7870242.959654121</v>
          </cell>
        </row>
        <row r="1189">
          <cell r="A1189" t="str">
            <v>931UT</v>
          </cell>
          <cell r="B1189" t="str">
            <v>931</v>
          </cell>
          <cell r="D1189">
            <v>-388.1731467723296</v>
          </cell>
          <cell r="F1189" t="str">
            <v>931UT</v>
          </cell>
          <cell r="G1189" t="str">
            <v>931</v>
          </cell>
          <cell r="I1189">
            <v>-388.1731467723296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17623884.04219537</v>
          </cell>
          <cell r="F1194" t="str">
            <v>935SO</v>
          </cell>
          <cell r="G1194" t="str">
            <v>935</v>
          </cell>
          <cell r="I1194">
            <v>17623884.04219537</v>
          </cell>
        </row>
        <row r="1195">
          <cell r="A1195" t="str">
            <v>935UT</v>
          </cell>
          <cell r="B1195" t="str">
            <v>935</v>
          </cell>
          <cell r="D1195">
            <v>459088.2912937079</v>
          </cell>
          <cell r="F1195" t="str">
            <v>935UT</v>
          </cell>
          <cell r="G1195" t="str">
            <v>935</v>
          </cell>
          <cell r="I1195">
            <v>459088.2912937079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554045.94</v>
          </cell>
          <cell r="F1199" t="str">
            <v>DPCA</v>
          </cell>
          <cell r="G1199" t="str">
            <v>DP</v>
          </cell>
          <cell r="I1199">
            <v>554045.94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</v>
          </cell>
          <cell r="F1201" t="str">
            <v>DPOR</v>
          </cell>
          <cell r="G1201" t="str">
            <v>DP</v>
          </cell>
          <cell r="I1201">
            <v>5753238.82</v>
          </cell>
        </row>
        <row r="1202">
          <cell r="A1202" t="str">
            <v>DPUT</v>
          </cell>
          <cell r="B1202" t="str">
            <v>DP</v>
          </cell>
          <cell r="D1202">
            <v>11860061.69</v>
          </cell>
          <cell r="F1202" t="str">
            <v>DPUT</v>
          </cell>
          <cell r="G1202" t="str">
            <v>DP</v>
          </cell>
          <cell r="I1202">
            <v>11860061.69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</v>
          </cell>
          <cell r="F1251" t="str">
            <v>SCHMDTSO</v>
          </cell>
          <cell r="G1251" t="str">
            <v>SCHMDT</v>
          </cell>
          <cell r="I1251">
            <v>-54769182.44741646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</v>
          </cell>
          <cell r="F1255" t="str">
            <v>TPSG</v>
          </cell>
          <cell r="G1255" t="str">
            <v>TP</v>
          </cell>
          <cell r="I1255">
            <v>5696340.359999999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</v>
          </cell>
          <cell r="F1263" t="str">
            <v>TPSG</v>
          </cell>
          <cell r="G1263" t="str">
            <v>TP</v>
          </cell>
          <cell r="I1263">
            <v>5696340.359999999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0.017764363382654205</v>
          </cell>
          <cell r="G4">
            <v>0.2818622731899626</v>
          </cell>
          <cell r="H4">
            <v>0.08647394521001163</v>
          </cell>
          <cell r="I4">
            <v>0</v>
          </cell>
          <cell r="J4">
            <v>0.10673227778788404</v>
          </cell>
          <cell r="K4">
            <v>0.4245145686666943</v>
          </cell>
          <cell r="L4">
            <v>0.061113713937219954</v>
          </cell>
          <cell r="M4">
            <v>0.017530709472366922</v>
          </cell>
          <cell r="N4">
            <v>0.004008148353206384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0.017764363382654205</v>
          </cell>
          <cell r="X4">
            <v>0.2818622731899626</v>
          </cell>
          <cell r="Y4">
            <v>0.08647394521001163</v>
          </cell>
          <cell r="Z4">
            <v>0.12426298726025095</v>
          </cell>
          <cell r="AA4">
            <v>0.10673227778788404</v>
          </cell>
          <cell r="AB4">
            <v>0.4245145686666943</v>
          </cell>
          <cell r="AC4">
            <v>0.061113713937219954</v>
          </cell>
          <cell r="AD4">
            <v>0.017530709472366922</v>
          </cell>
          <cell r="AE4">
            <v>0.004008148353206384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0.017764363382654205</v>
          </cell>
          <cell r="G5">
            <v>0.2818622731899626</v>
          </cell>
          <cell r="H5">
            <v>0.08647394521001163</v>
          </cell>
          <cell r="I5">
            <v>0</v>
          </cell>
          <cell r="J5">
            <v>0.10673227778788404</v>
          </cell>
          <cell r="K5">
            <v>0.4245145686666943</v>
          </cell>
          <cell r="L5">
            <v>0.061113713937219954</v>
          </cell>
          <cell r="M5">
            <v>0.017530709472366922</v>
          </cell>
          <cell r="N5">
            <v>0.004008148353206384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0.017764363382654205</v>
          </cell>
          <cell r="X5">
            <v>0.2818622731899626</v>
          </cell>
          <cell r="Y5">
            <v>0.08647394521001163</v>
          </cell>
          <cell r="Z5">
            <v>0.12426298726025095</v>
          </cell>
          <cell r="AA5">
            <v>0.10673227778788404</v>
          </cell>
          <cell r="AB5">
            <v>0.4245145686666943</v>
          </cell>
          <cell r="AC5">
            <v>0.061113713937219954</v>
          </cell>
          <cell r="AD5">
            <v>0.017530709472366922</v>
          </cell>
          <cell r="AE5">
            <v>0.004008148353206384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0.017764363382654205</v>
          </cell>
          <cell r="G6">
            <v>0.2818622731899626</v>
          </cell>
          <cell r="H6">
            <v>0.08647394521001163</v>
          </cell>
          <cell r="I6">
            <v>0</v>
          </cell>
          <cell r="J6">
            <v>0.10673227778788404</v>
          </cell>
          <cell r="K6">
            <v>0.4245145686666943</v>
          </cell>
          <cell r="L6">
            <v>0.061113713937219954</v>
          </cell>
          <cell r="M6">
            <v>0.017530709472366922</v>
          </cell>
          <cell r="N6">
            <v>0.004008148353206384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0.017764363382654205</v>
          </cell>
          <cell r="X6">
            <v>0.2818622731899626</v>
          </cell>
          <cell r="Y6">
            <v>0.08647394521001163</v>
          </cell>
          <cell r="Z6">
            <v>0.12426298726025095</v>
          </cell>
          <cell r="AA6">
            <v>0.10673227778788404</v>
          </cell>
          <cell r="AB6">
            <v>0.4245145686666943</v>
          </cell>
          <cell r="AC6">
            <v>0.061113713937219954</v>
          </cell>
          <cell r="AD6">
            <v>0.017530709472366922</v>
          </cell>
          <cell r="AE6">
            <v>0.004008148353206384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0.036045411822042996</v>
          </cell>
          <cell r="G7">
            <v>0.5719226462204575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0.036045411822042996</v>
          </cell>
          <cell r="X7">
            <v>0.5719226462204575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</v>
          </cell>
          <cell r="L8">
            <v>0.12050014495313448</v>
          </cell>
          <cell r="M8">
            <v>0.03456594103774405</v>
          </cell>
          <cell r="N8">
            <v>0.007903012702700215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0.03456594103774405</v>
          </cell>
          <cell r="AA8">
            <v>0</v>
          </cell>
          <cell r="AB8">
            <v>0.8370309013064213</v>
          </cell>
          <cell r="AC8">
            <v>0.12050014495313448</v>
          </cell>
          <cell r="AD8">
            <v>0.03456594103774405</v>
          </cell>
          <cell r="AE8">
            <v>0.007903012702700215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0.018015310151040433</v>
          </cell>
          <cell r="G9">
            <v>0.2839852652605386</v>
          </cell>
          <cell r="H9">
            <v>0.08741686926459057</v>
          </cell>
          <cell r="I9">
            <v>0</v>
          </cell>
          <cell r="J9">
            <v>0.10314154848549544</v>
          </cell>
          <cell r="K9">
            <v>0.426918766420359</v>
          </cell>
          <cell r="L9">
            <v>0.05950140153200098</v>
          </cell>
          <cell r="M9">
            <v>0.01694621763459808</v>
          </cell>
          <cell r="N9">
            <v>0.004074621251376895</v>
          </cell>
          <cell r="O9">
            <v>0</v>
          </cell>
          <cell r="P9">
            <v>0</v>
          </cell>
          <cell r="S9" t="str">
            <v>SC</v>
          </cell>
          <cell r="V9">
            <v>0.9999999999999999</v>
          </cell>
          <cell r="W9">
            <v>0.018015310151040433</v>
          </cell>
          <cell r="X9">
            <v>0.2839852652605386</v>
          </cell>
          <cell r="Y9">
            <v>0.08741686926459057</v>
          </cell>
          <cell r="Z9">
            <v>0.12008776612009352</v>
          </cell>
          <cell r="AA9">
            <v>0.10314154848549544</v>
          </cell>
          <cell r="AB9">
            <v>0.426918766420359</v>
          </cell>
          <cell r="AC9">
            <v>0.05950140153200098</v>
          </cell>
          <cell r="AD9">
            <v>0.01694621763459808</v>
          </cell>
          <cell r="AE9">
            <v>0.004074621251376895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0.01701152307749553</v>
          </cell>
          <cell r="G10">
            <v>0.27549329697823455</v>
          </cell>
          <cell r="H10">
            <v>0.08364517304627485</v>
          </cell>
          <cell r="I10">
            <v>0</v>
          </cell>
          <cell r="J10">
            <v>0.11750446569504985</v>
          </cell>
          <cell r="K10">
            <v>0.4173019754057001</v>
          </cell>
          <cell r="L10">
            <v>0.06595065115287688</v>
          </cell>
          <cell r="M10">
            <v>0.019284184985673455</v>
          </cell>
          <cell r="N10">
            <v>0.003808729658694853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0.01701152307749553</v>
          </cell>
          <cell r="X10">
            <v>0.27549329697823455</v>
          </cell>
          <cell r="Y10">
            <v>0.08364517304627485</v>
          </cell>
          <cell r="Z10">
            <v>0.13678865068072332</v>
          </cell>
          <cell r="AA10">
            <v>0.11750446569504985</v>
          </cell>
          <cell r="AB10">
            <v>0.4173019754057001</v>
          </cell>
          <cell r="AC10">
            <v>0.06595065115287688</v>
          </cell>
          <cell r="AD10">
            <v>0.019284184985673455</v>
          </cell>
          <cell r="AE10">
            <v>0.003808729658694853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0.01701152307749553</v>
          </cell>
          <cell r="G11">
            <v>0.27549329697823455</v>
          </cell>
          <cell r="H11">
            <v>0.08364517304627485</v>
          </cell>
          <cell r="I11">
            <v>0</v>
          </cell>
          <cell r="J11">
            <v>0.11750446569504985</v>
          </cell>
          <cell r="K11">
            <v>0.4173019754057001</v>
          </cell>
          <cell r="L11">
            <v>0.06595065115287688</v>
          </cell>
          <cell r="M11">
            <v>0.019284184985673455</v>
          </cell>
          <cell r="N11">
            <v>0.003808729658694853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0.01701152307749553</v>
          </cell>
          <cell r="X11">
            <v>0.27549329697823455</v>
          </cell>
          <cell r="Y11">
            <v>0.08364517304627485</v>
          </cell>
          <cell r="Z11">
            <v>0.13678865068072332</v>
          </cell>
          <cell r="AA11">
            <v>0.11750446569504985</v>
          </cell>
          <cell r="AB11">
            <v>0.4173019754057001</v>
          </cell>
          <cell r="AC11">
            <v>0.06595065115287688</v>
          </cell>
          <cell r="AD11">
            <v>0.019284184985673455</v>
          </cell>
          <cell r="AE11">
            <v>0.003808729658694853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0.01701152307749553</v>
          </cell>
          <cell r="G12">
            <v>0.27549329697823455</v>
          </cell>
          <cell r="H12">
            <v>0.08364517304627485</v>
          </cell>
          <cell r="I12">
            <v>0</v>
          </cell>
          <cell r="J12">
            <v>0.11750446569504985</v>
          </cell>
          <cell r="K12">
            <v>0.4173019754057001</v>
          </cell>
          <cell r="L12">
            <v>0.06595065115287688</v>
          </cell>
          <cell r="M12">
            <v>0.019284184985673455</v>
          </cell>
          <cell r="N12">
            <v>0.003808729658694853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0.01701152307749553</v>
          </cell>
          <cell r="X12">
            <v>0.27549329697823455</v>
          </cell>
          <cell r="Y12">
            <v>0.08364517304627485</v>
          </cell>
          <cell r="Z12">
            <v>0.13678865068072332</v>
          </cell>
          <cell r="AA12">
            <v>0.11750446569504985</v>
          </cell>
          <cell r="AB12">
            <v>0.4173019754057001</v>
          </cell>
          <cell r="AC12">
            <v>0.06595065115287688</v>
          </cell>
          <cell r="AD12">
            <v>0.019284184985673455</v>
          </cell>
          <cell r="AE12">
            <v>0.003808729658694853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0.034460385750286725</v>
          </cell>
          <cell r="G13">
            <v>0.5580690948271005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0.034460385750286725</v>
          </cell>
          <cell r="X13">
            <v>0.5580690948271005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0.8241446629791569</v>
          </cell>
          <cell r="L14">
            <v>0.1302483102669282</v>
          </cell>
          <cell r="M14">
            <v>0.038085029720730336</v>
          </cell>
          <cell r="N14">
            <v>0.007521997033184696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0.038085029720730336</v>
          </cell>
          <cell r="AA14">
            <v>0</v>
          </cell>
          <cell r="AB14">
            <v>0.8241446629791569</v>
          </cell>
          <cell r="AC14">
            <v>0.1302483102669282</v>
          </cell>
          <cell r="AD14">
            <v>0.038085029720730336</v>
          </cell>
          <cell r="AE14">
            <v>0.007521997033184696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0.9999999999999999</v>
          </cell>
          <cell r="F15">
            <v>0.026030247081670604</v>
          </cell>
          <cell r="G15">
            <v>0.29590108258057185</v>
          </cell>
          <cell r="H15">
            <v>0.08286330439111746</v>
          </cell>
          <cell r="I15">
            <v>0</v>
          </cell>
          <cell r="J15">
            <v>0.09875865375036866</v>
          </cell>
          <cell r="K15">
            <v>0.41966588325401816</v>
          </cell>
          <cell r="L15">
            <v>0.05728268858585989</v>
          </cell>
          <cell r="M15">
            <v>0.016980900545184287</v>
          </cell>
          <cell r="N15">
            <v>0.002517239811208963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0.026014931404649652</v>
          </cell>
          <cell r="X15">
            <v>0.2950942681251323</v>
          </cell>
          <cell r="Y15">
            <v>0.08300261255203277</v>
          </cell>
          <cell r="Z15">
            <v>0.1158275235210954</v>
          </cell>
          <cell r="AA15">
            <v>0.09885652656480426</v>
          </cell>
          <cell r="AB15">
            <v>0.419964729080551</v>
          </cell>
          <cell r="AC15">
            <v>0.05755517458331193</v>
          </cell>
          <cell r="AD15">
            <v>0.01697099695629115</v>
          </cell>
          <cell r="AE15">
            <v>0.0025407607332270715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0.9999999999999999</v>
          </cell>
          <cell r="F16">
            <v>0.026030247081670604</v>
          </cell>
          <cell r="G16">
            <v>0.29590108258057185</v>
          </cell>
          <cell r="H16">
            <v>0.08286330439111746</v>
          </cell>
          <cell r="I16">
            <v>0</v>
          </cell>
          <cell r="J16">
            <v>0.09875865375036866</v>
          </cell>
          <cell r="K16">
            <v>0.41966588325401816</v>
          </cell>
          <cell r="L16">
            <v>0.05728268858585989</v>
          </cell>
          <cell r="M16">
            <v>0.016980900545184287</v>
          </cell>
          <cell r="N16">
            <v>0.002517239811208963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0.026014931404649652</v>
          </cell>
          <cell r="X16">
            <v>0.2950942681251323</v>
          </cell>
          <cell r="Y16">
            <v>0.08300261255203277</v>
          </cell>
          <cell r="Z16">
            <v>0.1158275235210954</v>
          </cell>
          <cell r="AA16">
            <v>0.09885652656480426</v>
          </cell>
          <cell r="AB16">
            <v>0.419964729080551</v>
          </cell>
          <cell r="AC16">
            <v>0.05755517458331193</v>
          </cell>
          <cell r="AD16">
            <v>0.01697099695629115</v>
          </cell>
          <cell r="AE16">
            <v>0.0025407607332270715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0.9999999999999999</v>
          </cell>
          <cell r="F17">
            <v>0.026030247081670604</v>
          </cell>
          <cell r="G17">
            <v>0.29590108258057185</v>
          </cell>
          <cell r="H17">
            <v>0.08286330439111746</v>
          </cell>
          <cell r="I17">
            <v>0</v>
          </cell>
          <cell r="J17">
            <v>0.09875865375036866</v>
          </cell>
          <cell r="K17">
            <v>0.41966588325401816</v>
          </cell>
          <cell r="L17">
            <v>0.05728268858585989</v>
          </cell>
          <cell r="M17">
            <v>0.016980900545184287</v>
          </cell>
          <cell r="N17">
            <v>0.002517239811208963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0.026014931404649652</v>
          </cell>
          <cell r="X17">
            <v>0.2950942681251323</v>
          </cell>
          <cell r="Y17">
            <v>0.08300261255203277</v>
          </cell>
          <cell r="Z17">
            <v>0.1158275235210954</v>
          </cell>
          <cell r="AA17">
            <v>0.09885652656480426</v>
          </cell>
          <cell r="AB17">
            <v>0.419964729080551</v>
          </cell>
          <cell r="AC17">
            <v>0.05755517458331193</v>
          </cell>
          <cell r="AD17">
            <v>0.01697099695629115</v>
          </cell>
          <cell r="AE17">
            <v>0.0025407607332270715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0.026030247081670604</v>
          </cell>
          <cell r="G20">
            <v>0.2959010825805719</v>
          </cell>
          <cell r="H20">
            <v>0.08286330439111744</v>
          </cell>
          <cell r="I20">
            <v>0</v>
          </cell>
          <cell r="J20">
            <v>0.09875865375036867</v>
          </cell>
          <cell r="K20">
            <v>0.4196658832540182</v>
          </cell>
          <cell r="L20">
            <v>0.05728268858585991</v>
          </cell>
          <cell r="M20">
            <v>0.016980900545184287</v>
          </cell>
          <cell r="N20">
            <v>0.002517239811208963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0.026014931404649663</v>
          </cell>
          <cell r="X20">
            <v>0.2950942681251324</v>
          </cell>
          <cell r="Y20">
            <v>0.08300261255203278</v>
          </cell>
          <cell r="Z20">
            <v>0.11582752352109543</v>
          </cell>
          <cell r="AA20">
            <v>0.09885652656480427</v>
          </cell>
          <cell r="AB20">
            <v>0.41996472908055105</v>
          </cell>
          <cell r="AC20">
            <v>0.05755517458331194</v>
          </cell>
          <cell r="AD20">
            <v>0.016970996956291153</v>
          </cell>
          <cell r="AE20">
            <v>0.002540760733227072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0.9999999999999999</v>
          </cell>
          <cell r="F23">
            <v>0.02590966740879791</v>
          </cell>
          <cell r="G23">
            <v>0.29049951734187585</v>
          </cell>
          <cell r="H23">
            <v>0.08120521770774286</v>
          </cell>
          <cell r="I23">
            <v>0</v>
          </cell>
          <cell r="J23">
            <v>0.09584374005436262</v>
          </cell>
          <cell r="K23">
            <v>0.4319126440953624</v>
          </cell>
          <cell r="L23">
            <v>0.05553675523733395</v>
          </cell>
          <cell r="M23">
            <v>0.01666898070313294</v>
          </cell>
          <cell r="N23">
            <v>0.0024234774513913946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0.025884913724777477</v>
          </cell>
          <cell r="X23">
            <v>0.28908905756795766</v>
          </cell>
          <cell r="Y23">
            <v>0.08143397368854892</v>
          </cell>
          <cell r="Z23">
            <v>0.1128285842698474</v>
          </cell>
          <cell r="AA23">
            <v>0.09615774864538108</v>
          </cell>
          <cell r="AB23">
            <v>0.4321578976482454</v>
          </cell>
          <cell r="AC23">
            <v>0.05613851086719002</v>
          </cell>
          <cell r="AD23">
            <v>0.016670835624466328</v>
          </cell>
          <cell r="AE23">
            <v>0.002467062233433579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0.017739799435706312</v>
          </cell>
          <cell r="G24">
            <v>0.2703327477982012</v>
          </cell>
          <cell r="H24">
            <v>0.08785104406706173</v>
          </cell>
          <cell r="I24">
            <v>0</v>
          </cell>
          <cell r="J24">
            <v>0.10079603892153131</v>
          </cell>
          <cell r="K24">
            <v>0.4398749735426764</v>
          </cell>
          <cell r="L24">
            <v>0.06289533006951496</v>
          </cell>
          <cell r="M24">
            <v>0.016299681753449556</v>
          </cell>
          <cell r="N24">
            <v>0.004210384411858532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0.017739799435706312</v>
          </cell>
          <cell r="X24">
            <v>0.2703327477982012</v>
          </cell>
          <cell r="Y24">
            <v>0.08785104406706173</v>
          </cell>
          <cell r="Z24">
            <v>0.11709572067498086</v>
          </cell>
          <cell r="AA24">
            <v>0.10079603892153131</v>
          </cell>
          <cell r="AB24">
            <v>0.4398749735426764</v>
          </cell>
          <cell r="AC24">
            <v>0.06289533006951496</v>
          </cell>
          <cell r="AD24">
            <v>0.016299681753449556</v>
          </cell>
          <cell r="AE24">
            <v>0.004210384411858532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0.9999999999999998</v>
          </cell>
          <cell r="F25">
            <v>0.01745806476539725</v>
          </cell>
          <cell r="G25">
            <v>0.2671987673047444</v>
          </cell>
          <cell r="H25">
            <v>0.08352228099480169</v>
          </cell>
          <cell r="I25">
            <v>0</v>
          </cell>
          <cell r="J25">
            <v>0.1156945414211139</v>
          </cell>
          <cell r="K25">
            <v>0.42229975840880296</v>
          </cell>
          <cell r="L25">
            <v>0.07112508204128046</v>
          </cell>
          <cell r="M25">
            <v>0.01877036908852064</v>
          </cell>
          <cell r="N25">
            <v>0.00393113597533859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0.01745806476539725</v>
          </cell>
          <cell r="X25">
            <v>0.2671987673047444</v>
          </cell>
          <cell r="Y25">
            <v>0.08352228099480169</v>
          </cell>
          <cell r="Z25">
            <v>0.13446491050963455</v>
          </cell>
          <cell r="AA25">
            <v>0.1156945414211139</v>
          </cell>
          <cell r="AB25">
            <v>0.42229975840880296</v>
          </cell>
          <cell r="AC25">
            <v>0.07112508204128046</v>
          </cell>
          <cell r="AD25">
            <v>0.01877036908852064</v>
          </cell>
          <cell r="AE25">
            <v>0.00393113597533859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0.018195807856117834</v>
          </cell>
          <cell r="G26">
            <v>0.29697639584041147</v>
          </cell>
          <cell r="H26">
            <v>0.08779706111735767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0.05594595781155636</v>
          </cell>
          <cell r="M26">
            <v>0.017381326119986756</v>
          </cell>
          <cell r="N26">
            <v>0.0039029223680038102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0.018195807856117834</v>
          </cell>
          <cell r="X26">
            <v>0.29697639584041147</v>
          </cell>
          <cell r="Y26">
            <v>0.08779706111735767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0.05594595781155636</v>
          </cell>
          <cell r="AD26">
            <v>0.017381326119986756</v>
          </cell>
          <cell r="AE26">
            <v>0.0039029223680038102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0.01658857233295565</v>
          </cell>
          <cell r="G27">
            <v>0.2826793649935123</v>
          </cell>
          <cell r="H27">
            <v>0.08479490285371577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0.06137825264750168</v>
          </cell>
          <cell r="M27">
            <v>0.01960086418894987</v>
          </cell>
          <cell r="N27">
            <v>0.003665393754113404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0.01658857233295565</v>
          </cell>
          <cell r="X27">
            <v>0.2826793649935123</v>
          </cell>
          <cell r="Y27">
            <v>0.08479490285371577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0.06137825264750168</v>
          </cell>
          <cell r="AD27">
            <v>0.01960086418894987</v>
          </cell>
          <cell r="AE27">
            <v>0.003665393754113404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0.017793998975327286</v>
          </cell>
          <cell r="G28">
            <v>0.29340213812868665</v>
          </cell>
          <cell r="H28">
            <v>0.0870465215514472</v>
          </cell>
          <cell r="I28">
            <v>0</v>
          </cell>
          <cell r="J28">
            <v>0.10782921728808145</v>
          </cell>
          <cell r="K28">
            <v>0.414844341684156</v>
          </cell>
          <cell r="L28">
            <v>0.05730403152054269</v>
          </cell>
          <cell r="M28">
            <v>0.017936210637227532</v>
          </cell>
          <cell r="N28">
            <v>0.0038435402145312082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0.017793998975327286</v>
          </cell>
          <cell r="X28">
            <v>0.29340213812868665</v>
          </cell>
          <cell r="Y28">
            <v>0.0870465215514472</v>
          </cell>
          <cell r="Z28">
            <v>0.12576542792530898</v>
          </cell>
          <cell r="AA28">
            <v>0.10782921728808145</v>
          </cell>
          <cell r="AB28">
            <v>0.414844341684156</v>
          </cell>
          <cell r="AC28">
            <v>0.05730403152054269</v>
          </cell>
          <cell r="AD28">
            <v>0.017936210637227532</v>
          </cell>
          <cell r="AE28">
            <v>0.0038435402145312082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0.017294640852859446</v>
          </cell>
          <cell r="G29">
            <v>0.2462641917339791</v>
          </cell>
          <cell r="H29">
            <v>0.08790431170083618</v>
          </cell>
          <cell r="I29">
            <v>0</v>
          </cell>
          <cell r="J29">
            <v>0.0976640136535945</v>
          </cell>
          <cell r="K29">
            <v>0.4615299735294202</v>
          </cell>
          <cell r="L29">
            <v>0.0695360493971895</v>
          </cell>
          <cell r="M29">
            <v>0.015284087013214116</v>
          </cell>
          <cell r="N29">
            <v>0.004522732118906857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0.9999999999999997</v>
          </cell>
          <cell r="W29">
            <v>0.017294640852859446</v>
          </cell>
          <cell r="X29">
            <v>0.2462641917339791</v>
          </cell>
          <cell r="Y29">
            <v>0.08790431170083618</v>
          </cell>
          <cell r="Z29">
            <v>0.11294810066680862</v>
          </cell>
          <cell r="AA29">
            <v>0.0976640136535945</v>
          </cell>
          <cell r="AB29">
            <v>0.4615299735294202</v>
          </cell>
          <cell r="AC29">
            <v>0.0695360493971895</v>
          </cell>
          <cell r="AD29">
            <v>0.015284087013214116</v>
          </cell>
          <cell r="AE29">
            <v>0.004522732118906857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0.018231659806199625</v>
          </cell>
          <cell r="G30">
            <v>0.2543903375479231</v>
          </cell>
          <cell r="H30">
            <v>0.08278917650594017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0.07989280585334449</v>
          </cell>
          <cell r="M30">
            <v>0.017936337290173205</v>
          </cell>
          <cell r="N30">
            <v>0.004172004759231141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0.018231659806199625</v>
          </cell>
          <cell r="X30">
            <v>0.2543903375479231</v>
          </cell>
          <cell r="Y30">
            <v>0.08278917650594017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0.07989280585334449</v>
          </cell>
          <cell r="AD30">
            <v>0.017936337290173205</v>
          </cell>
          <cell r="AE30">
            <v>0.004172004759231141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0.017528895591194492</v>
          </cell>
          <cell r="G31">
            <v>0.2482957281874651</v>
          </cell>
          <cell r="H31">
            <v>0.08662552790211217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0.07212523851122826</v>
          </cell>
          <cell r="M31">
            <v>0.015947149582453888</v>
          </cell>
          <cell r="N31">
            <v>0.004435050278987928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0.017528895591194492</v>
          </cell>
          <cell r="X31">
            <v>0.2482957281874651</v>
          </cell>
          <cell r="Y31">
            <v>0.08662552790211217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0.07212523851122826</v>
          </cell>
          <cell r="AD31">
            <v>0.015947149582453888</v>
          </cell>
          <cell r="AE31">
            <v>0.004435050278987928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0.017669365768129046</v>
          </cell>
          <cell r="G32">
            <v>0.26954925267483704</v>
          </cell>
          <cell r="H32">
            <v>0.08676885329899672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0.06495276806245634</v>
          </cell>
          <cell r="M32">
            <v>0.016917353587217326</v>
          </cell>
          <cell r="N32">
            <v>0.004140572302728547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0.017669365768129046</v>
          </cell>
          <cell r="X32">
            <v>0.26954925267483704</v>
          </cell>
          <cell r="Y32">
            <v>0.08676885329899672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0.06495276806245634</v>
          </cell>
          <cell r="AD32">
            <v>0.016917353587217326</v>
          </cell>
          <cell r="AE32">
            <v>0.004140572302728547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0.00541436784126814</v>
          </cell>
          <cell r="G33">
            <v>0.681356002579239</v>
          </cell>
          <cell r="H33">
            <v>0.12612034813938686</v>
          </cell>
          <cell r="I33">
            <v>0</v>
          </cell>
          <cell r="J33">
            <v>0.032530735835109556</v>
          </cell>
          <cell r="K33">
            <v>0.12938701935038582</v>
          </cell>
          <cell r="L33">
            <v>0.018626737152046765</v>
          </cell>
          <cell r="M33">
            <v>0.005343152893082534</v>
          </cell>
          <cell r="N33">
            <v>0.0012216362094812107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0.9999999999999999</v>
          </cell>
          <cell r="W33">
            <v>0.00541436784126814</v>
          </cell>
          <cell r="X33">
            <v>0.681356002579239</v>
          </cell>
          <cell r="Y33">
            <v>0.12612034813938686</v>
          </cell>
          <cell r="Z33">
            <v>0.03787388872819209</v>
          </cell>
          <cell r="AA33">
            <v>0.032530735835109556</v>
          </cell>
          <cell r="AB33">
            <v>0.12938701935038582</v>
          </cell>
          <cell r="AC33">
            <v>0.018626737152046765</v>
          </cell>
          <cell r="AD33">
            <v>0.005343152893082534</v>
          </cell>
          <cell r="AE33">
            <v>0.0012216362094812107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0.9999999999999999</v>
          </cell>
          <cell r="F34">
            <v>0.04010196543843459</v>
          </cell>
          <cell r="G34">
            <v>0.3031190701039256</v>
          </cell>
          <cell r="H34">
            <v>0.07164724258085742</v>
          </cell>
          <cell r="I34">
            <v>0</v>
          </cell>
          <cell r="J34">
            <v>0.07608953827185566</v>
          </cell>
          <cell r="K34">
            <v>0.45024792985892836</v>
          </cell>
          <cell r="L34">
            <v>0.04417999279498307</v>
          </cell>
          <cell r="M34">
            <v>0.014614260951015307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0.9999999999999999</v>
          </cell>
          <cell r="W34">
            <v>0.04050403365524114</v>
          </cell>
          <cell r="X34">
            <v>0.30025564545216704</v>
          </cell>
          <cell r="Y34">
            <v>0.07217765972279566</v>
          </cell>
          <cell r="Z34">
            <v>0.09056973748262875</v>
          </cell>
          <cell r="AA34">
            <v>0.0760507555188022</v>
          </cell>
          <cell r="AB34">
            <v>0.45173805797752054</v>
          </cell>
          <cell r="AC34">
            <v>0.04475486570964687</v>
          </cell>
          <cell r="AD34">
            <v>0.014518981963826564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</v>
          </cell>
          <cell r="L35">
            <v>0.12050014495313448</v>
          </cell>
          <cell r="M35">
            <v>0.03456594103774405</v>
          </cell>
          <cell r="N35">
            <v>0.007903012702700215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0.03456594103774405</v>
          </cell>
          <cell r="AA35">
            <v>0</v>
          </cell>
          <cell r="AB35">
            <v>0.8370309013064213</v>
          </cell>
          <cell r="AC35">
            <v>0.12050014495313448</v>
          </cell>
          <cell r="AD35">
            <v>0.03456594103774405</v>
          </cell>
          <cell r="AE35">
            <v>0.007903012702700215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0.8241446629791569</v>
          </cell>
          <cell r="L36">
            <v>0.1302483102669282</v>
          </cell>
          <cell r="M36">
            <v>0.038085029720730336</v>
          </cell>
          <cell r="N36">
            <v>0.007521997033184696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0.038085029720730336</v>
          </cell>
          <cell r="AA36">
            <v>0</v>
          </cell>
          <cell r="AB36">
            <v>0.8241446629791569</v>
          </cell>
          <cell r="AC36">
            <v>0.1302483102669282</v>
          </cell>
          <cell r="AD36">
            <v>0.038085029720730336</v>
          </cell>
          <cell r="AE36">
            <v>0.007521997033184696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0.01701152307749553</v>
          </cell>
          <cell r="G38">
            <v>0.27549329697823455</v>
          </cell>
          <cell r="H38">
            <v>0.08364517304627485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0.06595065115287688</v>
          </cell>
          <cell r="M38">
            <v>0.019284184985673455</v>
          </cell>
          <cell r="N38">
            <v>0.003808729658694853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0.01701152307749553</v>
          </cell>
          <cell r="X38">
            <v>0.2754932969782346</v>
          </cell>
          <cell r="Y38">
            <v>0.08364517304627485</v>
          </cell>
          <cell r="Z38">
            <v>0.1367886506807233</v>
          </cell>
          <cell r="AA38">
            <v>0.11750446569504984</v>
          </cell>
          <cell r="AB38">
            <v>0.41730197540570013</v>
          </cell>
          <cell r="AC38">
            <v>0.06595065115287688</v>
          </cell>
          <cell r="AD38">
            <v>0.01928418498567346</v>
          </cell>
          <cell r="AE38">
            <v>0.0038087296586948533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0.027202340869304967</v>
          </cell>
          <cell r="G47">
            <v>0.3273216228031935</v>
          </cell>
          <cell r="H47">
            <v>0.07562684851441741</v>
          </cell>
          <cell r="I47">
            <v>0</v>
          </cell>
          <cell r="J47">
            <v>0.06857505393658209</v>
          </cell>
          <cell r="K47">
            <v>0.4525855858696976</v>
          </cell>
          <cell r="L47">
            <v>0.03993316748877829</v>
          </cell>
          <cell r="M47">
            <v>0.008755380518026165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0.027202340869304967</v>
          </cell>
          <cell r="X47">
            <v>0.3273216228031935</v>
          </cell>
          <cell r="Y47">
            <v>0.07562684851441741</v>
          </cell>
          <cell r="Z47">
            <v>0.07733043445460826</v>
          </cell>
          <cell r="AA47">
            <v>0.06857505393658209</v>
          </cell>
          <cell r="AB47">
            <v>0.4525855858696976</v>
          </cell>
          <cell r="AC47">
            <v>0.03993316748877829</v>
          </cell>
          <cell r="AD47">
            <v>0.008755380518026165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0.6941787742758712</v>
          </cell>
          <cell r="H48">
            <v>0.16038828279808062</v>
          </cell>
          <cell r="I48">
            <v>0</v>
          </cell>
          <cell r="J48">
            <v>0.1454329429260482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0.05454367362323441</v>
          </cell>
          <cell r="X48">
            <v>0.6563157137755912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0.07966333147885213</v>
          </cell>
          <cell r="M49">
            <v>0.017466252348427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0.017466252348427</v>
          </cell>
          <cell r="AA49">
            <v>0</v>
          </cell>
          <cell r="AB49">
            <v>0.9028704161727209</v>
          </cell>
          <cell r="AC49">
            <v>0.07966333147885213</v>
          </cell>
          <cell r="AD49">
            <v>0.017466252348427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0.9999999999999996</v>
          </cell>
          <cell r="F53">
            <v>0.012704805677833452</v>
          </cell>
          <cell r="G53">
            <v>0.5273892492724335</v>
          </cell>
          <cell r="H53">
            <v>0.09751525936486181</v>
          </cell>
          <cell r="I53">
            <v>0</v>
          </cell>
          <cell r="J53">
            <v>0.11015944716784017</v>
          </cell>
          <cell r="K53">
            <v>0.2948407250421493</v>
          </cell>
          <cell r="L53">
            <v>0.04840474627295003</v>
          </cell>
          <cell r="M53">
            <v>-0.004048944547582604</v>
          </cell>
          <cell r="N53">
            <v>-0.0012383390534439966</v>
          </cell>
          <cell r="O53">
            <v>-0.08588561015279926</v>
          </cell>
          <cell r="P53">
            <v>0.00015866095575718957</v>
          </cell>
          <cell r="S53" t="str">
            <v>EXCTAX</v>
          </cell>
          <cell r="V53">
            <v>0.9999999999999977</v>
          </cell>
          <cell r="W53">
            <v>0.012242318446099278</v>
          </cell>
          <cell r="X53">
            <v>0.5380488083985389</v>
          </cell>
          <cell r="Y53">
            <v>0.0976028050135292</v>
          </cell>
          <cell r="Z53">
            <v>0.10537943961157985</v>
          </cell>
          <cell r="AA53">
            <v>0.11009930553193593</v>
          </cell>
          <cell r="AB53">
            <v>0.2893232526989453</v>
          </cell>
          <cell r="AC53">
            <v>0.04723525339671978</v>
          </cell>
          <cell r="AD53">
            <v>-0.0047198659203560814</v>
          </cell>
          <cell r="AE53">
            <v>-0.0014100254711627484</v>
          </cell>
          <cell r="AF53">
            <v>-0.08858478587216402</v>
          </cell>
          <cell r="AG53">
            <v>0.0001629337779119836</v>
          </cell>
        </row>
        <row r="54">
          <cell r="B54" t="str">
            <v>INT</v>
          </cell>
          <cell r="E54">
            <v>0.9999999999999999</v>
          </cell>
          <cell r="F54">
            <v>0.02590966740879791</v>
          </cell>
          <cell r="G54">
            <v>0.29049951734187585</v>
          </cell>
          <cell r="H54">
            <v>0.08120521770774286</v>
          </cell>
          <cell r="I54">
            <v>0</v>
          </cell>
          <cell r="J54">
            <v>0.09584374005436262</v>
          </cell>
          <cell r="K54">
            <v>0.4319126440953624</v>
          </cell>
          <cell r="L54">
            <v>0.05553675523733395</v>
          </cell>
          <cell r="M54">
            <v>0.01666898070313294</v>
          </cell>
          <cell r="N54">
            <v>0.0024234774513913946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0.025884913724777477</v>
          </cell>
          <cell r="X54">
            <v>0.28908905756795766</v>
          </cell>
          <cell r="Y54">
            <v>0.08143397368854892</v>
          </cell>
          <cell r="Z54">
            <v>0.1128285842698474</v>
          </cell>
          <cell r="AA54">
            <v>0.09615774864538108</v>
          </cell>
          <cell r="AB54">
            <v>0.4321578976482454</v>
          </cell>
          <cell r="AC54">
            <v>0.05613851086719002</v>
          </cell>
          <cell r="AD54">
            <v>0.016670835624466328</v>
          </cell>
          <cell r="AE54">
            <v>0.002467062233433579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0.020430513847173943</v>
          </cell>
          <cell r="G55">
            <v>0.41851545369806725</v>
          </cell>
          <cell r="H55">
            <v>0.03970293678898239</v>
          </cell>
          <cell r="I55">
            <v>0</v>
          </cell>
          <cell r="J55">
            <v>0.06587269653132609</v>
          </cell>
          <cell r="K55">
            <v>0.3422458110004189</v>
          </cell>
          <cell r="L55">
            <v>0.10130962506582879</v>
          </cell>
          <cell r="M55">
            <v>0.011922963068202704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0.020430513847173943</v>
          </cell>
          <cell r="X55">
            <v>0.41851545369806725</v>
          </cell>
          <cell r="Y55">
            <v>0.03970293678898239</v>
          </cell>
          <cell r="Z55">
            <v>0.07779565959952879</v>
          </cell>
          <cell r="AA55">
            <v>0.06587269653132609</v>
          </cell>
          <cell r="AB55">
            <v>0.3422458110004189</v>
          </cell>
          <cell r="AC55">
            <v>0.10130962506582879</v>
          </cell>
          <cell r="AD55">
            <v>0.011922963068202704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0.027284194525695464</v>
          </cell>
          <cell r="G57">
            <v>0.3063734867453574</v>
          </cell>
          <cell r="H57">
            <v>0.07773926924662981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0.05630996119478354</v>
          </cell>
          <cell r="M57">
            <v>0.01779587011611634</v>
          </cell>
          <cell r="N57">
            <v>0.001922868173261979</v>
          </cell>
          <cell r="O57">
            <v>0</v>
          </cell>
          <cell r="P57">
            <v>-0.00015254769571039335</v>
          </cell>
          <cell r="S57" t="str">
            <v>TAXDEPR</v>
          </cell>
          <cell r="V57">
            <v>0.9999999999999997</v>
          </cell>
          <cell r="W57">
            <v>0.027284194525695464</v>
          </cell>
          <cell r="X57">
            <v>0.3063734867453574</v>
          </cell>
          <cell r="Y57">
            <v>0.07773926924662981</v>
          </cell>
          <cell r="Z57">
            <v>0.123833116825521</v>
          </cell>
          <cell r="AA57">
            <v>0.10603724670940466</v>
          </cell>
          <cell r="AB57">
            <v>0.40668965098446114</v>
          </cell>
          <cell r="AC57">
            <v>0.05630996119478354</v>
          </cell>
          <cell r="AD57">
            <v>0.01779587011611634</v>
          </cell>
          <cell r="AE57">
            <v>0.001922868173261979</v>
          </cell>
          <cell r="AF57">
            <v>0</v>
          </cell>
          <cell r="AG57">
            <v>-0.00015254769571039335</v>
          </cell>
        </row>
        <row r="58">
          <cell r="B58" t="str">
            <v>BADDEBT</v>
          </cell>
          <cell r="E58">
            <v>0.9999999999999999</v>
          </cell>
          <cell r="F58">
            <v>0.03000003314880335</v>
          </cell>
          <cell r="G58">
            <v>0.40000003022666547</v>
          </cell>
          <cell r="H58">
            <v>0.1200000309560793</v>
          </cell>
          <cell r="I58">
            <v>0</v>
          </cell>
          <cell r="J58">
            <v>0.04920005771943448</v>
          </cell>
          <cell r="K58">
            <v>0.36999990000345406</v>
          </cell>
          <cell r="L58">
            <v>0.0200000347003344</v>
          </cell>
          <cell r="M58">
            <v>0.010799913245228776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0.9999999999999998</v>
          </cell>
          <cell r="W58">
            <v>0.03000003314880335</v>
          </cell>
          <cell r="X58">
            <v>0.40000003022666547</v>
          </cell>
          <cell r="Y58">
            <v>0.1200000309560793</v>
          </cell>
          <cell r="Z58">
            <v>0.05999997096466326</v>
          </cell>
          <cell r="AA58">
            <v>0.04920005771943448</v>
          </cell>
          <cell r="AB58">
            <v>0.36999990000345406</v>
          </cell>
          <cell r="AC58">
            <v>0.0200000347003344</v>
          </cell>
          <cell r="AD58">
            <v>0.010799913245228776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0.02524694385003949</v>
          </cell>
          <cell r="G60">
            <v>0.278577898393393</v>
          </cell>
          <cell r="H60">
            <v>0.07072704641409693</v>
          </cell>
          <cell r="I60">
            <v>0</v>
          </cell>
          <cell r="J60">
            <v>0.09689875358578252</v>
          </cell>
          <cell r="K60">
            <v>0.4406834965457299</v>
          </cell>
          <cell r="L60">
            <v>0.06464317790430603</v>
          </cell>
          <cell r="M60">
            <v>0.021227196664504087</v>
          </cell>
          <cell r="N60">
            <v>0.00211347859861339</v>
          </cell>
          <cell r="O60">
            <v>0</v>
          </cell>
          <cell r="P60">
            <v>-0.00011799195646527387</v>
          </cell>
          <cell r="S60" t="str">
            <v>DITBALMA</v>
          </cell>
          <cell r="V60">
            <v>1</v>
          </cell>
          <cell r="W60">
            <v>0.02524694385003949</v>
          </cell>
          <cell r="X60">
            <v>0.278577898393393</v>
          </cell>
          <cell r="Y60">
            <v>0.07072704641409693</v>
          </cell>
          <cell r="Z60">
            <v>0.1181259502502866</v>
          </cell>
          <cell r="AA60">
            <v>0.09689875358578252</v>
          </cell>
          <cell r="AB60">
            <v>0.4406834965457299</v>
          </cell>
          <cell r="AC60">
            <v>0.06464317790430603</v>
          </cell>
          <cell r="AD60">
            <v>0.021227196664504087</v>
          </cell>
          <cell r="AE60">
            <v>0.00211347859861339</v>
          </cell>
          <cell r="AF60">
            <v>0</v>
          </cell>
          <cell r="AG60">
            <v>-0.00011799195646527387</v>
          </cell>
        </row>
        <row r="61">
          <cell r="B61" t="str">
            <v>ITC84</v>
          </cell>
          <cell r="E61">
            <v>0.9999999999999999</v>
          </cell>
          <cell r="F61">
            <v>0.03287</v>
          </cell>
          <cell r="G61">
            <v>0.70976</v>
          </cell>
          <cell r="H61">
            <v>0.1418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0.00611</v>
          </cell>
          <cell r="S61" t="str">
            <v>ITC84</v>
          </cell>
          <cell r="V61">
            <v>0.9999999999999999</v>
          </cell>
          <cell r="W61">
            <v>0.03287</v>
          </cell>
          <cell r="X61">
            <v>0.70976</v>
          </cell>
          <cell r="Y61">
            <v>0.1418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0.00611</v>
          </cell>
        </row>
        <row r="62">
          <cell r="B62" t="str">
            <v>ITC85</v>
          </cell>
          <cell r="E62">
            <v>1</v>
          </cell>
          <cell r="F62">
            <v>0.0542</v>
          </cell>
          <cell r="G62">
            <v>0.6769</v>
          </cell>
          <cell r="H62">
            <v>0.1336</v>
          </cell>
          <cell r="I62">
            <v>0</v>
          </cell>
          <cell r="J62">
            <v>0.1161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0.0192</v>
          </cell>
          <cell r="S62" t="str">
            <v>ITC85</v>
          </cell>
          <cell r="V62">
            <v>1</v>
          </cell>
          <cell r="W62">
            <v>0.0542</v>
          </cell>
          <cell r="X62">
            <v>0.6769</v>
          </cell>
          <cell r="Y62">
            <v>0.1336</v>
          </cell>
          <cell r="Z62">
            <v>0.1161</v>
          </cell>
          <cell r="AA62">
            <v>0.1161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0.0192</v>
          </cell>
        </row>
        <row r="63">
          <cell r="B63" t="str">
            <v>ITC86</v>
          </cell>
          <cell r="E63">
            <v>0.9999999999999999</v>
          </cell>
          <cell r="F63">
            <v>0.04789</v>
          </cell>
          <cell r="G63">
            <v>0.64608</v>
          </cell>
          <cell r="H63">
            <v>0.13126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0.01977</v>
          </cell>
          <cell r="S63" t="str">
            <v>ITC86</v>
          </cell>
          <cell r="V63">
            <v>1</v>
          </cell>
          <cell r="W63">
            <v>0.04789</v>
          </cell>
          <cell r="X63">
            <v>0.64608</v>
          </cell>
          <cell r="Y63">
            <v>0.13126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0.01977</v>
          </cell>
        </row>
        <row r="64">
          <cell r="B64" t="str">
            <v>ITC88</v>
          </cell>
          <cell r="E64">
            <v>1</v>
          </cell>
          <cell r="F64">
            <v>0.0427</v>
          </cell>
          <cell r="G64">
            <v>0.612</v>
          </cell>
          <cell r="H64">
            <v>0.1496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0.0286</v>
          </cell>
          <cell r="S64" t="str">
            <v>ITC88</v>
          </cell>
          <cell r="V64">
            <v>1</v>
          </cell>
          <cell r="W64">
            <v>0.0427</v>
          </cell>
          <cell r="X64">
            <v>0.612</v>
          </cell>
          <cell r="Y64">
            <v>0.1496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0.0286</v>
          </cell>
        </row>
        <row r="65">
          <cell r="B65" t="str">
            <v>ITC89</v>
          </cell>
          <cell r="E65">
            <v>1</v>
          </cell>
          <cell r="F65">
            <v>0.048806</v>
          </cell>
          <cell r="G65">
            <v>0.563558</v>
          </cell>
          <cell r="H65">
            <v>0.152688</v>
          </cell>
          <cell r="I65">
            <v>0</v>
          </cell>
          <cell r="J65">
            <v>0.206776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0.028172</v>
          </cell>
          <cell r="S65" t="str">
            <v>ITC89</v>
          </cell>
          <cell r="V65">
            <v>1</v>
          </cell>
          <cell r="W65">
            <v>0.048806</v>
          </cell>
          <cell r="X65">
            <v>0.563558</v>
          </cell>
          <cell r="Y65">
            <v>0.152688</v>
          </cell>
          <cell r="Z65">
            <v>0.206776</v>
          </cell>
          <cell r="AA65">
            <v>0.206776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0.028172</v>
          </cell>
        </row>
        <row r="66">
          <cell r="B66" t="str">
            <v>ITC90</v>
          </cell>
          <cell r="E66">
            <v>1</v>
          </cell>
          <cell r="F66">
            <v>0.015047</v>
          </cell>
          <cell r="G66">
            <v>0.159356</v>
          </cell>
          <cell r="H66">
            <v>0.039132</v>
          </cell>
          <cell r="I66">
            <v>0</v>
          </cell>
          <cell r="J66">
            <v>0.038051</v>
          </cell>
          <cell r="K66">
            <v>0.469355</v>
          </cell>
          <cell r="L66">
            <v>0.139815</v>
          </cell>
          <cell r="M66">
            <v>0.135384</v>
          </cell>
          <cell r="N66">
            <v>0</v>
          </cell>
          <cell r="O66">
            <v>0</v>
          </cell>
          <cell r="P66">
            <v>0.00386</v>
          </cell>
          <cell r="S66" t="str">
            <v>ITC90</v>
          </cell>
          <cell r="V66">
            <v>1</v>
          </cell>
          <cell r="W66">
            <v>0.015047</v>
          </cell>
          <cell r="X66">
            <v>0.159356</v>
          </cell>
          <cell r="Y66">
            <v>0.039132</v>
          </cell>
          <cell r="Z66">
            <v>0.173435</v>
          </cell>
          <cell r="AA66">
            <v>0.038051</v>
          </cell>
          <cell r="AB66">
            <v>0.469355</v>
          </cell>
          <cell r="AC66">
            <v>0.139815</v>
          </cell>
          <cell r="AD66">
            <v>0.135384</v>
          </cell>
          <cell r="AE66">
            <v>0</v>
          </cell>
          <cell r="AF66">
            <v>0</v>
          </cell>
          <cell r="AG66">
            <v>0.00386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0.9999999999999998</v>
          </cell>
          <cell r="F69">
            <v>0.01776656836186181</v>
          </cell>
          <cell r="G69">
            <v>0.2827208746199788</v>
          </cell>
          <cell r="H69">
            <v>0.08651654665016367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0.060830261852794755</v>
          </cell>
          <cell r="M69">
            <v>0.017560880005719894</v>
          </cell>
          <cell r="N69">
            <v>0.00399590100161178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0.017766531307003692</v>
          </cell>
          <cell r="X69">
            <v>0.28270644575187126</v>
          </cell>
          <cell r="Y69">
            <v>0.08651583072943533</v>
          </cell>
          <cell r="Z69">
            <v>0.12437289488846602</v>
          </cell>
          <cell r="AA69">
            <v>0.10681252190105668</v>
          </cell>
          <cell r="AB69">
            <v>0.4238071652153164</v>
          </cell>
          <cell r="AC69">
            <v>0.060835025288538035</v>
          </cell>
          <cell r="AD69">
            <v>0.01756037298740934</v>
          </cell>
          <cell r="AE69">
            <v>0.003996106819369178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0.01776436338265421</v>
          </cell>
          <cell r="G70">
            <v>0.28186227318996265</v>
          </cell>
          <cell r="H70">
            <v>0.08647394521001166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0.061113713937219996</v>
          </cell>
          <cell r="M70">
            <v>0.01753070947236693</v>
          </cell>
          <cell r="N70">
            <v>0.004008148353206386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0.01776436338265422</v>
          </cell>
          <cell r="X70">
            <v>0.2818622731899629</v>
          </cell>
          <cell r="Y70">
            <v>0.08647394521001167</v>
          </cell>
          <cell r="Z70">
            <v>0.12426298726025103</v>
          </cell>
          <cell r="AA70">
            <v>0.1067322777878841</v>
          </cell>
          <cell r="AB70">
            <v>0.4245145686666946</v>
          </cell>
          <cell r="AC70">
            <v>0.061113713937219996</v>
          </cell>
          <cell r="AD70">
            <v>0.017530709472366932</v>
          </cell>
          <cell r="AE70">
            <v>0.004008148353206387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0.9999999999999998</v>
          </cell>
          <cell r="F71">
            <v>0.01776083714778369</v>
          </cell>
          <cell r="G71">
            <v>0.28185187272527784</v>
          </cell>
          <cell r="H71">
            <v>0.08652344823179069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0.06110467525910708</v>
          </cell>
          <cell r="M71">
            <v>0.01752036684272198</v>
          </cell>
          <cell r="N71">
            <v>0.004005910586781181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0.01776004750964455</v>
          </cell>
          <cell r="X71">
            <v>0.281706507091717</v>
          </cell>
          <cell r="Y71">
            <v>0.08652218614699203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0.06115118138722302</v>
          </cell>
          <cell r="AD71">
            <v>0.017514071874886857</v>
          </cell>
          <cell r="AE71">
            <v>0.004007700259446326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0.01776436338265422</v>
          </cell>
          <cell r="G72">
            <v>0.2818622731899628</v>
          </cell>
          <cell r="H72">
            <v>0.08647394521001169</v>
          </cell>
          <cell r="I72">
            <v>0</v>
          </cell>
          <cell r="J72">
            <v>0.1067322777878841</v>
          </cell>
          <cell r="K72">
            <v>0.42451456866669457</v>
          </cell>
          <cell r="L72">
            <v>0.061113713937219975</v>
          </cell>
          <cell r="M72">
            <v>0.017530709472366932</v>
          </cell>
          <cell r="N72">
            <v>0.004008148353206388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0.017764363382654212</v>
          </cell>
          <cell r="X72">
            <v>0.28186227318996293</v>
          </cell>
          <cell r="Y72">
            <v>0.0864739452100117</v>
          </cell>
          <cell r="Z72">
            <v>0.124262987260251</v>
          </cell>
          <cell r="AA72">
            <v>0.10673227778788408</v>
          </cell>
          <cell r="AB72">
            <v>0.42451456866669446</v>
          </cell>
          <cell r="AC72">
            <v>0.06111371393721997</v>
          </cell>
          <cell r="AD72">
            <v>0.017530709472366932</v>
          </cell>
          <cell r="AE72">
            <v>0.004008148353206388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0.017764363382654205</v>
          </cell>
          <cell r="G73">
            <v>0.2818622731899626</v>
          </cell>
          <cell r="H73">
            <v>0.08647394521001163</v>
          </cell>
          <cell r="I73">
            <v>0</v>
          </cell>
          <cell r="J73">
            <v>0.10673227778788404</v>
          </cell>
          <cell r="K73">
            <v>0.4245145686666943</v>
          </cell>
          <cell r="L73">
            <v>0.06111371393721997</v>
          </cell>
          <cell r="M73">
            <v>0.017530709472366922</v>
          </cell>
          <cell r="N73">
            <v>0.004008148353206383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0.017764363382654205</v>
          </cell>
          <cell r="X73">
            <v>0.2818622731899626</v>
          </cell>
          <cell r="Y73">
            <v>0.08647394521001163</v>
          </cell>
          <cell r="Z73">
            <v>0.12426298726025095</v>
          </cell>
          <cell r="AA73">
            <v>0.10673227778788404</v>
          </cell>
          <cell r="AB73">
            <v>0.4245145686666943</v>
          </cell>
          <cell r="AC73">
            <v>0.06111371393721997</v>
          </cell>
          <cell r="AD73">
            <v>0.017530709472366922</v>
          </cell>
          <cell r="AE73">
            <v>0.004008148353206383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0.01771834865265779</v>
          </cell>
          <cell r="G74">
            <v>0.2758981201185838</v>
          </cell>
          <cell r="H74">
            <v>0.08661679212418144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0.06297326630490192</v>
          </cell>
          <cell r="M74">
            <v>0.01723361353382207</v>
          </cell>
          <cell r="N74">
            <v>0.004072291566831061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0.9999999999999999</v>
          </cell>
          <cell r="W74">
            <v>0.017731676166046966</v>
          </cell>
          <cell r="X74">
            <v>0.2776255523977715</v>
          </cell>
          <cell r="Y74">
            <v>0.08657541854312704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0.06243467335694608</v>
          </cell>
          <cell r="AD74">
            <v>0.017319663155304924</v>
          </cell>
          <cell r="AE74">
            <v>0.004053713395483006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0.9999999999999997</v>
          </cell>
          <cell r="F75">
            <v>0.023707682229516823</v>
          </cell>
          <cell r="G75">
            <v>0.3004891881534611</v>
          </cell>
          <cell r="H75">
            <v>0.08483060113139035</v>
          </cell>
          <cell r="I75">
            <v>0</v>
          </cell>
          <cell r="J75">
            <v>0.09947974468806907</v>
          </cell>
          <cell r="K75">
            <v>0.4079886663958759</v>
          </cell>
          <cell r="L75">
            <v>0.06288985322583028</v>
          </cell>
          <cell r="M75">
            <v>0.019226816989320186</v>
          </cell>
          <cell r="N75">
            <v>0.0013874471865360494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0.02485962393267515</v>
          </cell>
          <cell r="X75">
            <v>0.2985921162289209</v>
          </cell>
          <cell r="Y75">
            <v>0.08332383465112722</v>
          </cell>
          <cell r="Z75">
            <v>0.11863029817272817</v>
          </cell>
          <cell r="AA75">
            <v>0.09934875587228405</v>
          </cell>
          <cell r="AB75">
            <v>0.4073807389411468</v>
          </cell>
          <cell r="AC75">
            <v>0.06586080100053543</v>
          </cell>
          <cell r="AD75">
            <v>0.019281542300444127</v>
          </cell>
          <cell r="AE75">
            <v>0.0013525870728666775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0.023931155287397855</v>
          </cell>
          <cell r="G76">
            <v>0.2900991110001511</v>
          </cell>
          <cell r="H76">
            <v>0.08313251245632025</v>
          </cell>
          <cell r="I76">
            <v>0</v>
          </cell>
          <cell r="J76">
            <v>0.09930839942847977</v>
          </cell>
          <cell r="K76">
            <v>0.42590624188897347</v>
          </cell>
          <cell r="L76">
            <v>0.058239940430924904</v>
          </cell>
          <cell r="M76">
            <v>0.016617949177403512</v>
          </cell>
          <cell r="N76">
            <v>0.002764690330349066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0.023981693859528648</v>
          </cell>
          <cell r="X76">
            <v>0.28882427758276435</v>
          </cell>
          <cell r="Y76">
            <v>0.08338324155094681</v>
          </cell>
          <cell r="Z76">
            <v>0.11622992892556634</v>
          </cell>
          <cell r="AA76">
            <v>0.09960750889017203</v>
          </cell>
          <cell r="AB76">
            <v>0.4261979991037721</v>
          </cell>
          <cell r="AC76">
            <v>0.05856809123944525</v>
          </cell>
          <cell r="AD76">
            <v>0.016622420035394315</v>
          </cell>
          <cell r="AE76">
            <v>0.002814767737976675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0.017650001178717532</v>
          </cell>
          <cell r="G77">
            <v>0.28089477696081216</v>
          </cell>
          <cell r="H77">
            <v>0.08604423306938512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0.06184848171797695</v>
          </cell>
          <cell r="M77">
            <v>0.017797075822410392</v>
          </cell>
          <cell r="N77">
            <v>0.003977855127333326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0.017650001178717532</v>
          </cell>
          <cell r="X77">
            <v>0.28089477696081216</v>
          </cell>
          <cell r="Y77">
            <v>0.08604423306938512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0.06184848171797695</v>
          </cell>
          <cell r="AD77">
            <v>0.017797075822410392</v>
          </cell>
          <cell r="AE77">
            <v>0.003977855127333326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0.017629802502235548</v>
          </cell>
          <cell r="G78">
            <v>0.28072389757358934</v>
          </cell>
          <cell r="H78">
            <v>0.08596833722084321</v>
          </cell>
          <cell r="I78">
            <v>0</v>
          </cell>
          <cell r="J78">
            <v>0.10865767295986269</v>
          </cell>
          <cell r="K78">
            <v>0.4232254069511875</v>
          </cell>
          <cell r="L78">
            <v>0.06197825655775803</v>
          </cell>
          <cell r="M78">
            <v>0.017844121503107428</v>
          </cell>
          <cell r="N78">
            <v>0.003972504731416295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0.017629802502235548</v>
          </cell>
          <cell r="X78">
            <v>0.28072389757358934</v>
          </cell>
          <cell r="Y78">
            <v>0.08596833722084321</v>
          </cell>
          <cell r="Z78">
            <v>0.1265017944629701</v>
          </cell>
          <cell r="AA78">
            <v>0.10865767295986269</v>
          </cell>
          <cell r="AB78">
            <v>0.4232254069511875</v>
          </cell>
          <cell r="AC78">
            <v>0.06197825655775803</v>
          </cell>
          <cell r="AD78">
            <v>0.017844121503107428</v>
          </cell>
          <cell r="AE78">
            <v>0.003972504731416295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0.9999999999999996</v>
          </cell>
          <cell r="F79">
            <v>0.01274408862785487</v>
          </cell>
          <cell r="G79">
            <v>0.5290199239987027</v>
          </cell>
          <cell r="H79">
            <v>0.09781677417406813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0.048554412570637466</v>
          </cell>
          <cell r="M79">
            <v>-0.004061463785604459</v>
          </cell>
          <cell r="N79">
            <v>-0.0012421679676658712</v>
          </cell>
          <cell r="O79">
            <v>-0.08917625260132755</v>
          </cell>
          <cell r="P79">
            <v>9.226209537142405E-05</v>
          </cell>
          <cell r="S79" t="str">
            <v>IBT</v>
          </cell>
          <cell r="V79">
            <v>0.9999999999999976</v>
          </cell>
          <cell r="W79">
            <v>0.01227935480563651</v>
          </cell>
          <cell r="X79">
            <v>0.5396765531107975</v>
          </cell>
          <cell r="Y79">
            <v>0.09789808017682763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0.04737815294922981</v>
          </cell>
          <cell r="AD79">
            <v>-0.004734144804863411</v>
          </cell>
          <cell r="AE79">
            <v>-0.0014142911836204466</v>
          </cell>
          <cell r="AF79">
            <v>-0.09182220481286307</v>
          </cell>
          <cell r="AG79">
            <v>0.00010757911369131482</v>
          </cell>
        </row>
        <row r="80">
          <cell r="B80" t="str">
            <v>DITEXP</v>
          </cell>
          <cell r="E80">
            <v>0.9999999999999982</v>
          </cell>
          <cell r="F80">
            <v>0.03203164514965941</v>
          </cell>
          <cell r="G80">
            <v>0.3755428182605767</v>
          </cell>
          <cell r="H80">
            <v>0.09945190786080227</v>
          </cell>
          <cell r="I80">
            <v>0</v>
          </cell>
          <cell r="J80">
            <v>0.13544101205887163</v>
          </cell>
          <cell r="K80">
            <v>0.269438061190763</v>
          </cell>
          <cell r="L80">
            <v>0.05203142918667727</v>
          </cell>
          <cell r="M80">
            <v>0.013701129768087059</v>
          </cell>
          <cell r="N80">
            <v>0.0032729033437329364</v>
          </cell>
          <cell r="O80">
            <v>-6.018794413256733E-05</v>
          </cell>
          <cell r="P80">
            <v>0.019149281124960567</v>
          </cell>
          <cell r="S80" t="str">
            <v>DITEXP</v>
          </cell>
          <cell r="V80">
            <v>0.999999999999998</v>
          </cell>
          <cell r="W80">
            <v>0.03203164514965941</v>
          </cell>
          <cell r="X80">
            <v>0.3755428182605767</v>
          </cell>
          <cell r="Y80">
            <v>0.09945190786080227</v>
          </cell>
          <cell r="Z80">
            <v>0.14914214182695867</v>
          </cell>
          <cell r="AA80">
            <v>0.13544101205887163</v>
          </cell>
          <cell r="AB80">
            <v>0.269438061190763</v>
          </cell>
          <cell r="AC80">
            <v>0.05203142918667727</v>
          </cell>
          <cell r="AD80">
            <v>0.013701129768087059</v>
          </cell>
          <cell r="AE80">
            <v>0.0032729033437329364</v>
          </cell>
          <cell r="AF80">
            <v>-6.018794413256733E-05</v>
          </cell>
          <cell r="AG80">
            <v>0.019149281124960567</v>
          </cell>
        </row>
        <row r="81">
          <cell r="B81" t="str">
            <v>DITBAL</v>
          </cell>
          <cell r="E81">
            <v>0.999789578792573</v>
          </cell>
          <cell r="F81">
            <v>0.022647178119277973</v>
          </cell>
          <cell r="G81">
            <v>0.25365647122114704</v>
          </cell>
          <cell r="H81">
            <v>0.06321665601081113</v>
          </cell>
          <cell r="I81">
            <v>0</v>
          </cell>
          <cell r="J81">
            <v>0.08578735739773125</v>
          </cell>
          <cell r="K81">
            <v>0.48709854280152143</v>
          </cell>
          <cell r="L81">
            <v>0.0690053834279747</v>
          </cell>
          <cell r="M81">
            <v>0.024314675433884596</v>
          </cell>
          <cell r="N81">
            <v>0.0021316087615650884</v>
          </cell>
          <cell r="O81">
            <v>6.098494077923742E-05</v>
          </cell>
          <cell r="P81">
            <v>-0.00812927932211948</v>
          </cell>
          <cell r="S81" t="str">
            <v>DITBAL</v>
          </cell>
          <cell r="V81">
            <v>1.0046979590510434</v>
          </cell>
          <cell r="W81">
            <v>0.021206267271294755</v>
          </cell>
          <cell r="X81">
            <v>0.23799255395846705</v>
          </cell>
          <cell r="Y81">
            <v>0.059478662339542125</v>
          </cell>
          <cell r="Z81">
            <v>0.10291056867897033</v>
          </cell>
          <cell r="AA81">
            <v>0.08072837301752708</v>
          </cell>
          <cell r="AB81">
            <v>0.4442357401860375</v>
          </cell>
          <cell r="AC81">
            <v>0.06332543393044789</v>
          </cell>
          <cell r="AD81">
            <v>0.022182195661443246</v>
          </cell>
          <cell r="AE81">
            <v>0.0020032886082260305</v>
          </cell>
          <cell r="AF81">
            <v>5.296060218994155E-05</v>
          </cell>
          <cell r="AG81">
            <v>0.07349248347586797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0.058323</v>
          </cell>
          <cell r="G83">
            <v>0.256504</v>
          </cell>
          <cell r="H83">
            <v>0.098006</v>
          </cell>
          <cell r="I83">
            <v>0</v>
          </cell>
          <cell r="J83">
            <v>0.061209</v>
          </cell>
          <cell r="K83">
            <v>0.439571</v>
          </cell>
          <cell r="L83">
            <v>0.062923</v>
          </cell>
          <cell r="M83">
            <v>0.020935</v>
          </cell>
          <cell r="N83">
            <v>0.002529</v>
          </cell>
          <cell r="O83">
            <v>0.0018495132885077226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0.058323</v>
          </cell>
          <cell r="X83">
            <v>0.256504</v>
          </cell>
          <cell r="Y83">
            <v>0.098006</v>
          </cell>
          <cell r="Z83">
            <v>0.082144</v>
          </cell>
          <cell r="AA83">
            <v>0.061209</v>
          </cell>
          <cell r="AB83">
            <v>0.439571</v>
          </cell>
          <cell r="AC83">
            <v>0.062923</v>
          </cell>
          <cell r="AD83">
            <v>0.020935</v>
          </cell>
          <cell r="AE83">
            <v>0.002529</v>
          </cell>
          <cell r="AF83">
            <v>0.0018495132885077226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0.022647178119277973</v>
          </cell>
          <cell r="G84">
            <v>0.25365647122114704</v>
          </cell>
          <cell r="H84">
            <v>0.06321665601081113</v>
          </cell>
          <cell r="I84">
            <v>0</v>
          </cell>
          <cell r="J84">
            <v>0.08578735739773125</v>
          </cell>
          <cell r="K84">
            <v>0.48709854280152143</v>
          </cell>
          <cell r="L84">
            <v>0.0690053834279747</v>
          </cell>
          <cell r="M84">
            <v>0.024314675433884596</v>
          </cell>
          <cell r="N84">
            <v>0.0021316087615650884</v>
          </cell>
          <cell r="O84">
            <v>6.098494077923742E-05</v>
          </cell>
          <cell r="P84">
            <v>-0.008140930292271833</v>
          </cell>
          <cell r="S84" t="str">
            <v>DONOTUSE</v>
          </cell>
          <cell r="V84">
            <v>1.0048166480242573</v>
          </cell>
          <cell r="W84">
            <v>0.021206267271294755</v>
          </cell>
          <cell r="X84">
            <v>0.23799255395846705</v>
          </cell>
          <cell r="Y84">
            <v>0.059478662339542125</v>
          </cell>
          <cell r="Z84">
            <v>0.10291056867897033</v>
          </cell>
          <cell r="AA84">
            <v>0.08072837301752708</v>
          </cell>
          <cell r="AB84">
            <v>0.4442357401860375</v>
          </cell>
          <cell r="AC84">
            <v>0.06332543393044789</v>
          </cell>
          <cell r="AD84">
            <v>0.022182195661443246</v>
          </cell>
          <cell r="AE84">
            <v>0.0020032886082260305</v>
          </cell>
          <cell r="AF84">
            <v>5.296060218994155E-05</v>
          </cell>
          <cell r="AG84">
            <v>0.07361117244908176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0.9999999999999998</v>
          </cell>
          <cell r="F86">
            <v>0.0256354518561842</v>
          </cell>
          <cell r="G86">
            <v>0.3035624108510805</v>
          </cell>
          <cell r="H86">
            <v>0.08564095367507736</v>
          </cell>
          <cell r="I86">
            <v>0</v>
          </cell>
          <cell r="J86">
            <v>0.09905843054043517</v>
          </cell>
          <cell r="K86">
            <v>0.4094433787901228</v>
          </cell>
          <cell r="L86">
            <v>0.05700357807141978</v>
          </cell>
          <cell r="M86">
            <v>0.017155381638214107</v>
          </cell>
          <cell r="N86">
            <v>0.0025004145774659785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0.9999999999999996</v>
          </cell>
          <cell r="W86">
            <v>0.02563465179058141</v>
          </cell>
          <cell r="X86">
            <v>0.3035202642001198</v>
          </cell>
          <cell r="Y86">
            <v>0.08564823090269084</v>
          </cell>
          <cell r="Z86">
            <v>0.11621840754530294</v>
          </cell>
          <cell r="AA86">
            <v>0.09906354325417095</v>
          </cell>
          <cell r="AB86">
            <v>0.40945899000117264</v>
          </cell>
          <cell r="AC86">
            <v>0.057017812288653824</v>
          </cell>
          <cell r="AD86">
            <v>0.017154864291131982</v>
          </cell>
          <cell r="AE86">
            <v>0.002501643271478447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</v>
          </cell>
          <cell r="F87">
            <v>0.023697997397919786</v>
          </cell>
          <cell r="G87">
            <v>0.2954733892328655</v>
          </cell>
          <cell r="H87">
            <v>0.079955578736501</v>
          </cell>
          <cell r="I87">
            <v>0</v>
          </cell>
          <cell r="J87">
            <v>0.09529922824107719</v>
          </cell>
          <cell r="K87">
            <v>0.4111185780476383</v>
          </cell>
          <cell r="L87">
            <v>0.05511668363061519</v>
          </cell>
          <cell r="M87">
            <v>0.01656119377934003</v>
          </cell>
          <cell r="N87">
            <v>0.0023014116762083304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0.9795240607421654</v>
          </cell>
          <cell r="W87">
            <v>0.023688835202827923</v>
          </cell>
          <cell r="X87">
            <v>0.294990734014062</v>
          </cell>
          <cell r="Y87">
            <v>0.08003891612644781</v>
          </cell>
          <cell r="Z87">
            <v>0.1119130472622134</v>
          </cell>
          <cell r="AA87">
            <v>0.09535777804065977</v>
          </cell>
          <cell r="AB87">
            <v>0.41129735458891264</v>
          </cell>
          <cell r="AC87">
            <v>0.05527969110753186</v>
          </cell>
          <cell r="AD87">
            <v>0.016555269221553627</v>
          </cell>
          <cell r="AE87">
            <v>0.0023154824401696987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0.01783585212397294</v>
          </cell>
          <cell r="G88">
            <v>0.282996565407564</v>
          </cell>
          <cell r="H88">
            <v>0.08682194042755853</v>
          </cell>
          <cell r="I88">
            <v>0</v>
          </cell>
          <cell r="J88">
            <v>0.10716179817275681</v>
          </cell>
          <cell r="K88">
            <v>0.4262229334153619</v>
          </cell>
          <cell r="L88">
            <v>0.061359652527451174</v>
          </cell>
          <cell r="M88">
            <v>0.017601257925334714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0.01783585212397294</v>
          </cell>
          <cell r="X88">
            <v>0.282996565407564</v>
          </cell>
          <cell r="Y88">
            <v>0.08682194042755853</v>
          </cell>
          <cell r="Z88">
            <v>0.12476305609809152</v>
          </cell>
          <cell r="AA88">
            <v>0.10716179817275681</v>
          </cell>
          <cell r="AB88">
            <v>0.4262229334153619</v>
          </cell>
          <cell r="AC88">
            <v>0.061359652527451174</v>
          </cell>
          <cell r="AD88">
            <v>0.017601257925334714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view="pageLayout" zoomScaleSheetLayoutView="85" workbookViewId="0" topLeftCell="A1">
      <selection activeCell="K12" sqref="K12"/>
    </sheetView>
  </sheetViews>
  <sheetFormatPr defaultColWidth="8.75390625" defaultRowHeight="15.75"/>
  <cols>
    <col min="1" max="1" width="2.25390625" style="13" customWidth="1"/>
    <col min="2" max="2" width="6.25390625" style="13" customWidth="1"/>
    <col min="3" max="3" width="20.625" style="13" customWidth="1"/>
    <col min="4" max="4" width="8.50390625" style="13" customWidth="1"/>
    <col min="5" max="5" width="4.50390625" style="13" bestFit="1" customWidth="1"/>
    <col min="6" max="6" width="10.75390625" style="13" bestFit="1" customWidth="1"/>
    <col min="7" max="8" width="12.625" style="13" customWidth="1"/>
    <col min="9" max="9" width="9.75390625" style="13" customWidth="1"/>
    <col min="10" max="10" width="9.00390625" style="13" customWidth="1"/>
    <col min="11" max="11" width="11.375" style="13" customWidth="1"/>
    <col min="12" max="12" width="8.75390625" style="13" customWidth="1"/>
    <col min="13" max="13" width="13.25390625" style="13" bestFit="1" customWidth="1"/>
    <col min="14" max="16384" width="8.75390625" style="13" customWidth="1"/>
  </cols>
  <sheetData>
    <row r="1" spans="2:11" ht="12" customHeight="1">
      <c r="B1" s="17" t="s">
        <v>203</v>
      </c>
      <c r="D1" s="67"/>
      <c r="E1" s="67"/>
      <c r="F1" s="96"/>
      <c r="G1" s="67"/>
      <c r="H1" s="96"/>
      <c r="I1" s="67"/>
      <c r="J1" s="67"/>
      <c r="K1" s="67"/>
    </row>
    <row r="2" spans="2:11" ht="12" customHeight="1">
      <c r="B2" s="17" t="s">
        <v>190</v>
      </c>
      <c r="D2" s="67"/>
      <c r="E2" s="67"/>
      <c r="F2" s="96"/>
      <c r="G2" s="67"/>
      <c r="H2" s="96"/>
      <c r="I2" s="67"/>
      <c r="J2" s="67"/>
      <c r="K2" s="67"/>
    </row>
    <row r="3" spans="2:11" ht="12" customHeight="1">
      <c r="B3" s="17" t="s">
        <v>187</v>
      </c>
      <c r="D3" s="67"/>
      <c r="E3" s="67"/>
      <c r="F3" s="96"/>
      <c r="G3" s="67"/>
      <c r="H3" s="96"/>
      <c r="I3" s="67"/>
      <c r="J3" s="67"/>
      <c r="K3" s="67"/>
    </row>
    <row r="4" spans="2:11" ht="12" customHeight="1">
      <c r="B4" s="17"/>
      <c r="D4" s="67"/>
      <c r="E4" s="67"/>
      <c r="F4" s="96"/>
      <c r="G4" s="67"/>
      <c r="H4" s="96"/>
      <c r="I4" s="67"/>
      <c r="J4" s="67"/>
      <c r="K4" s="67"/>
    </row>
    <row r="5" spans="4:11" ht="12" customHeight="1">
      <c r="D5" s="67"/>
      <c r="E5" s="67"/>
      <c r="F5" s="96"/>
      <c r="G5" s="67"/>
      <c r="H5" s="96"/>
      <c r="I5" s="67"/>
      <c r="J5" s="67"/>
      <c r="K5" s="67"/>
    </row>
    <row r="6" spans="4:11" ht="12" customHeight="1">
      <c r="D6" s="67"/>
      <c r="E6" s="67"/>
      <c r="F6" s="96" t="s">
        <v>202</v>
      </c>
      <c r="G6" s="96" t="s">
        <v>203</v>
      </c>
      <c r="H6" s="96"/>
      <c r="I6" s="67"/>
      <c r="J6" s="67"/>
      <c r="K6" s="67"/>
    </row>
    <row r="7" spans="4:11" ht="12" customHeight="1">
      <c r="D7" s="67"/>
      <c r="E7" s="67"/>
      <c r="F7" s="96" t="s">
        <v>0</v>
      </c>
      <c r="G7" s="67" t="s">
        <v>0</v>
      </c>
      <c r="H7" s="96" t="s">
        <v>204</v>
      </c>
      <c r="I7" s="67"/>
      <c r="J7" s="67"/>
      <c r="K7" s="67"/>
    </row>
    <row r="8" spans="4:13" ht="12" customHeight="1">
      <c r="D8" s="68" t="s">
        <v>1</v>
      </c>
      <c r="E8" s="68" t="s">
        <v>2</v>
      </c>
      <c r="F8" s="68" t="s">
        <v>3</v>
      </c>
      <c r="G8" s="68" t="s">
        <v>3</v>
      </c>
      <c r="H8" s="68" t="s">
        <v>205</v>
      </c>
      <c r="I8" s="68" t="s">
        <v>4</v>
      </c>
      <c r="J8" s="68" t="s">
        <v>5</v>
      </c>
      <c r="K8" s="68" t="s">
        <v>6</v>
      </c>
      <c r="M8" s="69"/>
    </row>
    <row r="9" spans="1:11" ht="12" customHeight="1">
      <c r="A9" s="70"/>
      <c r="B9" s="71" t="s">
        <v>164</v>
      </c>
      <c r="C9" s="70"/>
      <c r="D9" s="72"/>
      <c r="E9" s="72"/>
      <c r="F9" s="72"/>
      <c r="G9" s="72"/>
      <c r="H9" s="72"/>
      <c r="I9" s="72"/>
      <c r="J9" s="72"/>
      <c r="K9" s="73"/>
    </row>
    <row r="10" spans="1:11" ht="12" customHeight="1">
      <c r="A10" s="70"/>
      <c r="B10" s="13" t="s">
        <v>165</v>
      </c>
      <c r="C10" s="70"/>
      <c r="D10" s="72">
        <v>399</v>
      </c>
      <c r="E10" s="72">
        <v>1</v>
      </c>
      <c r="F10" s="4">
        <v>9859372.797</v>
      </c>
      <c r="G10" s="74">
        <f>+G20</f>
        <v>9859372.797</v>
      </c>
      <c r="H10" s="74">
        <f>G10-F10</f>
        <v>0</v>
      </c>
      <c r="I10" s="72" t="s">
        <v>16</v>
      </c>
      <c r="J10" s="75">
        <v>0.42586659116107095</v>
      </c>
      <c r="K10" s="76">
        <f>J10*H10</f>
        <v>0</v>
      </c>
    </row>
    <row r="11" spans="1:11" ht="12" customHeight="1">
      <c r="A11" s="70"/>
      <c r="B11" s="13" t="s">
        <v>165</v>
      </c>
      <c r="C11" s="70"/>
      <c r="D11" s="72">
        <v>399</v>
      </c>
      <c r="E11" s="72">
        <v>3</v>
      </c>
      <c r="F11" s="4">
        <v>426143.6860774383</v>
      </c>
      <c r="G11" s="77">
        <f>+G23</f>
        <v>732880.3994866032</v>
      </c>
      <c r="H11" s="74">
        <f aca="true" t="shared" si="0" ref="H11:H23">G11-F11</f>
        <v>306736.7134091649</v>
      </c>
      <c r="I11" s="72" t="s">
        <v>16</v>
      </c>
      <c r="J11" s="75">
        <v>0.42586659116107095</v>
      </c>
      <c r="K11" s="76">
        <f>J11*H11</f>
        <v>130628.91852351143</v>
      </c>
    </row>
    <row r="12" spans="1:11" ht="12" customHeight="1">
      <c r="A12" s="70"/>
      <c r="B12" s="70"/>
      <c r="C12" s="70"/>
      <c r="D12" s="72"/>
      <c r="E12" s="72"/>
      <c r="F12" s="106">
        <v>10285516.483077439</v>
      </c>
      <c r="G12" s="78">
        <f>SUM(G10:G11)</f>
        <v>10592253.196486603</v>
      </c>
      <c r="H12" s="74">
        <f t="shared" si="0"/>
        <v>306736.7134091649</v>
      </c>
      <c r="I12" s="72"/>
      <c r="J12" s="79"/>
      <c r="K12" s="77"/>
    </row>
    <row r="13" spans="1:11" ht="12" customHeight="1">
      <c r="A13" s="70"/>
      <c r="B13" s="80"/>
      <c r="C13" s="70"/>
      <c r="D13" s="72"/>
      <c r="E13" s="72"/>
      <c r="F13" s="4"/>
      <c r="G13" s="77"/>
      <c r="H13" s="74">
        <f t="shared" si="0"/>
        <v>0</v>
      </c>
      <c r="I13" s="72"/>
      <c r="J13" s="79"/>
      <c r="K13" s="77"/>
    </row>
    <row r="14" spans="1:11" ht="12" customHeight="1">
      <c r="A14" s="70"/>
      <c r="B14" s="70"/>
      <c r="C14" s="70"/>
      <c r="D14" s="72"/>
      <c r="E14" s="72"/>
      <c r="F14" s="4"/>
      <c r="G14" s="77"/>
      <c r="H14" s="74">
        <f t="shared" si="0"/>
        <v>0</v>
      </c>
      <c r="I14" s="72"/>
      <c r="J14" s="79"/>
      <c r="K14" s="76"/>
    </row>
    <row r="15" spans="1:11" ht="12" customHeight="1">
      <c r="A15" s="70"/>
      <c r="B15" s="81" t="s">
        <v>182</v>
      </c>
      <c r="C15" s="70"/>
      <c r="D15" s="72">
        <v>2533</v>
      </c>
      <c r="E15" s="72">
        <v>3</v>
      </c>
      <c r="F15" s="4">
        <v>-506459.5970923323</v>
      </c>
      <c r="G15" s="77">
        <f>+'DPU 7.8.2D-RR'!C25</f>
        <v>-501805.6396203302</v>
      </c>
      <c r="H15" s="74">
        <f t="shared" si="0"/>
        <v>4653.957472002134</v>
      </c>
      <c r="I15" s="72" t="s">
        <v>16</v>
      </c>
      <c r="J15" s="75">
        <v>0.42586659116107095</v>
      </c>
      <c r="K15" s="76">
        <f>J15*H15</f>
        <v>1981.965004010144</v>
      </c>
    </row>
    <row r="16" spans="1:11" ht="12" customHeight="1">
      <c r="A16" s="70"/>
      <c r="B16" s="70"/>
      <c r="C16" s="70"/>
      <c r="D16" s="72"/>
      <c r="E16" s="72"/>
      <c r="F16" s="4"/>
      <c r="G16" s="82"/>
      <c r="H16" s="74">
        <f t="shared" si="0"/>
        <v>0</v>
      </c>
      <c r="I16" s="72"/>
      <c r="J16" s="79"/>
      <c r="K16" s="76"/>
    </row>
    <row r="17" spans="1:11" ht="12" customHeight="1">
      <c r="A17" s="70"/>
      <c r="B17" s="70"/>
      <c r="C17" s="70"/>
      <c r="D17" s="72"/>
      <c r="E17" s="72"/>
      <c r="F17" s="4"/>
      <c r="G17" s="77"/>
      <c r="H17" s="74">
        <f t="shared" si="0"/>
        <v>0</v>
      </c>
      <c r="I17" s="72"/>
      <c r="J17" s="75"/>
      <c r="K17" s="76"/>
    </row>
    <row r="18" spans="1:11" ht="15.75">
      <c r="A18" s="70"/>
      <c r="B18" s="70"/>
      <c r="C18" s="70"/>
      <c r="D18" s="72"/>
      <c r="E18" s="72"/>
      <c r="F18" s="4"/>
      <c r="G18" s="77"/>
      <c r="H18" s="74">
        <f t="shared" si="0"/>
        <v>0</v>
      </c>
      <c r="I18" s="72"/>
      <c r="J18" s="75"/>
      <c r="K18" s="76"/>
    </row>
    <row r="19" spans="1:11" ht="15.75">
      <c r="A19" s="70"/>
      <c r="B19" s="71" t="s">
        <v>172</v>
      </c>
      <c r="C19" s="70"/>
      <c r="D19" s="72"/>
      <c r="E19" s="72"/>
      <c r="F19" s="4"/>
      <c r="G19" s="77"/>
      <c r="H19" s="74">
        <f t="shared" si="0"/>
        <v>0</v>
      </c>
      <c r="I19" s="72"/>
      <c r="J19" s="79"/>
      <c r="K19" s="77"/>
    </row>
    <row r="20" spans="1:11" ht="15.75">
      <c r="A20" s="70"/>
      <c r="B20" s="70"/>
      <c r="C20" s="70" t="s">
        <v>196</v>
      </c>
      <c r="D20" s="72"/>
      <c r="E20" s="72"/>
      <c r="F20" s="4">
        <v>9859372.797</v>
      </c>
      <c r="G20" s="77">
        <f>+'DPU 7.8.1R-RR'!O24</f>
        <v>9859372.797</v>
      </c>
      <c r="H20" s="74">
        <f t="shared" si="0"/>
        <v>0</v>
      </c>
      <c r="I20" s="72"/>
      <c r="J20" s="79"/>
      <c r="K20" s="77"/>
    </row>
    <row r="21" spans="1:11" ht="15.75">
      <c r="A21" s="70"/>
      <c r="B21" s="70"/>
      <c r="C21" s="70" t="s">
        <v>198</v>
      </c>
      <c r="D21" s="83"/>
      <c r="E21" s="72"/>
      <c r="F21" s="4">
        <v>10285516.483077439</v>
      </c>
      <c r="G21" s="82">
        <f>+'DPU 7.8.1R-RR'!O67</f>
        <v>10592253.196486603</v>
      </c>
      <c r="H21" s="74">
        <f t="shared" si="0"/>
        <v>306736.7134091649</v>
      </c>
      <c r="I21" s="72"/>
      <c r="J21" s="79"/>
      <c r="K21" s="77"/>
    </row>
    <row r="22" spans="1:11" ht="15.75">
      <c r="A22" s="70"/>
      <c r="B22" s="70"/>
      <c r="C22" s="70"/>
      <c r="D22" s="70"/>
      <c r="E22" s="70"/>
      <c r="F22" s="4"/>
      <c r="G22" s="84"/>
      <c r="H22" s="74">
        <f t="shared" si="0"/>
        <v>0</v>
      </c>
      <c r="I22" s="70"/>
      <c r="J22" s="70"/>
      <c r="K22" s="70"/>
    </row>
    <row r="23" spans="1:11" ht="15.75">
      <c r="A23" s="70"/>
      <c r="B23" s="70"/>
      <c r="C23" s="70" t="s">
        <v>197</v>
      </c>
      <c r="D23" s="70"/>
      <c r="E23" s="70"/>
      <c r="F23" s="106">
        <v>426143.6860774383</v>
      </c>
      <c r="G23" s="78">
        <f>+G21-G20</f>
        <v>732880.3994866032</v>
      </c>
      <c r="H23" s="74">
        <f t="shared" si="0"/>
        <v>306736.7134091649</v>
      </c>
      <c r="I23" s="70"/>
      <c r="J23" s="70"/>
      <c r="K23" s="70"/>
    </row>
    <row r="24" spans="1:8" ht="15.75">
      <c r="A24" s="70"/>
      <c r="B24" s="70"/>
      <c r="C24" s="6"/>
      <c r="G24" s="85"/>
      <c r="H24" s="85"/>
    </row>
    <row r="25" spans="1:2" ht="15.75">
      <c r="A25" s="70"/>
      <c r="B25" s="70"/>
    </row>
    <row r="26" spans="1:11" ht="15.75">
      <c r="A26" s="70"/>
      <c r="B26" s="80"/>
      <c r="I26" s="72"/>
      <c r="J26" s="75"/>
      <c r="K26" s="76"/>
    </row>
    <row r="27" spans="1:11" ht="15.75">
      <c r="A27" s="70"/>
      <c r="B27" s="71"/>
      <c r="I27" s="72"/>
      <c r="J27" s="75"/>
      <c r="K27" s="76"/>
    </row>
    <row r="28" spans="1:11" ht="15.75">
      <c r="A28" s="70"/>
      <c r="B28" s="81"/>
      <c r="C28" s="70"/>
      <c r="D28" s="72"/>
      <c r="E28" s="72"/>
      <c r="F28" s="72"/>
      <c r="G28" s="77"/>
      <c r="H28" s="77"/>
      <c r="I28" s="72"/>
      <c r="J28" s="75"/>
      <c r="K28" s="76"/>
    </row>
    <row r="29" spans="1:11" ht="15.75">
      <c r="A29" s="70"/>
      <c r="B29" s="81"/>
      <c r="C29" s="70"/>
      <c r="D29" s="72"/>
      <c r="E29" s="72"/>
      <c r="F29" s="72"/>
      <c r="G29" s="77"/>
      <c r="H29" s="77"/>
      <c r="I29" s="72"/>
      <c r="J29" s="75"/>
      <c r="K29" s="76"/>
    </row>
    <row r="30" spans="1:11" ht="15.75">
      <c r="A30" s="70"/>
      <c r="B30" s="80"/>
      <c r="C30" s="70"/>
      <c r="D30" s="72"/>
      <c r="E30" s="72"/>
      <c r="F30" s="72"/>
      <c r="G30" s="77"/>
      <c r="H30" s="77"/>
      <c r="I30" s="72"/>
      <c r="J30" s="79"/>
      <c r="K30" s="77"/>
    </row>
    <row r="31" spans="1:11" ht="15.75">
      <c r="A31" s="70"/>
      <c r="B31" s="80"/>
      <c r="C31" s="70"/>
      <c r="D31" s="72"/>
      <c r="E31" s="72"/>
      <c r="F31" s="72"/>
      <c r="G31" s="82"/>
      <c r="H31" s="82"/>
      <c r="I31" s="72"/>
      <c r="J31" s="79"/>
      <c r="K31" s="77"/>
    </row>
    <row r="32" spans="1:11" ht="15.75">
      <c r="A32" s="70"/>
      <c r="B32" s="80"/>
      <c r="C32" s="6"/>
      <c r="D32" s="72"/>
      <c r="E32" s="72"/>
      <c r="F32" s="72"/>
      <c r="G32" s="86"/>
      <c r="H32" s="86"/>
      <c r="I32" s="72"/>
      <c r="J32" s="79"/>
      <c r="K32" s="77"/>
    </row>
    <row r="33" spans="1:11" ht="15.75">
      <c r="A33" s="70"/>
      <c r="B33" s="80"/>
      <c r="C33" s="70"/>
      <c r="D33" s="70"/>
      <c r="E33" s="70"/>
      <c r="F33" s="70"/>
      <c r="G33" s="70"/>
      <c r="H33" s="70"/>
      <c r="I33" s="72"/>
      <c r="J33" s="79"/>
      <c r="K33" s="77"/>
    </row>
    <row r="34" spans="1:11" ht="15.75">
      <c r="A34" s="70"/>
      <c r="B34" s="80"/>
      <c r="C34" s="70"/>
      <c r="D34" s="72"/>
      <c r="E34" s="72"/>
      <c r="F34" s="72"/>
      <c r="G34" s="77"/>
      <c r="H34" s="77"/>
      <c r="I34" s="72"/>
      <c r="J34" s="79"/>
      <c r="K34" s="77"/>
    </row>
    <row r="35" spans="2:11" ht="15.75">
      <c r="B35" s="80"/>
      <c r="C35" s="70"/>
      <c r="D35" s="72"/>
      <c r="E35" s="72"/>
      <c r="F35" s="72"/>
      <c r="G35" s="77"/>
      <c r="H35" s="77"/>
      <c r="I35" s="72"/>
      <c r="J35" s="75"/>
      <c r="K35" s="76"/>
    </row>
    <row r="36" spans="2:11" ht="15.75">
      <c r="B36" s="80"/>
      <c r="C36" s="70"/>
      <c r="D36" s="72"/>
      <c r="E36" s="72"/>
      <c r="F36" s="72"/>
      <c r="G36" s="77"/>
      <c r="H36" s="77"/>
      <c r="I36" s="72"/>
      <c r="J36" s="75"/>
      <c r="K36" s="76"/>
    </row>
    <row r="37" spans="2:11" ht="15.75">
      <c r="B37" s="80"/>
      <c r="C37" s="70"/>
      <c r="D37" s="72"/>
      <c r="E37" s="72"/>
      <c r="F37" s="72"/>
      <c r="G37" s="77"/>
      <c r="H37" s="77"/>
      <c r="I37" s="72"/>
      <c r="J37" s="75"/>
      <c r="K37" s="76"/>
    </row>
    <row r="38" spans="2:11" ht="15.75">
      <c r="B38" s="80"/>
      <c r="C38" s="70"/>
      <c r="D38" s="72"/>
      <c r="E38" s="72"/>
      <c r="F38" s="72"/>
      <c r="G38" s="77"/>
      <c r="H38" s="77"/>
      <c r="I38" s="72"/>
      <c r="J38" s="75"/>
      <c r="K38" s="76"/>
    </row>
    <row r="39" spans="2:11" ht="15.75">
      <c r="B39" s="81"/>
      <c r="C39" s="70"/>
      <c r="D39" s="72"/>
      <c r="E39" s="72"/>
      <c r="F39" s="72"/>
      <c r="G39" s="77"/>
      <c r="H39" s="77"/>
      <c r="I39" s="72"/>
      <c r="J39" s="75"/>
      <c r="K39" s="76"/>
    </row>
    <row r="40" spans="2:11" ht="15.75">
      <c r="B40" s="80"/>
      <c r="C40" s="70"/>
      <c r="D40" s="72"/>
      <c r="E40" s="72"/>
      <c r="F40" s="72"/>
      <c r="G40" s="77"/>
      <c r="H40" s="77"/>
      <c r="I40" s="72"/>
      <c r="J40" s="75"/>
      <c r="K40" s="76"/>
    </row>
    <row r="41" spans="2:11" ht="15.75">
      <c r="B41" s="80"/>
      <c r="C41" s="70"/>
      <c r="D41" s="72"/>
      <c r="E41" s="72"/>
      <c r="F41" s="72"/>
      <c r="G41" s="77"/>
      <c r="H41" s="77"/>
      <c r="I41" s="72"/>
      <c r="J41" s="75"/>
      <c r="K41" s="76"/>
    </row>
    <row r="42" spans="2:11" ht="15.75">
      <c r="B42" s="80"/>
      <c r="C42" s="70"/>
      <c r="D42" s="72"/>
      <c r="E42" s="72"/>
      <c r="F42" s="72"/>
      <c r="G42" s="77"/>
      <c r="H42" s="77"/>
      <c r="I42" s="72"/>
      <c r="J42" s="75"/>
      <c r="K42" s="76"/>
    </row>
    <row r="43" spans="1:11" ht="15.75">
      <c r="A43" s="70"/>
      <c r="B43" s="80"/>
      <c r="C43" s="70"/>
      <c r="D43" s="72"/>
      <c r="E43" s="72"/>
      <c r="F43" s="72"/>
      <c r="G43" s="77"/>
      <c r="H43" s="77"/>
      <c r="I43" s="72"/>
      <c r="J43" s="75"/>
      <c r="K43" s="76"/>
    </row>
    <row r="44" spans="1:11" ht="15.75">
      <c r="A44" s="70"/>
      <c r="B44" s="80"/>
      <c r="C44" s="70"/>
      <c r="D44" s="72"/>
      <c r="E44" s="72"/>
      <c r="F44" s="72"/>
      <c r="G44" s="77"/>
      <c r="H44" s="77"/>
      <c r="I44" s="72"/>
      <c r="J44" s="75"/>
      <c r="K44" s="76"/>
    </row>
    <row r="45" spans="1:11" ht="15.75">
      <c r="A45" s="70"/>
      <c r="B45" s="70"/>
      <c r="C45" s="70"/>
      <c r="D45" s="72"/>
      <c r="E45" s="72"/>
      <c r="F45" s="72"/>
      <c r="G45" s="77"/>
      <c r="H45" s="77"/>
      <c r="I45" s="72"/>
      <c r="J45" s="75"/>
      <c r="K45" s="76"/>
    </row>
    <row r="46" spans="1:11" ht="15.75">
      <c r="A46" s="70"/>
      <c r="B46" s="70"/>
      <c r="C46" s="70"/>
      <c r="D46" s="72"/>
      <c r="E46" s="72"/>
      <c r="F46" s="72"/>
      <c r="G46" s="77"/>
      <c r="H46" s="77"/>
      <c r="I46" s="72"/>
      <c r="J46" s="75"/>
      <c r="K46" s="76"/>
    </row>
    <row r="47" spans="1:11" ht="15.75">
      <c r="A47" s="70"/>
      <c r="B47" s="70"/>
      <c r="C47" s="70"/>
      <c r="D47" s="72"/>
      <c r="E47" s="72"/>
      <c r="F47" s="72"/>
      <c r="G47" s="77"/>
      <c r="H47" s="77"/>
      <c r="I47" s="72"/>
      <c r="J47" s="75"/>
      <c r="K47" s="76"/>
    </row>
    <row r="48" spans="1:11" ht="13.5" thickBot="1">
      <c r="A48" s="70"/>
      <c r="B48" s="6" t="s">
        <v>7</v>
      </c>
      <c r="C48" s="70"/>
      <c r="D48" s="72"/>
      <c r="E48" s="72"/>
      <c r="F48" s="72"/>
      <c r="G48" s="72"/>
      <c r="H48" s="72"/>
      <c r="I48" s="72"/>
      <c r="J48" s="72"/>
      <c r="K48" s="72"/>
    </row>
    <row r="49" spans="1:11" ht="12.75">
      <c r="A49" s="87"/>
      <c r="B49" s="88"/>
      <c r="C49" s="88"/>
      <c r="D49" s="89"/>
      <c r="E49" s="89"/>
      <c r="F49" s="89"/>
      <c r="G49" s="89"/>
      <c r="H49" s="89"/>
      <c r="I49" s="89"/>
      <c r="J49" s="89"/>
      <c r="K49" s="89"/>
    </row>
    <row r="50" spans="1:11" ht="15.75">
      <c r="A50" s="90"/>
      <c r="B50" s="80"/>
      <c r="C50" s="70"/>
      <c r="D50" s="72"/>
      <c r="E50" s="72"/>
      <c r="F50" s="72"/>
      <c r="G50" s="72"/>
      <c r="H50" s="72"/>
      <c r="I50" s="72"/>
      <c r="J50" s="72"/>
      <c r="K50" s="72"/>
    </row>
    <row r="51" spans="1:11" ht="15.75">
      <c r="A51" s="90"/>
      <c r="B51" s="80"/>
      <c r="C51" s="70"/>
      <c r="D51" s="72"/>
      <c r="E51" s="72"/>
      <c r="F51" s="72"/>
      <c r="G51" s="72"/>
      <c r="H51" s="72"/>
      <c r="I51" s="72"/>
      <c r="J51" s="72"/>
      <c r="K51" s="72"/>
    </row>
    <row r="52" spans="1:11" ht="15.75">
      <c r="A52" s="90"/>
      <c r="B52" s="80"/>
      <c r="C52" s="70"/>
      <c r="D52" s="72"/>
      <c r="E52" s="72"/>
      <c r="F52" s="72"/>
      <c r="G52" s="72"/>
      <c r="H52" s="72"/>
      <c r="I52" s="72"/>
      <c r="J52" s="72"/>
      <c r="K52" s="72"/>
    </row>
    <row r="53" spans="1:11" ht="15.75">
      <c r="A53" s="90"/>
      <c r="B53" s="80"/>
      <c r="C53" s="70"/>
      <c r="D53" s="72"/>
      <c r="E53" s="72"/>
      <c r="F53" s="72"/>
      <c r="G53" s="72"/>
      <c r="H53" s="72"/>
      <c r="I53" s="72"/>
      <c r="J53" s="72"/>
      <c r="K53" s="72"/>
    </row>
    <row r="54" spans="1:11" ht="15.75">
      <c r="A54" s="90"/>
      <c r="B54" s="80"/>
      <c r="C54" s="70"/>
      <c r="D54" s="72"/>
      <c r="E54" s="72"/>
      <c r="F54" s="72"/>
      <c r="G54" s="91"/>
      <c r="H54" s="91"/>
      <c r="I54" s="72"/>
      <c r="J54" s="72"/>
      <c r="K54" s="72"/>
    </row>
    <row r="55" spans="1:11" ht="15.75">
      <c r="A55" s="90"/>
      <c r="B55" s="80"/>
      <c r="C55" s="70"/>
      <c r="D55" s="72"/>
      <c r="E55" s="72"/>
      <c r="F55" s="72"/>
      <c r="G55" s="72"/>
      <c r="H55" s="72"/>
      <c r="I55" s="72"/>
      <c r="J55" s="72"/>
      <c r="K55" s="72"/>
    </row>
    <row r="56" spans="1:11" ht="15.75">
      <c r="A56" s="90"/>
      <c r="B56" s="80"/>
      <c r="C56" s="70"/>
      <c r="D56" s="72"/>
      <c r="E56" s="72"/>
      <c r="F56" s="72"/>
      <c r="G56" s="72"/>
      <c r="H56" s="72"/>
      <c r="I56" s="72"/>
      <c r="J56" s="72"/>
      <c r="K56" s="72"/>
    </row>
    <row r="57" spans="1:11" ht="13.5" thickBot="1">
      <c r="A57" s="92"/>
      <c r="B57" s="93"/>
      <c r="C57" s="93"/>
      <c r="D57" s="94"/>
      <c r="E57" s="94"/>
      <c r="F57" s="94"/>
      <c r="G57" s="94"/>
      <c r="H57" s="94"/>
      <c r="I57" s="94"/>
      <c r="J57" s="94"/>
      <c r="K57" s="94"/>
    </row>
    <row r="60" spans="4:9" ht="15.75">
      <c r="D60" s="68" t="s">
        <v>8</v>
      </c>
      <c r="I60" s="95" t="s">
        <v>9</v>
      </c>
    </row>
    <row r="61" spans="4:9" ht="15.75">
      <c r="D61" s="15">
        <v>103</v>
      </c>
      <c r="I61" s="13" t="s">
        <v>10</v>
      </c>
    </row>
    <row r="62" spans="4:9" ht="15.75">
      <c r="D62" s="15">
        <v>105</v>
      </c>
      <c r="I62" s="13" t="s">
        <v>11</v>
      </c>
    </row>
    <row r="63" spans="4:9" ht="15.75">
      <c r="D63" s="15">
        <v>114</v>
      </c>
      <c r="I63" s="13" t="s">
        <v>12</v>
      </c>
    </row>
    <row r="64" spans="4:9" ht="15.75">
      <c r="D64" s="15">
        <v>120</v>
      </c>
      <c r="I64" s="13" t="s">
        <v>13</v>
      </c>
    </row>
    <row r="65" spans="4:9" ht="15.75">
      <c r="D65" s="15">
        <v>124</v>
      </c>
      <c r="I65" s="13" t="s">
        <v>14</v>
      </c>
    </row>
    <row r="66" spans="4:9" ht="15.75">
      <c r="D66" s="15">
        <v>141</v>
      </c>
      <c r="I66" s="13" t="s">
        <v>15</v>
      </c>
    </row>
    <row r="67" spans="4:9" ht="15.75">
      <c r="D67" s="15">
        <v>151</v>
      </c>
      <c r="I67" s="13" t="s">
        <v>16</v>
      </c>
    </row>
    <row r="68" spans="4:9" ht="15.75">
      <c r="D68" s="15">
        <v>152</v>
      </c>
      <c r="I68" s="13" t="s">
        <v>17</v>
      </c>
    </row>
    <row r="69" spans="4:9" ht="15.75">
      <c r="D69" s="15">
        <v>154</v>
      </c>
      <c r="I69" s="13" t="s">
        <v>18</v>
      </c>
    </row>
    <row r="70" spans="4:9" ht="15.75">
      <c r="D70" s="15">
        <v>163</v>
      </c>
      <c r="I70" s="13" t="s">
        <v>19</v>
      </c>
    </row>
    <row r="71" spans="4:9" ht="15.75">
      <c r="D71" s="15">
        <v>165</v>
      </c>
      <c r="I71" s="13" t="s">
        <v>20</v>
      </c>
    </row>
    <row r="72" spans="4:9" ht="15.75">
      <c r="D72" s="15">
        <v>190</v>
      </c>
      <c r="I72" s="13" t="s">
        <v>21</v>
      </c>
    </row>
    <row r="73" spans="4:9" ht="15.75">
      <c r="D73" s="15">
        <v>228</v>
      </c>
      <c r="I73" s="13" t="s">
        <v>22</v>
      </c>
    </row>
    <row r="74" spans="4:9" ht="15.75">
      <c r="D74" s="15">
        <v>235</v>
      </c>
      <c r="I74" s="13" t="s">
        <v>23</v>
      </c>
    </row>
    <row r="75" spans="4:9" ht="15.75">
      <c r="D75" s="15">
        <v>252</v>
      </c>
      <c r="I75" s="13" t="s">
        <v>24</v>
      </c>
    </row>
    <row r="76" spans="4:9" ht="15.75">
      <c r="D76" s="15">
        <v>255</v>
      </c>
      <c r="I76" s="13" t="s">
        <v>25</v>
      </c>
    </row>
    <row r="77" spans="4:9" ht="15.75">
      <c r="D77" s="15">
        <v>281</v>
      </c>
      <c r="I77" s="13" t="s">
        <v>26</v>
      </c>
    </row>
    <row r="78" spans="4:9" ht="15.75">
      <c r="D78" s="15">
        <v>282</v>
      </c>
      <c r="I78" s="13" t="s">
        <v>27</v>
      </c>
    </row>
    <row r="79" spans="4:9" ht="15.75">
      <c r="D79" s="15">
        <v>283</v>
      </c>
      <c r="I79" s="13" t="s">
        <v>28</v>
      </c>
    </row>
    <row r="80" spans="4:9" ht="15.75">
      <c r="D80" s="15">
        <v>301</v>
      </c>
      <c r="I80" s="13" t="s">
        <v>29</v>
      </c>
    </row>
    <row r="81" spans="4:9" ht="15.75">
      <c r="D81" s="15">
        <v>302</v>
      </c>
      <c r="I81" s="13" t="s">
        <v>30</v>
      </c>
    </row>
    <row r="82" spans="4:9" ht="15.75">
      <c r="D82" s="15">
        <v>303</v>
      </c>
      <c r="I82" s="13" t="s">
        <v>31</v>
      </c>
    </row>
    <row r="83" spans="4:9" ht="15.75">
      <c r="D83" s="15">
        <v>303</v>
      </c>
      <c r="I83" s="13" t="s">
        <v>32</v>
      </c>
    </row>
    <row r="84" spans="4:9" ht="15.75">
      <c r="D84" s="15">
        <v>310</v>
      </c>
      <c r="I84" s="13" t="s">
        <v>33</v>
      </c>
    </row>
    <row r="85" spans="4:9" ht="15.75">
      <c r="D85" s="15">
        <v>311</v>
      </c>
      <c r="I85" s="13" t="s">
        <v>34</v>
      </c>
    </row>
    <row r="86" spans="4:9" ht="15.75">
      <c r="D86" s="15">
        <v>312</v>
      </c>
      <c r="I86" s="13" t="s">
        <v>35</v>
      </c>
    </row>
    <row r="87" spans="4:9" ht="15.75">
      <c r="D87" s="15">
        <v>314</v>
      </c>
      <c r="I87" s="13" t="s">
        <v>36</v>
      </c>
    </row>
    <row r="88" spans="4:9" ht="15.75">
      <c r="D88" s="15">
        <v>315</v>
      </c>
      <c r="I88" s="13" t="s">
        <v>37</v>
      </c>
    </row>
    <row r="89" spans="4:9" ht="15.75">
      <c r="D89" s="15">
        <v>316</v>
      </c>
      <c r="I89" s="13" t="s">
        <v>38</v>
      </c>
    </row>
    <row r="90" spans="4:9" ht="15.75">
      <c r="D90" s="15">
        <v>320</v>
      </c>
      <c r="I90" s="13" t="s">
        <v>39</v>
      </c>
    </row>
    <row r="91" spans="4:9" ht="15.75">
      <c r="D91" s="15">
        <v>321</v>
      </c>
      <c r="I91" s="13" t="s">
        <v>40</v>
      </c>
    </row>
    <row r="92" spans="4:9" ht="15.75">
      <c r="D92" s="15">
        <v>322</v>
      </c>
      <c r="I92" s="13" t="s">
        <v>41</v>
      </c>
    </row>
    <row r="93" spans="4:9" ht="15.75">
      <c r="D93" s="15">
        <v>323</v>
      </c>
      <c r="I93" s="13" t="s">
        <v>42</v>
      </c>
    </row>
    <row r="94" spans="4:9" ht="15.75">
      <c r="D94" s="15">
        <v>324</v>
      </c>
      <c r="I94" s="13" t="s">
        <v>43</v>
      </c>
    </row>
    <row r="95" spans="4:9" ht="15.75">
      <c r="D95" s="15">
        <v>325</v>
      </c>
      <c r="I95" s="13" t="s">
        <v>44</v>
      </c>
    </row>
    <row r="96" spans="4:9" ht="15.75">
      <c r="D96" s="15">
        <v>330</v>
      </c>
      <c r="I96" s="13" t="s">
        <v>45</v>
      </c>
    </row>
    <row r="97" spans="4:9" ht="15.75">
      <c r="D97" s="15">
        <v>331</v>
      </c>
      <c r="I97" s="13" t="s">
        <v>46</v>
      </c>
    </row>
    <row r="98" spans="4:9" ht="15.75">
      <c r="D98" s="15">
        <v>332</v>
      </c>
      <c r="I98" s="13" t="s">
        <v>47</v>
      </c>
    </row>
    <row r="99" spans="4:9" ht="15.75">
      <c r="D99" s="15">
        <v>333</v>
      </c>
      <c r="I99" s="13" t="s">
        <v>48</v>
      </c>
    </row>
    <row r="100" spans="4:9" ht="15.75">
      <c r="D100" s="15">
        <v>334</v>
      </c>
      <c r="I100" s="13" t="s">
        <v>49</v>
      </c>
    </row>
    <row r="101" spans="4:9" ht="15.75">
      <c r="D101" s="15">
        <v>335</v>
      </c>
      <c r="I101" s="13" t="s">
        <v>50</v>
      </c>
    </row>
    <row r="102" spans="4:9" ht="15.75">
      <c r="D102" s="15">
        <v>336</v>
      </c>
      <c r="I102" s="13" t="s">
        <v>51</v>
      </c>
    </row>
    <row r="103" spans="4:9" ht="15.75">
      <c r="D103" s="15">
        <v>340</v>
      </c>
      <c r="I103" s="13" t="s">
        <v>52</v>
      </c>
    </row>
    <row r="104" spans="4:9" ht="15.75">
      <c r="D104" s="15">
        <v>341</v>
      </c>
      <c r="I104" s="13" t="s">
        <v>53</v>
      </c>
    </row>
    <row r="105" spans="4:9" ht="15.75">
      <c r="D105" s="15">
        <v>342</v>
      </c>
      <c r="I105" s="13" t="s">
        <v>54</v>
      </c>
    </row>
    <row r="106" spans="4:9" ht="15.75">
      <c r="D106" s="15">
        <v>343</v>
      </c>
      <c r="I106" s="13" t="s">
        <v>55</v>
      </c>
    </row>
    <row r="107" spans="4:9" ht="15.75">
      <c r="D107" s="15">
        <v>344</v>
      </c>
      <c r="I107" s="13" t="s">
        <v>56</v>
      </c>
    </row>
    <row r="108" spans="4:9" ht="15.75">
      <c r="D108" s="15">
        <v>345</v>
      </c>
      <c r="I108" s="13" t="s">
        <v>57</v>
      </c>
    </row>
    <row r="109" spans="4:9" ht="15.75">
      <c r="D109" s="15">
        <v>346</v>
      </c>
      <c r="I109" s="13" t="s">
        <v>58</v>
      </c>
    </row>
    <row r="110" spans="4:9" ht="15.75">
      <c r="D110" s="15">
        <v>350</v>
      </c>
      <c r="I110" s="13" t="s">
        <v>59</v>
      </c>
    </row>
    <row r="111" spans="4:9" ht="15.75">
      <c r="D111" s="15">
        <v>352</v>
      </c>
      <c r="I111" s="13" t="s">
        <v>60</v>
      </c>
    </row>
    <row r="112" spans="4:9" ht="15.75">
      <c r="D112" s="15">
        <v>353</v>
      </c>
      <c r="I112" s="13" t="s">
        <v>61</v>
      </c>
    </row>
    <row r="113" spans="4:9" ht="15.75">
      <c r="D113" s="15">
        <v>354</v>
      </c>
      <c r="I113" s="13" t="s">
        <v>62</v>
      </c>
    </row>
    <row r="114" spans="4:9" ht="15.75">
      <c r="D114" s="15">
        <v>355</v>
      </c>
      <c r="I114" s="13" t="s">
        <v>63</v>
      </c>
    </row>
    <row r="115" spans="4:9" ht="15.75">
      <c r="D115" s="15">
        <v>356</v>
      </c>
      <c r="I115" s="13" t="s">
        <v>64</v>
      </c>
    </row>
    <row r="116" spans="4:9" ht="15.75">
      <c r="D116" s="15">
        <v>357</v>
      </c>
      <c r="I116" s="13" t="s">
        <v>65</v>
      </c>
    </row>
    <row r="117" spans="4:9" ht="15.75">
      <c r="D117" s="15">
        <v>358</v>
      </c>
      <c r="I117" s="13" t="s">
        <v>66</v>
      </c>
    </row>
    <row r="118" spans="4:9" ht="15.75">
      <c r="D118" s="15">
        <v>359</v>
      </c>
      <c r="I118" s="13" t="s">
        <v>67</v>
      </c>
    </row>
    <row r="119" spans="4:9" ht="15.75">
      <c r="D119" s="15">
        <v>360</v>
      </c>
      <c r="I119" s="13" t="s">
        <v>68</v>
      </c>
    </row>
    <row r="120" spans="4:9" ht="15.75">
      <c r="D120" s="15">
        <v>361</v>
      </c>
      <c r="I120" s="13" t="s">
        <v>69</v>
      </c>
    </row>
    <row r="121" spans="4:9" ht="15.75">
      <c r="D121" s="15">
        <v>362</v>
      </c>
      <c r="I121" s="13" t="s">
        <v>70</v>
      </c>
    </row>
    <row r="122" spans="4:9" ht="15.75">
      <c r="D122" s="15">
        <v>364</v>
      </c>
      <c r="I122" s="13" t="s">
        <v>71</v>
      </c>
    </row>
    <row r="123" spans="4:9" ht="15.75">
      <c r="D123" s="15">
        <v>365</v>
      </c>
      <c r="I123" s="13" t="s">
        <v>72</v>
      </c>
    </row>
    <row r="124" spans="4:9" ht="15.75">
      <c r="D124" s="15">
        <v>366</v>
      </c>
      <c r="I124" s="13" t="s">
        <v>73</v>
      </c>
    </row>
    <row r="125" spans="4:9" ht="15.75">
      <c r="D125" s="15">
        <v>367</v>
      </c>
      <c r="I125" s="13" t="s">
        <v>74</v>
      </c>
    </row>
    <row r="126" spans="4:9" ht="15.75">
      <c r="D126" s="15">
        <v>368</v>
      </c>
      <c r="I126" s="13" t="s">
        <v>75</v>
      </c>
    </row>
    <row r="127" spans="4:9" ht="15.75">
      <c r="D127" s="15">
        <v>369</v>
      </c>
      <c r="I127" s="13" t="s">
        <v>76</v>
      </c>
    </row>
    <row r="128" spans="4:9" ht="15.75">
      <c r="D128" s="15">
        <v>370</v>
      </c>
      <c r="I128" s="13" t="s">
        <v>77</v>
      </c>
    </row>
    <row r="129" spans="4:9" ht="15.75">
      <c r="D129" s="15">
        <v>371</v>
      </c>
      <c r="I129" s="13" t="s">
        <v>78</v>
      </c>
    </row>
    <row r="130" spans="4:9" ht="15.75">
      <c r="D130" s="15">
        <v>372</v>
      </c>
      <c r="I130" s="13" t="s">
        <v>79</v>
      </c>
    </row>
    <row r="131" spans="4:9" ht="15.75">
      <c r="D131" s="15">
        <v>373</v>
      </c>
      <c r="I131" s="13" t="s">
        <v>80</v>
      </c>
    </row>
    <row r="132" spans="4:9" ht="15.75">
      <c r="D132" s="15">
        <v>389</v>
      </c>
      <c r="I132" s="13" t="s">
        <v>81</v>
      </c>
    </row>
    <row r="133" spans="4:9" ht="15.75">
      <c r="D133" s="15">
        <v>390</v>
      </c>
      <c r="I133" s="13" t="s">
        <v>82</v>
      </c>
    </row>
    <row r="134" spans="4:9" ht="15.75">
      <c r="D134" s="15">
        <v>391</v>
      </c>
      <c r="I134" s="13" t="s">
        <v>83</v>
      </c>
    </row>
    <row r="135" spans="4:9" ht="15.75">
      <c r="D135" s="15">
        <v>392</v>
      </c>
      <c r="I135" s="13" t="s">
        <v>84</v>
      </c>
    </row>
    <row r="136" spans="4:9" ht="15.75">
      <c r="D136" s="15">
        <v>393</v>
      </c>
      <c r="I136" s="13" t="s">
        <v>85</v>
      </c>
    </row>
    <row r="137" spans="4:9" ht="15.75">
      <c r="D137" s="15">
        <v>394</v>
      </c>
      <c r="I137" s="13" t="s">
        <v>86</v>
      </c>
    </row>
    <row r="138" spans="4:9" ht="15.75">
      <c r="D138" s="15">
        <v>395</v>
      </c>
      <c r="I138" s="13" t="s">
        <v>87</v>
      </c>
    </row>
    <row r="139" spans="4:9" ht="15.75">
      <c r="D139" s="15">
        <v>396</v>
      </c>
      <c r="I139" s="13" t="s">
        <v>88</v>
      </c>
    </row>
    <row r="140" spans="4:9" ht="15.75">
      <c r="D140" s="15">
        <v>397</v>
      </c>
      <c r="I140" s="13" t="s">
        <v>89</v>
      </c>
    </row>
    <row r="141" spans="4:9" ht="15.75">
      <c r="D141" s="15">
        <v>398</v>
      </c>
      <c r="I141" s="13" t="s">
        <v>90</v>
      </c>
    </row>
    <row r="142" spans="4:9" ht="15.75">
      <c r="D142" s="15">
        <v>399</v>
      </c>
      <c r="I142" s="13" t="s">
        <v>91</v>
      </c>
    </row>
    <row r="143" spans="4:9" ht="15.75">
      <c r="D143" s="15">
        <v>405</v>
      </c>
      <c r="I143" s="13" t="s">
        <v>92</v>
      </c>
    </row>
    <row r="144" spans="4:9" ht="15.75">
      <c r="D144" s="15">
        <v>406</v>
      </c>
      <c r="I144" s="13" t="s">
        <v>93</v>
      </c>
    </row>
    <row r="145" spans="4:9" ht="15.75">
      <c r="D145" s="15">
        <v>407</v>
      </c>
      <c r="I145" s="13" t="s">
        <v>94</v>
      </c>
    </row>
    <row r="146" spans="4:9" ht="15.75">
      <c r="D146" s="15">
        <v>408</v>
      </c>
      <c r="I146" s="13" t="s">
        <v>95</v>
      </c>
    </row>
    <row r="147" spans="4:9" ht="15.75">
      <c r="D147" s="15">
        <v>419</v>
      </c>
      <c r="I147" s="13" t="s">
        <v>96</v>
      </c>
    </row>
    <row r="148" spans="4:9" ht="15.75">
      <c r="D148" s="15">
        <v>421</v>
      </c>
      <c r="I148" s="13" t="s">
        <v>97</v>
      </c>
    </row>
    <row r="149" spans="4:9" ht="15.75">
      <c r="D149" s="15">
        <v>427</v>
      </c>
      <c r="I149" s="13" t="s">
        <v>98</v>
      </c>
    </row>
    <row r="150" spans="4:9" ht="15.75">
      <c r="D150" s="15">
        <v>428</v>
      </c>
      <c r="I150" s="13" t="s">
        <v>99</v>
      </c>
    </row>
    <row r="151" spans="4:9" ht="15.75">
      <c r="D151" s="15">
        <v>429</v>
      </c>
      <c r="I151" s="13" t="s">
        <v>100</v>
      </c>
    </row>
    <row r="152" spans="4:9" ht="15.75">
      <c r="D152" s="15">
        <v>431</v>
      </c>
      <c r="I152" s="13" t="s">
        <v>101</v>
      </c>
    </row>
    <row r="153" ht="15.75">
      <c r="D153" s="15">
        <v>432</v>
      </c>
    </row>
    <row r="154" ht="15.75">
      <c r="D154" s="15">
        <v>440</v>
      </c>
    </row>
    <row r="155" ht="15.75">
      <c r="D155" s="15">
        <v>442</v>
      </c>
    </row>
    <row r="156" ht="15.75">
      <c r="D156" s="15">
        <v>444</v>
      </c>
    </row>
    <row r="157" ht="15.75">
      <c r="D157" s="15">
        <v>445</v>
      </c>
    </row>
    <row r="158" ht="15.75">
      <c r="D158" s="15">
        <v>447</v>
      </c>
    </row>
    <row r="159" ht="15.75">
      <c r="D159" s="15">
        <v>448</v>
      </c>
    </row>
    <row r="160" ht="15.75">
      <c r="D160" s="15">
        <v>449</v>
      </c>
    </row>
    <row r="161" ht="15.75">
      <c r="D161" s="15">
        <v>450</v>
      </c>
    </row>
    <row r="162" ht="15.75">
      <c r="D162" s="15">
        <v>451</v>
      </c>
    </row>
    <row r="163" ht="15.75">
      <c r="D163" s="15">
        <v>453</v>
      </c>
    </row>
    <row r="164" ht="15.75">
      <c r="D164" s="15">
        <v>454</v>
      </c>
    </row>
    <row r="165" ht="15.75">
      <c r="D165" s="15">
        <v>456</v>
      </c>
    </row>
    <row r="166" ht="15.75">
      <c r="D166" s="15">
        <v>500</v>
      </c>
    </row>
    <row r="167" ht="15.75">
      <c r="D167" s="15">
        <v>501</v>
      </c>
    </row>
    <row r="168" ht="15.75">
      <c r="D168" s="15">
        <v>502</v>
      </c>
    </row>
    <row r="169" ht="15.75">
      <c r="D169" s="15">
        <v>503</v>
      </c>
    </row>
    <row r="170" ht="15.75">
      <c r="D170" s="15">
        <v>505</v>
      </c>
    </row>
    <row r="171" ht="15.75">
      <c r="D171" s="15">
        <v>506</v>
      </c>
    </row>
    <row r="172" ht="15.75">
      <c r="D172" s="15">
        <v>507</v>
      </c>
    </row>
    <row r="173" ht="15.75">
      <c r="D173" s="15">
        <v>510</v>
      </c>
    </row>
    <row r="174" ht="15.75">
      <c r="D174" s="15">
        <v>511</v>
      </c>
    </row>
    <row r="175" ht="15.75">
      <c r="D175" s="15">
        <v>512</v>
      </c>
    </row>
    <row r="176" ht="15.75">
      <c r="D176" s="15">
        <v>513</v>
      </c>
    </row>
    <row r="177" ht="15.75">
      <c r="D177" s="15">
        <v>514</v>
      </c>
    </row>
    <row r="178" ht="15.75">
      <c r="D178" s="15">
        <v>517</v>
      </c>
    </row>
    <row r="179" ht="15.75">
      <c r="D179" s="15">
        <v>518</v>
      </c>
    </row>
    <row r="180" ht="15.75">
      <c r="D180" s="15">
        <v>519</v>
      </c>
    </row>
    <row r="181" ht="15.75">
      <c r="D181" s="15">
        <v>520</v>
      </c>
    </row>
    <row r="182" ht="15.75">
      <c r="D182" s="15">
        <v>523</v>
      </c>
    </row>
    <row r="183" ht="15.75">
      <c r="D183" s="15">
        <v>524</v>
      </c>
    </row>
    <row r="184" ht="15.75">
      <c r="D184" s="15">
        <v>528</v>
      </c>
    </row>
    <row r="185" ht="15.75">
      <c r="D185" s="15">
        <v>529</v>
      </c>
    </row>
    <row r="186" ht="15.75">
      <c r="D186" s="15">
        <v>530</v>
      </c>
    </row>
    <row r="187" ht="15.75">
      <c r="D187" s="15">
        <v>531</v>
      </c>
    </row>
    <row r="188" ht="15.75">
      <c r="D188" s="15">
        <v>532</v>
      </c>
    </row>
    <row r="189" ht="15.75">
      <c r="D189" s="15">
        <v>535</v>
      </c>
    </row>
    <row r="190" ht="15.75">
      <c r="D190" s="15">
        <v>536</v>
      </c>
    </row>
    <row r="191" ht="15.75">
      <c r="D191" s="15">
        <v>537</v>
      </c>
    </row>
    <row r="192" ht="15.75">
      <c r="D192" s="15">
        <v>538</v>
      </c>
    </row>
    <row r="193" ht="15.75">
      <c r="D193" s="15">
        <v>539</v>
      </c>
    </row>
    <row r="194" ht="15.75">
      <c r="D194" s="15">
        <v>540</v>
      </c>
    </row>
    <row r="195" ht="15.75">
      <c r="D195" s="15">
        <v>541</v>
      </c>
    </row>
    <row r="196" ht="15.75">
      <c r="D196" s="15">
        <v>542</v>
      </c>
    </row>
    <row r="197" ht="15.75">
      <c r="D197" s="15">
        <v>543</v>
      </c>
    </row>
    <row r="198" ht="15.75">
      <c r="D198" s="15">
        <v>544</v>
      </c>
    </row>
    <row r="199" ht="15.75">
      <c r="D199" s="15">
        <v>545</v>
      </c>
    </row>
    <row r="200" ht="15.75">
      <c r="D200" s="15">
        <v>546</v>
      </c>
    </row>
    <row r="201" ht="15.75">
      <c r="D201" s="15">
        <v>547</v>
      </c>
    </row>
    <row r="202" ht="15.75">
      <c r="D202" s="15">
        <v>548</v>
      </c>
    </row>
    <row r="203" ht="15.75">
      <c r="D203" s="15">
        <v>549</v>
      </c>
    </row>
    <row r="204" ht="15.75">
      <c r="D204" s="15">
        <v>550</v>
      </c>
    </row>
    <row r="205" ht="15.75">
      <c r="D205" s="15">
        <v>551</v>
      </c>
    </row>
    <row r="206" ht="15.75">
      <c r="D206" s="15">
        <v>552</v>
      </c>
    </row>
    <row r="207" ht="15.75">
      <c r="D207" s="15">
        <v>553</v>
      </c>
    </row>
    <row r="208" ht="15.75">
      <c r="D208" s="15">
        <v>554</v>
      </c>
    </row>
    <row r="209" ht="15.75">
      <c r="D209" s="15">
        <v>555</v>
      </c>
    </row>
    <row r="210" ht="15.75">
      <c r="D210" s="15">
        <v>556</v>
      </c>
    </row>
    <row r="211" ht="15.75">
      <c r="D211" s="15">
        <v>557</v>
      </c>
    </row>
    <row r="212" ht="15.75">
      <c r="D212" s="15">
        <v>560</v>
      </c>
    </row>
    <row r="213" ht="15.75">
      <c r="D213" s="15">
        <v>561</v>
      </c>
    </row>
    <row r="214" ht="15.75">
      <c r="D214" s="15">
        <v>562</v>
      </c>
    </row>
    <row r="215" ht="15.75">
      <c r="D215" s="15">
        <v>563</v>
      </c>
    </row>
    <row r="216" ht="15.75">
      <c r="D216" s="15">
        <v>564</v>
      </c>
    </row>
    <row r="217" ht="15.75">
      <c r="D217" s="15">
        <v>565</v>
      </c>
    </row>
    <row r="218" ht="15.75">
      <c r="D218" s="15">
        <v>566</v>
      </c>
    </row>
    <row r="219" ht="15.75">
      <c r="D219" s="15">
        <v>567</v>
      </c>
    </row>
    <row r="220" ht="15.75">
      <c r="D220" s="15">
        <v>568</v>
      </c>
    </row>
    <row r="221" ht="15.75">
      <c r="D221" s="15">
        <v>569</v>
      </c>
    </row>
    <row r="222" ht="15.75">
      <c r="D222" s="15">
        <v>570</v>
      </c>
    </row>
    <row r="223" ht="15.75">
      <c r="D223" s="15">
        <v>571</v>
      </c>
    </row>
    <row r="224" ht="15.75">
      <c r="D224" s="15">
        <v>572</v>
      </c>
    </row>
    <row r="225" ht="15.75">
      <c r="D225" s="15">
        <v>573</v>
      </c>
    </row>
    <row r="226" ht="15.75">
      <c r="D226" s="15">
        <v>580</v>
      </c>
    </row>
    <row r="227" ht="15.75">
      <c r="D227" s="15">
        <v>581</v>
      </c>
    </row>
    <row r="228" ht="15.75">
      <c r="D228" s="15">
        <v>582</v>
      </c>
    </row>
    <row r="229" ht="15.75">
      <c r="D229" s="15">
        <v>583</v>
      </c>
    </row>
    <row r="230" ht="15.75">
      <c r="D230" s="15">
        <v>584</v>
      </c>
    </row>
    <row r="231" ht="15.75">
      <c r="D231" s="15">
        <v>585</v>
      </c>
    </row>
    <row r="232" ht="15.75">
      <c r="D232" s="15">
        <v>586</v>
      </c>
    </row>
    <row r="233" ht="15.75">
      <c r="D233" s="15">
        <v>587</v>
      </c>
    </row>
    <row r="234" ht="15.75">
      <c r="D234" s="15">
        <v>588</v>
      </c>
    </row>
    <row r="235" ht="15.75">
      <c r="D235" s="15">
        <v>589</v>
      </c>
    </row>
    <row r="236" ht="15.75">
      <c r="D236" s="15">
        <v>590</v>
      </c>
    </row>
    <row r="237" ht="15.75">
      <c r="D237" s="15">
        <v>591</v>
      </c>
    </row>
    <row r="238" ht="15.75">
      <c r="D238" s="15">
        <v>592</v>
      </c>
    </row>
    <row r="239" ht="15.75">
      <c r="D239" s="15">
        <v>593</v>
      </c>
    </row>
    <row r="240" ht="15.75">
      <c r="D240" s="15">
        <v>594</v>
      </c>
    </row>
    <row r="241" ht="15.75">
      <c r="D241" s="15">
        <v>595</v>
      </c>
    </row>
    <row r="242" ht="15.75">
      <c r="D242" s="15">
        <v>596</v>
      </c>
    </row>
    <row r="243" ht="15.75">
      <c r="D243" s="15">
        <v>597</v>
      </c>
    </row>
    <row r="244" ht="15.75">
      <c r="D244" s="15">
        <v>598</v>
      </c>
    </row>
    <row r="245" ht="15.75">
      <c r="D245" s="15">
        <v>901</v>
      </c>
    </row>
    <row r="246" ht="15.75">
      <c r="D246" s="15">
        <v>902</v>
      </c>
    </row>
    <row r="247" ht="15.75">
      <c r="D247" s="15">
        <v>903</v>
      </c>
    </row>
    <row r="248" ht="15.75">
      <c r="D248" s="15">
        <v>904</v>
      </c>
    </row>
    <row r="249" ht="15.75">
      <c r="D249" s="15">
        <v>905</v>
      </c>
    </row>
    <row r="250" ht="15.75">
      <c r="D250" s="15">
        <v>907</v>
      </c>
    </row>
    <row r="251" ht="15.75">
      <c r="D251" s="15">
        <v>908</v>
      </c>
    </row>
    <row r="252" ht="15.75">
      <c r="D252" s="15">
        <v>909</v>
      </c>
    </row>
    <row r="253" ht="15.75">
      <c r="D253" s="15">
        <v>910</v>
      </c>
    </row>
    <row r="254" ht="15.75">
      <c r="D254" s="15">
        <v>911</v>
      </c>
    </row>
    <row r="255" ht="15.75">
      <c r="D255" s="15">
        <v>912</v>
      </c>
    </row>
    <row r="256" ht="15.75">
      <c r="D256" s="15">
        <v>913</v>
      </c>
    </row>
    <row r="257" ht="15.75">
      <c r="D257" s="15">
        <v>916</v>
      </c>
    </row>
    <row r="258" ht="15.75">
      <c r="D258" s="15">
        <v>920</v>
      </c>
    </row>
    <row r="259" ht="15.75">
      <c r="D259" s="15">
        <v>921</v>
      </c>
    </row>
    <row r="260" ht="15.75">
      <c r="D260" s="15">
        <v>922</v>
      </c>
    </row>
    <row r="261" ht="15.75">
      <c r="D261" s="15">
        <v>923</v>
      </c>
    </row>
    <row r="262" ht="15.75">
      <c r="D262" s="15">
        <v>924</v>
      </c>
    </row>
    <row r="263" ht="15.75">
      <c r="D263" s="15">
        <v>925</v>
      </c>
    </row>
    <row r="264" ht="15.75">
      <c r="D264" s="15">
        <v>926</v>
      </c>
    </row>
    <row r="265" ht="15.75">
      <c r="D265" s="15">
        <v>927</v>
      </c>
    </row>
    <row r="266" ht="15.75">
      <c r="D266" s="15">
        <v>928</v>
      </c>
    </row>
    <row r="267" ht="15.75">
      <c r="D267" s="15">
        <v>929</v>
      </c>
    </row>
    <row r="268" ht="15.75">
      <c r="D268" s="15">
        <v>930</v>
      </c>
    </row>
    <row r="269" ht="15.75">
      <c r="D269" s="15">
        <v>931</v>
      </c>
    </row>
    <row r="270" ht="15.75">
      <c r="D270" s="15">
        <v>935</v>
      </c>
    </row>
    <row r="271" ht="15.75">
      <c r="D271" s="15">
        <v>1869</v>
      </c>
    </row>
    <row r="272" ht="15.75">
      <c r="D272" s="15">
        <v>2281</v>
      </c>
    </row>
    <row r="273" ht="15.75">
      <c r="D273" s="15">
        <v>2282</v>
      </c>
    </row>
    <row r="274" ht="15.75">
      <c r="D274" s="15">
        <v>4118</v>
      </c>
    </row>
    <row r="275" ht="15.75">
      <c r="D275" s="15">
        <v>4194</v>
      </c>
    </row>
    <row r="276" ht="15.75">
      <c r="D276" s="15">
        <v>4311</v>
      </c>
    </row>
    <row r="277" ht="15.75">
      <c r="D277" s="15">
        <v>18221</v>
      </c>
    </row>
    <row r="278" ht="15.75">
      <c r="D278" s="15">
        <v>18222</v>
      </c>
    </row>
    <row r="279" ht="15.75">
      <c r="D279" s="15">
        <v>22842</v>
      </c>
    </row>
    <row r="280" ht="15.75">
      <c r="D280" s="15">
        <v>25316</v>
      </c>
    </row>
    <row r="281" ht="15.75">
      <c r="D281" s="15">
        <v>25317</v>
      </c>
    </row>
    <row r="282" ht="15.75">
      <c r="D282" s="15">
        <v>25318</v>
      </c>
    </row>
    <row r="283" ht="15.75">
      <c r="D283" s="15">
        <v>25319</v>
      </c>
    </row>
    <row r="284" ht="15.75">
      <c r="D284" s="15">
        <v>25399</v>
      </c>
    </row>
    <row r="285" ht="15.75">
      <c r="D285" s="15">
        <v>40910</v>
      </c>
    </row>
    <row r="286" ht="15.75">
      <c r="D286" s="15">
        <v>40911</v>
      </c>
    </row>
    <row r="287" ht="15.75">
      <c r="D287" s="15">
        <v>41010</v>
      </c>
    </row>
    <row r="288" ht="15.75">
      <c r="D288" s="15">
        <v>41011</v>
      </c>
    </row>
    <row r="289" ht="15.75">
      <c r="D289" s="15">
        <v>41110</v>
      </c>
    </row>
    <row r="290" ht="15.75">
      <c r="D290" s="15">
        <v>41111</v>
      </c>
    </row>
    <row r="291" ht="15.75">
      <c r="D291" s="15">
        <v>41140</v>
      </c>
    </row>
    <row r="292" ht="15.75">
      <c r="D292" s="15">
        <v>41141</v>
      </c>
    </row>
    <row r="293" ht="15.75">
      <c r="D293" s="15">
        <v>41160</v>
      </c>
    </row>
    <row r="294" ht="15.75">
      <c r="D294" s="15">
        <v>41170</v>
      </c>
    </row>
    <row r="295" ht="15.75">
      <c r="D295" s="15">
        <v>41181</v>
      </c>
    </row>
    <row r="296" ht="15.75">
      <c r="D296" s="15">
        <v>108360</v>
      </c>
    </row>
    <row r="297" ht="15.75">
      <c r="D297" s="15">
        <v>108361</v>
      </c>
    </row>
    <row r="298" ht="15.75">
      <c r="D298" s="15">
        <v>108362</v>
      </c>
    </row>
    <row r="299" ht="15.75">
      <c r="D299" s="15">
        <v>108364</v>
      </c>
    </row>
    <row r="300" ht="15.75">
      <c r="D300" s="15">
        <v>108365</v>
      </c>
    </row>
    <row r="301" ht="15.75">
      <c r="D301" s="15">
        <v>108366</v>
      </c>
    </row>
    <row r="302" ht="15.75">
      <c r="D302" s="15">
        <v>108367</v>
      </c>
    </row>
    <row r="303" ht="15.75">
      <c r="D303" s="15">
        <v>108368</v>
      </c>
    </row>
    <row r="304" ht="15.75">
      <c r="D304" s="15">
        <v>108369</v>
      </c>
    </row>
    <row r="305" ht="15.75">
      <c r="D305" s="15">
        <v>108370</v>
      </c>
    </row>
    <row r="306" ht="15.75">
      <c r="D306" s="15">
        <v>108371</v>
      </c>
    </row>
    <row r="307" ht="15.75">
      <c r="D307" s="15">
        <v>108372</v>
      </c>
    </row>
    <row r="308" ht="15.75">
      <c r="D308" s="15">
        <v>108373</v>
      </c>
    </row>
    <row r="309" ht="15.75">
      <c r="D309" s="15">
        <v>111399</v>
      </c>
    </row>
    <row r="310" ht="15.75">
      <c r="D310" s="15">
        <v>403360</v>
      </c>
    </row>
    <row r="311" ht="15.75">
      <c r="D311" s="15">
        <v>403361</v>
      </c>
    </row>
    <row r="312" ht="15.75">
      <c r="D312" s="15">
        <v>403362</v>
      </c>
    </row>
    <row r="313" ht="15.75">
      <c r="D313" s="15">
        <v>403364</v>
      </c>
    </row>
    <row r="314" ht="15.75">
      <c r="D314" s="15">
        <v>403365</v>
      </c>
    </row>
    <row r="315" ht="15.75">
      <c r="D315" s="15">
        <v>403366</v>
      </c>
    </row>
    <row r="316" ht="15.75">
      <c r="D316" s="15">
        <v>403367</v>
      </c>
    </row>
    <row r="317" ht="15.75">
      <c r="D317" s="15">
        <v>403368</v>
      </c>
    </row>
    <row r="318" ht="15.75">
      <c r="D318" s="15">
        <v>403369</v>
      </c>
    </row>
    <row r="319" ht="15.75">
      <c r="D319" s="15">
        <v>403370</v>
      </c>
    </row>
    <row r="320" ht="15.75">
      <c r="D320" s="15">
        <v>403371</v>
      </c>
    </row>
    <row r="321" ht="15.75">
      <c r="D321" s="15">
        <v>403372</v>
      </c>
    </row>
    <row r="322" ht="15.75">
      <c r="D322" s="15">
        <v>403373</v>
      </c>
    </row>
    <row r="323" ht="15.75">
      <c r="D323" s="15">
        <v>404330</v>
      </c>
    </row>
    <row r="324" ht="15.75">
      <c r="D324" s="15">
        <v>1081390</v>
      </c>
    </row>
    <row r="325" ht="15.75">
      <c r="D325" s="15">
        <v>1081399</v>
      </c>
    </row>
    <row r="326" ht="15.75">
      <c r="D326" s="15" t="s">
        <v>102</v>
      </c>
    </row>
    <row r="327" ht="15.75">
      <c r="D327" s="15" t="s">
        <v>103</v>
      </c>
    </row>
    <row r="328" ht="15.75">
      <c r="D328" s="15" t="s">
        <v>104</v>
      </c>
    </row>
    <row r="329" ht="15.75">
      <c r="D329" s="15" t="s">
        <v>105</v>
      </c>
    </row>
    <row r="330" ht="15.75">
      <c r="D330" s="15" t="s">
        <v>106</v>
      </c>
    </row>
    <row r="331" ht="15.75">
      <c r="D331" s="15" t="s">
        <v>107</v>
      </c>
    </row>
    <row r="332" ht="15.75">
      <c r="D332" s="15" t="s">
        <v>108</v>
      </c>
    </row>
    <row r="333" ht="15.75">
      <c r="D333" s="15" t="s">
        <v>108</v>
      </c>
    </row>
    <row r="334" ht="15.75">
      <c r="D334" s="15" t="s">
        <v>109</v>
      </c>
    </row>
    <row r="335" ht="15.75">
      <c r="D335" s="15" t="s">
        <v>110</v>
      </c>
    </row>
    <row r="336" ht="15.75">
      <c r="D336" s="15" t="s">
        <v>111</v>
      </c>
    </row>
    <row r="337" ht="15.75">
      <c r="D337" s="15" t="s">
        <v>112</v>
      </c>
    </row>
    <row r="338" ht="15.75">
      <c r="D338" s="15" t="s">
        <v>113</v>
      </c>
    </row>
    <row r="339" ht="15.75">
      <c r="D339" s="15" t="s">
        <v>114</v>
      </c>
    </row>
    <row r="340" ht="15.75">
      <c r="D340" s="15" t="s">
        <v>115</v>
      </c>
    </row>
    <row r="341" ht="15.75">
      <c r="D341" s="15" t="s">
        <v>116</v>
      </c>
    </row>
    <row r="342" ht="15.75">
      <c r="D342" s="15" t="s">
        <v>116</v>
      </c>
    </row>
    <row r="343" ht="15.75">
      <c r="D343" s="15" t="s">
        <v>117</v>
      </c>
    </row>
    <row r="344" ht="15.75">
      <c r="D344" s="15" t="s">
        <v>118</v>
      </c>
    </row>
    <row r="345" ht="15.75">
      <c r="D345" s="15" t="s">
        <v>119</v>
      </c>
    </row>
    <row r="346" ht="15.75">
      <c r="D346" s="15" t="s">
        <v>120</v>
      </c>
    </row>
    <row r="347" ht="15.75">
      <c r="D347" s="15" t="s">
        <v>121</v>
      </c>
    </row>
    <row r="348" ht="15.75">
      <c r="D348" s="15" t="s">
        <v>122</v>
      </c>
    </row>
    <row r="349" ht="15.75">
      <c r="D349" s="15" t="s">
        <v>123</v>
      </c>
    </row>
    <row r="350" ht="15.75">
      <c r="D350" s="15" t="s">
        <v>124</v>
      </c>
    </row>
    <row r="351" ht="15.75">
      <c r="D351" s="15" t="s">
        <v>125</v>
      </c>
    </row>
    <row r="352" ht="15.75">
      <c r="D352" s="15" t="s">
        <v>126</v>
      </c>
    </row>
    <row r="353" ht="15.75">
      <c r="D353" s="15" t="s">
        <v>127</v>
      </c>
    </row>
    <row r="354" ht="15.75">
      <c r="D354" s="15" t="s">
        <v>128</v>
      </c>
    </row>
    <row r="355" ht="15.75">
      <c r="D355" s="15" t="s">
        <v>129</v>
      </c>
    </row>
    <row r="356" ht="15.75">
      <c r="D356" s="15" t="s">
        <v>130</v>
      </c>
    </row>
    <row r="357" ht="15.75">
      <c r="D357" s="15" t="s">
        <v>131</v>
      </c>
    </row>
    <row r="358" ht="15.75">
      <c r="D358" s="15" t="s">
        <v>132</v>
      </c>
    </row>
    <row r="359" ht="15.75">
      <c r="D359" s="15" t="s">
        <v>133</v>
      </c>
    </row>
    <row r="360" ht="15.75">
      <c r="D360" s="15" t="s">
        <v>134</v>
      </c>
    </row>
    <row r="361" ht="15.75">
      <c r="D361" s="15" t="s">
        <v>135</v>
      </c>
    </row>
    <row r="362" ht="15.75">
      <c r="D362" s="15" t="s">
        <v>136</v>
      </c>
    </row>
    <row r="363" ht="15.75">
      <c r="D363" s="15" t="s">
        <v>137</v>
      </c>
    </row>
    <row r="364" ht="15.75">
      <c r="D364" s="15" t="s">
        <v>138</v>
      </c>
    </row>
    <row r="365" ht="15.75">
      <c r="D365" s="15" t="s">
        <v>139</v>
      </c>
    </row>
    <row r="366" ht="15.75">
      <c r="D366" s="15" t="s">
        <v>140</v>
      </c>
    </row>
    <row r="367" ht="15.75">
      <c r="D367" s="15" t="s">
        <v>141</v>
      </c>
    </row>
    <row r="368" ht="15.75">
      <c r="D368" s="15" t="s">
        <v>142</v>
      </c>
    </row>
    <row r="369" ht="15.75">
      <c r="D369" s="15" t="s">
        <v>143</v>
      </c>
    </row>
    <row r="370" ht="15.75">
      <c r="D370" s="15" t="s">
        <v>144</v>
      </c>
    </row>
    <row r="371" ht="15.75">
      <c r="D371" s="15" t="s">
        <v>145</v>
      </c>
    </row>
    <row r="372" ht="15.75">
      <c r="D372" s="15" t="s">
        <v>146</v>
      </c>
    </row>
    <row r="373" ht="15.75">
      <c r="D373" s="15" t="s">
        <v>147</v>
      </c>
    </row>
    <row r="374" ht="15.75">
      <c r="D374" s="15" t="s">
        <v>148</v>
      </c>
    </row>
    <row r="375" ht="15.75">
      <c r="D375" s="15" t="s">
        <v>149</v>
      </c>
    </row>
    <row r="376" ht="15.75">
      <c r="D376" s="15" t="s">
        <v>150</v>
      </c>
    </row>
    <row r="377" ht="15.75">
      <c r="D377" s="15" t="s">
        <v>151</v>
      </c>
    </row>
    <row r="378" ht="15.75">
      <c r="D378" s="15" t="s">
        <v>152</v>
      </c>
    </row>
    <row r="379" ht="15.75">
      <c r="D379" s="15" t="s">
        <v>153</v>
      </c>
    </row>
    <row r="380" ht="15.75">
      <c r="D380" s="15" t="s">
        <v>154</v>
      </c>
    </row>
    <row r="381" ht="15.75">
      <c r="D381" s="15" t="s">
        <v>155</v>
      </c>
    </row>
    <row r="382" ht="15.75">
      <c r="D382" s="15" t="s">
        <v>156</v>
      </c>
    </row>
    <row r="383" ht="15.75">
      <c r="D383" s="15" t="s">
        <v>157</v>
      </c>
    </row>
    <row r="384" ht="15.75">
      <c r="D384" s="15" t="s">
        <v>158</v>
      </c>
    </row>
    <row r="385" ht="15.75">
      <c r="D385" s="15" t="s">
        <v>159</v>
      </c>
    </row>
    <row r="386" ht="15.75">
      <c r="D386" s="15" t="s">
        <v>160</v>
      </c>
    </row>
    <row r="387" ht="15.75">
      <c r="D387" s="15" t="s">
        <v>161</v>
      </c>
    </row>
    <row r="388" ht="15.75">
      <c r="D388" s="15">
        <v>115</v>
      </c>
    </row>
    <row r="389" ht="15.75">
      <c r="D389" s="15">
        <v>2283</v>
      </c>
    </row>
    <row r="390" ht="15.75">
      <c r="D390" s="15">
        <v>230</v>
      </c>
    </row>
    <row r="391" ht="15.75">
      <c r="D391" s="15">
        <v>254</v>
      </c>
    </row>
    <row r="392" ht="15.75">
      <c r="D392" s="15">
        <v>2533</v>
      </c>
    </row>
    <row r="393" ht="15.75">
      <c r="D393" s="15">
        <v>254105</v>
      </c>
    </row>
    <row r="394" ht="15.75">
      <c r="D394" s="15">
        <v>22844</v>
      </c>
    </row>
    <row r="395" ht="15.75">
      <c r="D395" s="15" t="s">
        <v>162</v>
      </c>
    </row>
  </sheetData>
  <conditionalFormatting sqref="B9:B10 B19">
    <cfRule type="cellIs" priority="5" dxfId="0" operator="equal" stopIfTrue="1">
      <formula>"Adjustment to Income/Expense/Rate Base:"</formula>
    </cfRule>
  </conditionalFormatting>
  <conditionalFormatting sqref="B14 B10:B12">
    <cfRule type="cellIs" priority="4" dxfId="0" operator="equal" stopIfTrue="1">
      <formula>"Title"</formula>
    </cfRule>
  </conditionalFormatting>
  <dataValidations count="3" disablePrompts="1">
    <dataValidation errorStyle="warning" type="list" allowBlank="1" showInputMessage="1" showErrorMessage="1" errorTitle="Factor" error="This factor is not included in the drop-down list. Is this the factor you want to use?" sqref="I26:I47 I10:I21">
      <formula1>$I$61:$I$152</formula1>
    </dataValidation>
    <dataValidation errorStyle="warning" type="list" allowBlank="1" showInputMessage="1" showErrorMessage="1" errorTitle="FERC ACCOUNT" error="This FERC Account is not included in the drop-down list. Is this the account you want to use?" sqref="D34:D47 D10:D21 D28:D32">
      <formula1>$D$61:$D$395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8:F32 E34:F47 E11:E21">
      <formula1>"1, 2, 3"</formula1>
    </dataValidation>
  </dataValidations>
  <printOptions/>
  <pageMargins left="0.7" right="0.3" top="0.75" bottom="0.3" header="0.3" footer="0.3"/>
  <pageSetup horizontalDpi="600" verticalDpi="600" orientation="portrait" scale="82" r:id="rId2"/>
  <headerFooter>
    <oddHeader>&amp;RDPU 7.8.0D-RR
Croft
10-035-124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4"/>
  <sheetViews>
    <sheetView view="pageLayout" workbookViewId="0" topLeftCell="H1">
      <selection activeCell="P67" sqref="P67"/>
    </sheetView>
  </sheetViews>
  <sheetFormatPr defaultColWidth="9.00390625" defaultRowHeight="15.75"/>
  <cols>
    <col min="1" max="1" width="30.125" style="2" customWidth="1"/>
    <col min="2" max="2" width="15.375" style="2" customWidth="1"/>
    <col min="3" max="3" width="15.50390625" style="2" bestFit="1" customWidth="1"/>
    <col min="4" max="4" width="15.25390625" style="2" bestFit="1" customWidth="1"/>
    <col min="5" max="5" width="15.50390625" style="2" bestFit="1" customWidth="1"/>
    <col min="6" max="6" width="15.875" style="2" bestFit="1" customWidth="1"/>
    <col min="7" max="7" width="15.50390625" style="2" bestFit="1" customWidth="1"/>
    <col min="8" max="8" width="15.25390625" style="2" bestFit="1" customWidth="1"/>
    <col min="9" max="9" width="15.50390625" style="2" bestFit="1" customWidth="1"/>
    <col min="10" max="10" width="15.625" style="2" bestFit="1" customWidth="1"/>
    <col min="11" max="11" width="15.25390625" style="2" bestFit="1" customWidth="1"/>
    <col min="12" max="12" width="14.625" style="2" bestFit="1" customWidth="1"/>
    <col min="13" max="13" width="15.50390625" style="2" bestFit="1" customWidth="1"/>
    <col min="14" max="14" width="15.125" style="8" bestFit="1" customWidth="1"/>
    <col min="15" max="15" width="17.125" style="0" customWidth="1"/>
  </cols>
  <sheetData>
    <row r="2" ht="15.75">
      <c r="A2" s="3" t="s">
        <v>203</v>
      </c>
    </row>
    <row r="3" ht="15.75">
      <c r="A3" s="3" t="s">
        <v>190</v>
      </c>
    </row>
    <row r="4" ht="15.75">
      <c r="A4" s="3" t="s">
        <v>187</v>
      </c>
    </row>
    <row r="5" ht="15.75">
      <c r="A5" s="3"/>
    </row>
    <row r="6" spans="2:15" ht="16.5" thickBot="1">
      <c r="B6" s="62" t="s">
        <v>174</v>
      </c>
      <c r="C6" s="62" t="s">
        <v>174</v>
      </c>
      <c r="D6" s="62" t="s">
        <v>174</v>
      </c>
      <c r="E6" s="62" t="s">
        <v>174</v>
      </c>
      <c r="F6" s="62" t="s">
        <v>174</v>
      </c>
      <c r="G6" s="62" t="s">
        <v>174</v>
      </c>
      <c r="H6" s="62" t="s">
        <v>174</v>
      </c>
      <c r="I6" s="62" t="s">
        <v>174</v>
      </c>
      <c r="J6" s="62" t="s">
        <v>174</v>
      </c>
      <c r="K6" s="62" t="s">
        <v>174</v>
      </c>
      <c r="L6" s="62" t="s">
        <v>174</v>
      </c>
      <c r="M6" s="62" t="s">
        <v>174</v>
      </c>
      <c r="N6" s="62" t="s">
        <v>174</v>
      </c>
      <c r="O6" s="62" t="s">
        <v>191</v>
      </c>
    </row>
    <row r="7" spans="1:15" ht="16.5" thickBot="1">
      <c r="A7" s="43" t="s">
        <v>173</v>
      </c>
      <c r="B7" s="34">
        <v>39965</v>
      </c>
      <c r="C7" s="34">
        <v>39995</v>
      </c>
      <c r="D7" s="34">
        <v>40026</v>
      </c>
      <c r="E7" s="34">
        <v>40057</v>
      </c>
      <c r="F7" s="34">
        <v>40087</v>
      </c>
      <c r="G7" s="34">
        <v>40118</v>
      </c>
      <c r="H7" s="34">
        <v>40148</v>
      </c>
      <c r="I7" s="34">
        <v>40179</v>
      </c>
      <c r="J7" s="34">
        <v>40210</v>
      </c>
      <c r="K7" s="34">
        <v>40238</v>
      </c>
      <c r="L7" s="34">
        <v>40269</v>
      </c>
      <c r="M7" s="34">
        <v>40299</v>
      </c>
      <c r="N7" s="34">
        <v>40330</v>
      </c>
      <c r="O7" s="19" t="s">
        <v>192</v>
      </c>
    </row>
    <row r="8" spans="1:15" ht="15.75">
      <c r="A8" s="44" t="s">
        <v>166</v>
      </c>
      <c r="B8" s="35"/>
      <c r="C8" s="20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0"/>
    </row>
    <row r="9" spans="1:15" ht="15.75">
      <c r="A9" s="45" t="s">
        <v>167</v>
      </c>
      <c r="B9" s="60">
        <v>9531921</v>
      </c>
      <c r="C9" s="60">
        <v>9531921</v>
      </c>
      <c r="D9" s="60">
        <v>9531921</v>
      </c>
      <c r="E9" s="60">
        <v>9531921</v>
      </c>
      <c r="F9" s="60">
        <v>9531921</v>
      </c>
      <c r="G9" s="60">
        <v>9531921</v>
      </c>
      <c r="H9" s="60">
        <v>9531921</v>
      </c>
      <c r="I9" s="60">
        <v>9531921</v>
      </c>
      <c r="J9" s="60">
        <v>9531921</v>
      </c>
      <c r="K9" s="60">
        <v>9531921</v>
      </c>
      <c r="L9" s="60">
        <v>10381230</v>
      </c>
      <c r="M9" s="60">
        <v>10381230</v>
      </c>
      <c r="N9" s="60">
        <v>10381230</v>
      </c>
      <c r="O9" s="31">
        <f>+(B9+N9)/2</f>
        <v>9956575.5</v>
      </c>
    </row>
    <row r="10" spans="1:15" ht="15.75">
      <c r="A10" s="45" t="s">
        <v>168</v>
      </c>
      <c r="B10" s="60">
        <v>2834815</v>
      </c>
      <c r="C10" s="60">
        <v>2834815</v>
      </c>
      <c r="D10" s="60">
        <v>2834815</v>
      </c>
      <c r="E10" s="60">
        <v>2834815</v>
      </c>
      <c r="F10" s="60">
        <v>2834815</v>
      </c>
      <c r="G10" s="60">
        <v>2834815</v>
      </c>
      <c r="H10" s="60">
        <v>2834815</v>
      </c>
      <c r="I10" s="60">
        <v>2834815</v>
      </c>
      <c r="J10" s="60">
        <v>2834815</v>
      </c>
      <c r="K10" s="60">
        <v>2834815</v>
      </c>
      <c r="L10" s="60">
        <v>2834815</v>
      </c>
      <c r="M10" s="60">
        <v>2834815</v>
      </c>
      <c r="N10" s="60">
        <v>2834815</v>
      </c>
      <c r="O10" s="31">
        <f aca="true" t="shared" si="0" ref="O10:O13">+(B10+N10)/2</f>
        <v>2834815</v>
      </c>
    </row>
    <row r="11" spans="1:15" ht="15.75">
      <c r="A11" s="46" t="s">
        <v>169</v>
      </c>
      <c r="B11" s="60">
        <v>92238384</v>
      </c>
      <c r="C11" s="60">
        <v>93332858</v>
      </c>
      <c r="D11" s="60">
        <v>105786807</v>
      </c>
      <c r="E11" s="60">
        <v>106044328</v>
      </c>
      <c r="F11" s="60">
        <v>107405862</v>
      </c>
      <c r="G11" s="60">
        <v>108292340</v>
      </c>
      <c r="H11" s="60">
        <v>108741632</v>
      </c>
      <c r="I11" s="60">
        <v>108816692</v>
      </c>
      <c r="J11" s="60">
        <v>109145164</v>
      </c>
      <c r="K11" s="60">
        <v>109953776</v>
      </c>
      <c r="L11" s="60">
        <v>110894685</v>
      </c>
      <c r="M11" s="60">
        <v>111890249</v>
      </c>
      <c r="N11" s="60">
        <v>112813232</v>
      </c>
      <c r="O11" s="31">
        <f t="shared" si="0"/>
        <v>102525808</v>
      </c>
    </row>
    <row r="12" spans="1:15" ht="26.25">
      <c r="A12" s="47" t="s">
        <v>170</v>
      </c>
      <c r="B12" s="36">
        <f>SUM(B9:B11)</f>
        <v>104605120</v>
      </c>
      <c r="C12" s="21">
        <f>SUM(C9:C11)</f>
        <v>105699594</v>
      </c>
      <c r="D12" s="21">
        <f aca="true" t="shared" si="1" ref="D12:O12">SUM(D9:D11)</f>
        <v>118153543</v>
      </c>
      <c r="E12" s="21">
        <f t="shared" si="1"/>
        <v>118411064</v>
      </c>
      <c r="F12" s="21">
        <f t="shared" si="1"/>
        <v>119772598</v>
      </c>
      <c r="G12" s="21">
        <f t="shared" si="1"/>
        <v>120659076</v>
      </c>
      <c r="H12" s="21">
        <f t="shared" si="1"/>
        <v>121108368</v>
      </c>
      <c r="I12" s="21">
        <f t="shared" si="1"/>
        <v>121183428</v>
      </c>
      <c r="J12" s="21">
        <f t="shared" si="1"/>
        <v>121511900</v>
      </c>
      <c r="K12" s="21">
        <f t="shared" si="1"/>
        <v>122320512</v>
      </c>
      <c r="L12" s="21">
        <f t="shared" si="1"/>
        <v>124110730</v>
      </c>
      <c r="M12" s="21">
        <f t="shared" si="1"/>
        <v>125106294</v>
      </c>
      <c r="N12" s="21">
        <f t="shared" si="1"/>
        <v>126029277</v>
      </c>
      <c r="O12" s="21">
        <f t="shared" si="1"/>
        <v>115317198.5</v>
      </c>
    </row>
    <row r="13" spans="1:15" ht="15.75">
      <c r="A13" s="48" t="s">
        <v>171</v>
      </c>
      <c r="B13" s="37">
        <v>-80275559</v>
      </c>
      <c r="C13" s="37">
        <v>-80365461</v>
      </c>
      <c r="D13" s="37">
        <v>-80729142</v>
      </c>
      <c r="E13" s="37">
        <v>-81172335</v>
      </c>
      <c r="F13" s="37">
        <v>-81521398</v>
      </c>
      <c r="G13" s="37">
        <v>-81844055</v>
      </c>
      <c r="H13" s="37">
        <v>-82314368</v>
      </c>
      <c r="I13" s="37">
        <v>-82817753</v>
      </c>
      <c r="J13" s="37">
        <v>-83285899</v>
      </c>
      <c r="K13" s="37">
        <v>-83830585</v>
      </c>
      <c r="L13" s="37">
        <v>-84298553</v>
      </c>
      <c r="M13" s="37">
        <v>-84762345</v>
      </c>
      <c r="N13" s="37">
        <v>-85263574</v>
      </c>
      <c r="O13" s="31">
        <f t="shared" si="0"/>
        <v>-82769566.5</v>
      </c>
    </row>
    <row r="14" spans="1:15" ht="26.25">
      <c r="A14" s="47" t="s">
        <v>170</v>
      </c>
      <c r="B14" s="36">
        <f>SUM(B12:B13)</f>
        <v>24329561</v>
      </c>
      <c r="C14" s="21">
        <f>SUM(C12:C13)</f>
        <v>25334133</v>
      </c>
      <c r="D14" s="21">
        <f aca="true" t="shared" si="2" ref="D14:O14">SUM(D12:D13)</f>
        <v>37424401</v>
      </c>
      <c r="E14" s="21">
        <f t="shared" si="2"/>
        <v>37238729</v>
      </c>
      <c r="F14" s="21">
        <f t="shared" si="2"/>
        <v>38251200</v>
      </c>
      <c r="G14" s="21">
        <f t="shared" si="2"/>
        <v>38815021</v>
      </c>
      <c r="H14" s="21">
        <f t="shared" si="2"/>
        <v>38794000</v>
      </c>
      <c r="I14" s="21">
        <f t="shared" si="2"/>
        <v>38365675</v>
      </c>
      <c r="J14" s="21">
        <f t="shared" si="2"/>
        <v>38226001</v>
      </c>
      <c r="K14" s="21">
        <f t="shared" si="2"/>
        <v>38489927</v>
      </c>
      <c r="L14" s="21">
        <f t="shared" si="2"/>
        <v>39812177</v>
      </c>
      <c r="M14" s="21">
        <f t="shared" si="2"/>
        <v>40343949</v>
      </c>
      <c r="N14" s="21">
        <f t="shared" si="2"/>
        <v>40765703</v>
      </c>
      <c r="O14" s="21">
        <f t="shared" si="2"/>
        <v>32547632</v>
      </c>
    </row>
    <row r="15" spans="1:15" ht="15.75">
      <c r="A15" s="48"/>
      <c r="B15" s="38"/>
      <c r="C15" s="2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2"/>
    </row>
    <row r="16" spans="1:15" ht="15.75">
      <c r="A16" s="44" t="s">
        <v>183</v>
      </c>
      <c r="B16" s="38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31"/>
    </row>
    <row r="17" spans="1:15" ht="15.75">
      <c r="A17" s="49" t="s">
        <v>175</v>
      </c>
      <c r="B17" s="39">
        <v>5890227</v>
      </c>
      <c r="C17" s="39">
        <v>4875334</v>
      </c>
      <c r="D17" s="39">
        <v>5211177</v>
      </c>
      <c r="E17" s="39">
        <v>5442497</v>
      </c>
      <c r="F17" s="39">
        <v>5384852</v>
      </c>
      <c r="G17" s="39">
        <v>5928648</v>
      </c>
      <c r="H17" s="39">
        <v>5798271</v>
      </c>
      <c r="I17" s="39">
        <v>5785389</v>
      </c>
      <c r="J17" s="39">
        <v>6007915</v>
      </c>
      <c r="K17" s="39">
        <v>6304314</v>
      </c>
      <c r="L17" s="39">
        <v>7021038</v>
      </c>
      <c r="M17" s="39">
        <v>6380302</v>
      </c>
      <c r="N17" s="39">
        <v>6168616</v>
      </c>
      <c r="O17" s="31">
        <f aca="true" t="shared" si="3" ref="O17:O20">+(B17+N17)/2</f>
        <v>6029421.5</v>
      </c>
    </row>
    <row r="18" spans="1:15" ht="15.75">
      <c r="A18" s="50" t="s">
        <v>176</v>
      </c>
      <c r="B18" s="39">
        <v>193151</v>
      </c>
      <c r="C18" s="39">
        <v>308520</v>
      </c>
      <c r="D18" s="39">
        <v>130774</v>
      </c>
      <c r="E18" s="39">
        <v>93306</v>
      </c>
      <c r="F18" s="39">
        <v>430592</v>
      </c>
      <c r="G18" s="39">
        <v>432391</v>
      </c>
      <c r="H18" s="39">
        <v>473622</v>
      </c>
      <c r="I18" s="39">
        <v>355008</v>
      </c>
      <c r="J18" s="39">
        <v>315724</v>
      </c>
      <c r="K18" s="39">
        <v>235290</v>
      </c>
      <c r="L18" s="39">
        <v>203840</v>
      </c>
      <c r="M18" s="39">
        <v>152491</v>
      </c>
      <c r="N18" s="39">
        <v>140367</v>
      </c>
      <c r="O18" s="31">
        <f t="shared" si="3"/>
        <v>166759</v>
      </c>
    </row>
    <row r="19" spans="1:15" ht="26.25">
      <c r="A19" s="51" t="s">
        <v>177</v>
      </c>
      <c r="B19" s="39">
        <v>519682</v>
      </c>
      <c r="C19" s="39">
        <v>519202</v>
      </c>
      <c r="D19" s="39">
        <v>518722</v>
      </c>
      <c r="E19" s="39">
        <v>518242</v>
      </c>
      <c r="F19" s="39">
        <v>517762</v>
      </c>
      <c r="G19" s="39">
        <v>517282</v>
      </c>
      <c r="H19" s="39">
        <v>500000</v>
      </c>
      <c r="I19" s="39">
        <v>500000</v>
      </c>
      <c r="J19" s="39">
        <v>500000</v>
      </c>
      <c r="K19" s="39">
        <v>500000</v>
      </c>
      <c r="L19" s="39">
        <v>500000</v>
      </c>
      <c r="M19" s="39">
        <v>500000</v>
      </c>
      <c r="N19" s="39">
        <v>500000</v>
      </c>
      <c r="O19" s="31">
        <f t="shared" si="3"/>
        <v>509841</v>
      </c>
    </row>
    <row r="20" spans="1:15" ht="15.75">
      <c r="A20" s="52" t="s">
        <v>178</v>
      </c>
      <c r="B20" s="39">
        <v>7500000</v>
      </c>
      <c r="C20" s="39">
        <v>7386364</v>
      </c>
      <c r="D20" s="39">
        <v>7272727</v>
      </c>
      <c r="E20" s="39">
        <v>7159091</v>
      </c>
      <c r="F20" s="39">
        <v>7045455</v>
      </c>
      <c r="G20" s="39">
        <v>6931819</v>
      </c>
      <c r="H20" s="39">
        <v>6818182</v>
      </c>
      <c r="I20" s="39">
        <v>6704546</v>
      </c>
      <c r="J20" s="39">
        <v>6590909</v>
      </c>
      <c r="K20" s="39">
        <v>6477273</v>
      </c>
      <c r="L20" s="39">
        <v>6363637</v>
      </c>
      <c r="M20" s="39">
        <v>6250000</v>
      </c>
      <c r="N20" s="39">
        <v>6136364</v>
      </c>
      <c r="O20" s="31">
        <f t="shared" si="3"/>
        <v>6818182</v>
      </c>
    </row>
    <row r="21" spans="1:15" ht="15.75">
      <c r="A21" s="53" t="s">
        <v>179</v>
      </c>
      <c r="B21" s="36">
        <f>SUM(B17:B20)</f>
        <v>14103060</v>
      </c>
      <c r="C21" s="21">
        <f aca="true" t="shared" si="4" ref="C21:O21">SUM(C17:C20)</f>
        <v>13089420</v>
      </c>
      <c r="D21" s="21">
        <f t="shared" si="4"/>
        <v>13133400</v>
      </c>
      <c r="E21" s="21">
        <f t="shared" si="4"/>
        <v>13213136</v>
      </c>
      <c r="F21" s="21">
        <f t="shared" si="4"/>
        <v>13378661</v>
      </c>
      <c r="G21" s="21">
        <f t="shared" si="4"/>
        <v>13810140</v>
      </c>
      <c r="H21" s="21">
        <f t="shared" si="4"/>
        <v>13590075</v>
      </c>
      <c r="I21" s="21">
        <f t="shared" si="4"/>
        <v>13344943</v>
      </c>
      <c r="J21" s="21">
        <f t="shared" si="4"/>
        <v>13414548</v>
      </c>
      <c r="K21" s="21">
        <f t="shared" si="4"/>
        <v>13516877</v>
      </c>
      <c r="L21" s="21">
        <f t="shared" si="4"/>
        <v>14088515</v>
      </c>
      <c r="M21" s="21">
        <f t="shared" si="4"/>
        <v>13282793</v>
      </c>
      <c r="N21" s="21">
        <f t="shared" si="4"/>
        <v>12945347</v>
      </c>
      <c r="O21" s="21">
        <f t="shared" si="4"/>
        <v>13524203.5</v>
      </c>
    </row>
    <row r="22" spans="1:15" ht="15.75">
      <c r="A22" s="52"/>
      <c r="B22" s="4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33"/>
    </row>
    <row r="23" spans="1:15" ht="15.75">
      <c r="A23" s="54" t="s">
        <v>180</v>
      </c>
      <c r="B23" s="41">
        <f>+B21+B14</f>
        <v>38432621</v>
      </c>
      <c r="C23" s="26">
        <f>+C21+C14</f>
        <v>38423553</v>
      </c>
      <c r="D23" s="29">
        <f aca="true" t="shared" si="5" ref="D23:O23">+D21+D14</f>
        <v>50557801</v>
      </c>
      <c r="E23" s="29">
        <f t="shared" si="5"/>
        <v>50451865</v>
      </c>
      <c r="F23" s="29">
        <f t="shared" si="5"/>
        <v>51629861</v>
      </c>
      <c r="G23" s="29">
        <f t="shared" si="5"/>
        <v>52625161</v>
      </c>
      <c r="H23" s="29">
        <f t="shared" si="5"/>
        <v>52384075</v>
      </c>
      <c r="I23" s="29">
        <f t="shared" si="5"/>
        <v>51710618</v>
      </c>
      <c r="J23" s="29">
        <f t="shared" si="5"/>
        <v>51640549</v>
      </c>
      <c r="K23" s="29">
        <f t="shared" si="5"/>
        <v>52006804</v>
      </c>
      <c r="L23" s="29">
        <f t="shared" si="5"/>
        <v>53900692</v>
      </c>
      <c r="M23" s="29">
        <f t="shared" si="5"/>
        <v>53626742</v>
      </c>
      <c r="N23" s="29">
        <f t="shared" si="5"/>
        <v>53711050</v>
      </c>
      <c r="O23" s="29">
        <f t="shared" si="5"/>
        <v>46071835.5</v>
      </c>
    </row>
    <row r="24" spans="1:15" ht="16.5" thickBot="1">
      <c r="A24" s="55" t="s">
        <v>181</v>
      </c>
      <c r="B24" s="42">
        <f>+$B$74*B23</f>
        <v>8224580.893999999</v>
      </c>
      <c r="C24" s="42">
        <f aca="true" t="shared" si="6" ref="C24:N24">+$B$74*C23</f>
        <v>8222640.342</v>
      </c>
      <c r="D24" s="42">
        <f t="shared" si="6"/>
        <v>10819369.413999999</v>
      </c>
      <c r="E24" s="42">
        <f t="shared" si="6"/>
        <v>10796699.11</v>
      </c>
      <c r="F24" s="42">
        <f t="shared" si="6"/>
        <v>11048790.254</v>
      </c>
      <c r="G24" s="42">
        <f t="shared" si="6"/>
        <v>11261784.454</v>
      </c>
      <c r="H24" s="42">
        <f t="shared" si="6"/>
        <v>11210192.049999999</v>
      </c>
      <c r="I24" s="42">
        <f t="shared" si="6"/>
        <v>11066072.252</v>
      </c>
      <c r="J24" s="42">
        <f t="shared" si="6"/>
        <v>11051077.486</v>
      </c>
      <c r="K24" s="42">
        <f t="shared" si="6"/>
        <v>11129456.056</v>
      </c>
      <c r="L24" s="42">
        <f t="shared" si="6"/>
        <v>11534748.088</v>
      </c>
      <c r="M24" s="42">
        <f t="shared" si="6"/>
        <v>11476122.788</v>
      </c>
      <c r="N24" s="42">
        <f t="shared" si="6"/>
        <v>11494164.7</v>
      </c>
      <c r="O24" s="27">
        <f>+$B$74*O23</f>
        <v>9859372.797</v>
      </c>
    </row>
    <row r="25" spans="1:15" ht="15.75">
      <c r="A25" s="3"/>
      <c r="O25" s="61" t="s">
        <v>193</v>
      </c>
    </row>
    <row r="26" spans="1:15" ht="15.75">
      <c r="A26" s="3"/>
      <c r="O26" s="61"/>
    </row>
    <row r="27" spans="2:15" ht="16.5" thickBot="1">
      <c r="B27" s="63" t="s">
        <v>174</v>
      </c>
      <c r="C27" s="63" t="s">
        <v>174</v>
      </c>
      <c r="D27" s="63" t="s">
        <v>174</v>
      </c>
      <c r="E27" s="63" t="s">
        <v>174</v>
      </c>
      <c r="F27" s="63" t="s">
        <v>174</v>
      </c>
      <c r="G27" s="63" t="s">
        <v>194</v>
      </c>
      <c r="H27" s="63" t="s">
        <v>194</v>
      </c>
      <c r="I27" s="63" t="s">
        <v>194</v>
      </c>
      <c r="J27" s="63" t="s">
        <v>194</v>
      </c>
      <c r="K27" s="63" t="s">
        <v>194</v>
      </c>
      <c r="L27" s="63" t="s">
        <v>194</v>
      </c>
      <c r="M27" s="63" t="s">
        <v>194</v>
      </c>
      <c r="N27" s="63" t="s">
        <v>194</v>
      </c>
      <c r="O27" s="64" t="s">
        <v>163</v>
      </c>
    </row>
    <row r="28" spans="1:15" ht="16.5" thickBot="1">
      <c r="A28" s="43" t="s">
        <v>173</v>
      </c>
      <c r="B28" s="34">
        <v>40330</v>
      </c>
      <c r="C28" s="34">
        <v>40360</v>
      </c>
      <c r="D28" s="34">
        <v>40391</v>
      </c>
      <c r="E28" s="34">
        <v>40422</v>
      </c>
      <c r="F28" s="34">
        <v>40452</v>
      </c>
      <c r="G28" s="34">
        <v>40483</v>
      </c>
      <c r="H28" s="34">
        <v>40513</v>
      </c>
      <c r="I28" s="34">
        <v>40544</v>
      </c>
      <c r="J28" s="34">
        <v>40575</v>
      </c>
      <c r="K28" s="34">
        <v>40603</v>
      </c>
      <c r="L28" s="34">
        <v>40634</v>
      </c>
      <c r="M28" s="34">
        <v>40664</v>
      </c>
      <c r="N28" s="34">
        <v>40695</v>
      </c>
      <c r="O28" s="19" t="s">
        <v>195</v>
      </c>
    </row>
    <row r="29" spans="1:15" ht="15.75">
      <c r="A29" s="44" t="s">
        <v>166</v>
      </c>
      <c r="B29" s="35"/>
      <c r="C29" s="20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30"/>
    </row>
    <row r="30" spans="1:15" ht="15.75">
      <c r="A30" s="45" t="s">
        <v>167</v>
      </c>
      <c r="B30" s="60">
        <v>10381230</v>
      </c>
      <c r="C30" s="60">
        <v>10381230</v>
      </c>
      <c r="D30" s="60">
        <v>10381230</v>
      </c>
      <c r="E30" s="60">
        <v>10391230</v>
      </c>
      <c r="F30" s="60">
        <v>11156034</v>
      </c>
      <c r="G30" s="60">
        <v>11156034</v>
      </c>
      <c r="H30" s="60">
        <v>11156034</v>
      </c>
      <c r="I30" s="60">
        <v>11156034</v>
      </c>
      <c r="J30" s="60">
        <v>11156034</v>
      </c>
      <c r="K30" s="60"/>
      <c r="L30" s="60"/>
      <c r="M30" s="60"/>
      <c r="N30" s="60"/>
      <c r="O30" s="31"/>
    </row>
    <row r="31" spans="1:15" ht="15.75">
      <c r="A31" s="45" t="s">
        <v>168</v>
      </c>
      <c r="B31" s="60">
        <v>2834815</v>
      </c>
      <c r="C31" s="60">
        <v>2834815</v>
      </c>
      <c r="D31" s="60">
        <v>2834815</v>
      </c>
      <c r="E31" s="60">
        <v>2834815</v>
      </c>
      <c r="F31" s="60">
        <v>2834815</v>
      </c>
      <c r="G31" s="60">
        <v>2834815</v>
      </c>
      <c r="H31" s="60">
        <v>2834815</v>
      </c>
      <c r="I31" s="60">
        <v>2834815</v>
      </c>
      <c r="J31" s="60">
        <v>2834815</v>
      </c>
      <c r="K31" s="60"/>
      <c r="L31" s="60"/>
      <c r="M31" s="60"/>
      <c r="N31" s="60"/>
      <c r="O31" s="31"/>
    </row>
    <row r="32" spans="1:15" ht="15.75">
      <c r="A32" s="46" t="s">
        <v>169</v>
      </c>
      <c r="B32" s="60">
        <v>112813232</v>
      </c>
      <c r="C32" s="60">
        <v>113298174</v>
      </c>
      <c r="D32" s="60">
        <v>114185644</v>
      </c>
      <c r="E32" s="60">
        <v>115082762</v>
      </c>
      <c r="F32" s="60">
        <v>115667106</v>
      </c>
      <c r="G32" s="60">
        <v>115837106</v>
      </c>
      <c r="H32" s="60">
        <v>116098106</v>
      </c>
      <c r="I32" s="60">
        <v>116144140.45833333</v>
      </c>
      <c r="J32" s="60">
        <v>116227413.16666666</v>
      </c>
      <c r="K32" s="60"/>
      <c r="L32" s="60"/>
      <c r="M32" s="60"/>
      <c r="N32" s="60"/>
      <c r="O32" s="31"/>
    </row>
    <row r="33" spans="1:15" ht="26.25">
      <c r="A33" s="47" t="s">
        <v>170</v>
      </c>
      <c r="B33" s="36">
        <f>SUM(B30:B32)</f>
        <v>126029277</v>
      </c>
      <c r="C33" s="21">
        <f>SUM(C30:C32)</f>
        <v>126514219</v>
      </c>
      <c r="D33" s="21">
        <f aca="true" t="shared" si="7" ref="D33:J33">SUM(D30:D32)</f>
        <v>127401689</v>
      </c>
      <c r="E33" s="21">
        <f t="shared" si="7"/>
        <v>128308807</v>
      </c>
      <c r="F33" s="21">
        <f t="shared" si="7"/>
        <v>129657955</v>
      </c>
      <c r="G33" s="21">
        <f t="shared" si="7"/>
        <v>129827955</v>
      </c>
      <c r="H33" s="21">
        <f t="shared" si="7"/>
        <v>130088955</v>
      </c>
      <c r="I33" s="21">
        <f t="shared" si="7"/>
        <v>130134989.45833333</v>
      </c>
      <c r="J33" s="21">
        <f t="shared" si="7"/>
        <v>130218262.16666666</v>
      </c>
      <c r="K33" s="21"/>
      <c r="L33" s="21"/>
      <c r="M33" s="21"/>
      <c r="N33" s="21"/>
      <c r="O33" s="21"/>
    </row>
    <row r="34" spans="1:15" ht="15.75">
      <c r="A34" s="48" t="s">
        <v>171</v>
      </c>
      <c r="B34" s="60">
        <v>-85263574</v>
      </c>
      <c r="C34" s="60">
        <v>-85802114</v>
      </c>
      <c r="D34" s="60">
        <v>-86317919</v>
      </c>
      <c r="E34" s="60">
        <v>-86881342</v>
      </c>
      <c r="F34" s="60">
        <v>-87403501</v>
      </c>
      <c r="G34" s="60">
        <v>-87971958</v>
      </c>
      <c r="H34" s="60">
        <v>-88536135</v>
      </c>
      <c r="I34" s="60">
        <v>-89175319.53222775</v>
      </c>
      <c r="J34" s="60">
        <v>-89793395.1160802</v>
      </c>
      <c r="K34" s="60"/>
      <c r="L34" s="60"/>
      <c r="M34" s="60"/>
      <c r="N34" s="60"/>
      <c r="O34" s="31"/>
    </row>
    <row r="35" spans="1:15" ht="26.25">
      <c r="A35" s="47" t="s">
        <v>170</v>
      </c>
      <c r="B35" s="36">
        <f>SUM(B33:B34)</f>
        <v>40765703</v>
      </c>
      <c r="C35" s="21">
        <f>SUM(C33:C34)</f>
        <v>40712105</v>
      </c>
      <c r="D35" s="21">
        <f aca="true" t="shared" si="8" ref="D35:J35">SUM(D33:D34)</f>
        <v>41083770</v>
      </c>
      <c r="E35" s="21">
        <f t="shared" si="8"/>
        <v>41427465</v>
      </c>
      <c r="F35" s="21">
        <f t="shared" si="8"/>
        <v>42254454</v>
      </c>
      <c r="G35" s="21">
        <f t="shared" si="8"/>
        <v>41855997</v>
      </c>
      <c r="H35" s="21">
        <f t="shared" si="8"/>
        <v>41552820</v>
      </c>
      <c r="I35" s="21">
        <f t="shared" si="8"/>
        <v>40959669.926105574</v>
      </c>
      <c r="J35" s="21">
        <f t="shared" si="8"/>
        <v>40424867.05058646</v>
      </c>
      <c r="K35" s="21"/>
      <c r="L35" s="21"/>
      <c r="M35" s="21"/>
      <c r="N35" s="21"/>
      <c r="O35" s="21"/>
    </row>
    <row r="36" spans="1:15" ht="15.75">
      <c r="A36" s="48"/>
      <c r="B36" s="38"/>
      <c r="C36" s="2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32"/>
    </row>
    <row r="37" spans="1:15" ht="15.75">
      <c r="A37" s="44" t="s">
        <v>183</v>
      </c>
      <c r="B37" s="38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1"/>
    </row>
    <row r="38" spans="1:15" ht="15.75">
      <c r="A38" s="49" t="s">
        <v>175</v>
      </c>
      <c r="B38" s="60">
        <v>6168616</v>
      </c>
      <c r="C38" s="60">
        <v>6527495</v>
      </c>
      <c r="D38" s="60">
        <v>6029883</v>
      </c>
      <c r="E38" s="60">
        <v>6298152</v>
      </c>
      <c r="F38" s="60">
        <v>5765693</v>
      </c>
      <c r="G38" s="60">
        <v>6167976.333333333</v>
      </c>
      <c r="H38" s="60">
        <v>6167976.333333333</v>
      </c>
      <c r="I38" s="60">
        <v>6167976.333333333</v>
      </c>
      <c r="J38" s="60">
        <v>6167976.333333333</v>
      </c>
      <c r="K38" s="60"/>
      <c r="L38" s="60"/>
      <c r="M38" s="60"/>
      <c r="N38" s="60"/>
      <c r="O38" s="31"/>
    </row>
    <row r="39" spans="1:15" ht="15.75">
      <c r="A39" s="50" t="s">
        <v>176</v>
      </c>
      <c r="B39" s="60">
        <v>140367</v>
      </c>
      <c r="C39" s="60">
        <v>78653</v>
      </c>
      <c r="D39" s="60">
        <v>10343</v>
      </c>
      <c r="E39" s="60">
        <v>-1384</v>
      </c>
      <c r="F39" s="60">
        <v>297492</v>
      </c>
      <c r="G39" s="60">
        <v>345000</v>
      </c>
      <c r="H39" s="60">
        <v>320000</v>
      </c>
      <c r="I39" s="60">
        <v>295000</v>
      </c>
      <c r="J39" s="60">
        <v>270000</v>
      </c>
      <c r="K39" s="60"/>
      <c r="L39" s="60"/>
      <c r="M39" s="60"/>
      <c r="N39" s="60"/>
      <c r="O39" s="31"/>
    </row>
    <row r="40" spans="1:15" ht="26.25">
      <c r="A40" s="51" t="s">
        <v>177</v>
      </c>
      <c r="B40" s="60">
        <v>500000</v>
      </c>
      <c r="C40" s="60">
        <v>500000</v>
      </c>
      <c r="D40" s="60">
        <v>500000</v>
      </c>
      <c r="E40" s="60">
        <v>500000</v>
      </c>
      <c r="F40" s="60">
        <v>500000</v>
      </c>
      <c r="G40" s="60">
        <v>500000</v>
      </c>
      <c r="H40" s="60">
        <v>500000</v>
      </c>
      <c r="I40" s="60">
        <v>500000</v>
      </c>
      <c r="J40" s="60">
        <v>500000</v>
      </c>
      <c r="K40" s="60"/>
      <c r="L40" s="60"/>
      <c r="M40" s="60"/>
      <c r="N40" s="60"/>
      <c r="O40" s="31"/>
    </row>
    <row r="41" spans="1:15" ht="15.75">
      <c r="A41" s="52" t="s">
        <v>178</v>
      </c>
      <c r="B41" s="60">
        <v>6136364</v>
      </c>
      <c r="C41" s="60">
        <v>6022727</v>
      </c>
      <c r="D41" s="60">
        <v>5909091</v>
      </c>
      <c r="E41" s="60">
        <v>5795455</v>
      </c>
      <c r="F41" s="60">
        <v>5681818</v>
      </c>
      <c r="G41" s="60">
        <v>5568181.622</v>
      </c>
      <c r="H41" s="60">
        <v>5454545.244000001</v>
      </c>
      <c r="I41" s="60">
        <v>5340908.866000001</v>
      </c>
      <c r="J41" s="60">
        <v>5227272.488000002</v>
      </c>
      <c r="K41" s="60"/>
      <c r="L41" s="60"/>
      <c r="M41" s="60"/>
      <c r="N41" s="60"/>
      <c r="O41" s="31"/>
    </row>
    <row r="42" spans="1:15" ht="15.75">
      <c r="A42" s="53" t="s">
        <v>179</v>
      </c>
      <c r="B42" s="36">
        <f>SUM(B38:B41)</f>
        <v>12945347</v>
      </c>
      <c r="C42" s="21">
        <f aca="true" t="shared" si="9" ref="C42:J42">SUM(C38:C41)</f>
        <v>13128875</v>
      </c>
      <c r="D42" s="21">
        <f t="shared" si="9"/>
        <v>12449317</v>
      </c>
      <c r="E42" s="21">
        <f t="shared" si="9"/>
        <v>12592223</v>
      </c>
      <c r="F42" s="21">
        <f t="shared" si="9"/>
        <v>12245003</v>
      </c>
      <c r="G42" s="21">
        <f t="shared" si="9"/>
        <v>12581157.955333333</v>
      </c>
      <c r="H42" s="21">
        <f t="shared" si="9"/>
        <v>12442521.577333335</v>
      </c>
      <c r="I42" s="21">
        <f t="shared" si="9"/>
        <v>12303885.199333334</v>
      </c>
      <c r="J42" s="21">
        <f t="shared" si="9"/>
        <v>12165248.821333334</v>
      </c>
      <c r="K42" s="21"/>
      <c r="L42" s="21"/>
      <c r="M42" s="21"/>
      <c r="N42" s="21"/>
      <c r="O42" s="21"/>
    </row>
    <row r="43" spans="1:15" ht="15.75">
      <c r="A43" s="52"/>
      <c r="B43" s="40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33"/>
    </row>
    <row r="44" spans="1:15" ht="15.75">
      <c r="A44" s="54" t="s">
        <v>180</v>
      </c>
      <c r="B44" s="41">
        <f>+B42+B35</f>
        <v>53711050</v>
      </c>
      <c r="C44" s="26">
        <f>+C42+C35</f>
        <v>53840980</v>
      </c>
      <c r="D44" s="29">
        <f aca="true" t="shared" si="10" ref="D44:J44">+D42+D35</f>
        <v>53533087</v>
      </c>
      <c r="E44" s="29">
        <f t="shared" si="10"/>
        <v>54019688</v>
      </c>
      <c r="F44" s="29">
        <f t="shared" si="10"/>
        <v>54499457</v>
      </c>
      <c r="G44" s="29">
        <f t="shared" si="10"/>
        <v>54437154.95533334</v>
      </c>
      <c r="H44" s="29">
        <f t="shared" si="10"/>
        <v>53995341.57733333</v>
      </c>
      <c r="I44" s="29">
        <f t="shared" si="10"/>
        <v>53263555.125438906</v>
      </c>
      <c r="J44" s="29">
        <f t="shared" si="10"/>
        <v>52590115.871919796</v>
      </c>
      <c r="K44" s="29"/>
      <c r="L44" s="29"/>
      <c r="M44" s="29"/>
      <c r="N44" s="29"/>
      <c r="O44" s="29"/>
    </row>
    <row r="45" spans="1:15" ht="16.5" thickBot="1">
      <c r="A45" s="55" t="s">
        <v>181</v>
      </c>
      <c r="B45" s="42">
        <f>+$B$74*B44</f>
        <v>11494164.7</v>
      </c>
      <c r="C45" s="102">
        <v>11521969.72</v>
      </c>
      <c r="D45" s="102">
        <v>11456080.617999999</v>
      </c>
      <c r="E45" s="102">
        <v>11560213.231999999</v>
      </c>
      <c r="F45" s="102">
        <v>11662883.798</v>
      </c>
      <c r="G45" s="102">
        <v>11574634.478</v>
      </c>
      <c r="H45" s="102">
        <v>11675958.984</v>
      </c>
      <c r="I45" s="102">
        <v>11663726.53</v>
      </c>
      <c r="J45" s="102">
        <v>11561021.51</v>
      </c>
      <c r="K45" s="42">
        <f>J45+K46</f>
        <v>11451575.875038782</v>
      </c>
      <c r="L45" s="42">
        <f aca="true" t="shared" si="11" ref="L45:N45">K45+L46</f>
        <v>11309837.24880401</v>
      </c>
      <c r="M45" s="42">
        <f t="shared" si="11"/>
        <v>11292090.515640493</v>
      </c>
      <c r="N45" s="42">
        <f t="shared" si="11"/>
        <v>11151726.096685998</v>
      </c>
      <c r="O45" s="42">
        <f aca="true" t="shared" si="12" ref="O45">+$B$74*O44</f>
        <v>0</v>
      </c>
    </row>
    <row r="46" spans="1:15" ht="15.75">
      <c r="A46" s="103" t="s">
        <v>201</v>
      </c>
      <c r="B46" s="11"/>
      <c r="C46" s="11"/>
      <c r="D46" s="11"/>
      <c r="E46" s="11"/>
      <c r="F46" s="11"/>
      <c r="G46" s="7"/>
      <c r="H46" s="7"/>
      <c r="I46" s="7"/>
      <c r="J46" s="7"/>
      <c r="K46" s="104">
        <v>-109445.63496121764</v>
      </c>
      <c r="L46" s="104">
        <v>-141738.62623477168</v>
      </c>
      <c r="M46" s="104">
        <v>-17746.73316351697</v>
      </c>
      <c r="N46" s="104">
        <v>-140364.41895449534</v>
      </c>
      <c r="O46" s="61"/>
    </row>
    <row r="47" spans="1:15" ht="15.75">
      <c r="A47" s="3"/>
      <c r="O47" s="7"/>
    </row>
    <row r="48" ht="15.75">
      <c r="A48" s="3"/>
    </row>
    <row r="49" spans="2:15" ht="16.5" thickBot="1">
      <c r="B49" s="56" t="s">
        <v>194</v>
      </c>
      <c r="C49" s="56" t="s">
        <v>194</v>
      </c>
      <c r="D49" s="56" t="s">
        <v>194</v>
      </c>
      <c r="E49" s="56" t="s">
        <v>194</v>
      </c>
      <c r="F49" s="56" t="s">
        <v>194</v>
      </c>
      <c r="G49" s="56" t="s">
        <v>194</v>
      </c>
      <c r="H49" s="56" t="s">
        <v>194</v>
      </c>
      <c r="I49" s="56" t="s">
        <v>194</v>
      </c>
      <c r="J49" s="56" t="s">
        <v>194</v>
      </c>
      <c r="K49" s="56" t="s">
        <v>194</v>
      </c>
      <c r="L49" s="56" t="s">
        <v>194</v>
      </c>
      <c r="M49" s="56" t="s">
        <v>194</v>
      </c>
      <c r="N49" s="56" t="s">
        <v>194</v>
      </c>
      <c r="O49" s="64" t="s">
        <v>163</v>
      </c>
    </row>
    <row r="50" spans="1:15" ht="16.5" thickBot="1">
      <c r="A50" s="43" t="s">
        <v>173</v>
      </c>
      <c r="B50" s="34">
        <v>40695</v>
      </c>
      <c r="C50" s="34">
        <v>40725</v>
      </c>
      <c r="D50" s="34">
        <v>40756</v>
      </c>
      <c r="E50" s="34">
        <v>40787</v>
      </c>
      <c r="F50" s="34">
        <v>40817</v>
      </c>
      <c r="G50" s="34">
        <v>40848</v>
      </c>
      <c r="H50" s="34">
        <v>40878</v>
      </c>
      <c r="I50" s="34">
        <v>40909</v>
      </c>
      <c r="J50" s="34">
        <v>40940</v>
      </c>
      <c r="K50" s="34">
        <v>40969</v>
      </c>
      <c r="L50" s="34">
        <v>41000</v>
      </c>
      <c r="M50" s="34">
        <v>41030</v>
      </c>
      <c r="N50" s="34">
        <v>41061</v>
      </c>
      <c r="O50" s="19" t="s">
        <v>195</v>
      </c>
    </row>
    <row r="51" spans="1:15" ht="15.75">
      <c r="A51" s="44" t="s">
        <v>166</v>
      </c>
      <c r="B51" s="35"/>
      <c r="C51" s="2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30"/>
    </row>
    <row r="52" spans="1:15" ht="15.75">
      <c r="A52" s="45" t="s">
        <v>167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31"/>
    </row>
    <row r="53" spans="1:15" ht="15.75">
      <c r="A53" s="45" t="s">
        <v>168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31"/>
    </row>
    <row r="54" spans="1:15" ht="15.75">
      <c r="A54" s="46" t="s">
        <v>169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31"/>
    </row>
    <row r="55" spans="1:27" s="2" customFormat="1" ht="26.25" customHeight="1">
      <c r="A55" s="47" t="s">
        <v>170</v>
      </c>
      <c r="B55" s="36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15" ht="15.75">
      <c r="A56" s="48" t="s">
        <v>171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31"/>
    </row>
    <row r="57" spans="1:27" s="2" customFormat="1" ht="30.75" customHeight="1">
      <c r="A57" s="47" t="s">
        <v>170</v>
      </c>
      <c r="B57" s="36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15" ht="15.75">
      <c r="A58" s="48"/>
      <c r="B58" s="38"/>
      <c r="C58" s="23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32"/>
    </row>
    <row r="59" spans="1:15" ht="15.75">
      <c r="A59" s="44" t="s">
        <v>183</v>
      </c>
      <c r="B59" s="38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31"/>
    </row>
    <row r="60" spans="1:15" s="1" customFormat="1" ht="15.75">
      <c r="A60" s="49" t="s">
        <v>175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31"/>
    </row>
    <row r="61" spans="1:15" s="1" customFormat="1" ht="15.75">
      <c r="A61" s="50" t="s">
        <v>176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31"/>
    </row>
    <row r="62" spans="1:15" s="1" customFormat="1" ht="26.25">
      <c r="A62" s="51" t="s">
        <v>177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31"/>
    </row>
    <row r="63" spans="1:15" ht="15.75">
      <c r="A63" s="52" t="s">
        <v>178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31"/>
    </row>
    <row r="64" spans="1:27" s="2" customFormat="1" ht="12.75">
      <c r="A64" s="53" t="s">
        <v>179</v>
      </c>
      <c r="B64" s="3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15" ht="15.75">
      <c r="A65" s="52"/>
      <c r="B65" s="4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33"/>
    </row>
    <row r="66" spans="1:15" ht="15.75">
      <c r="A66" s="54" t="s">
        <v>180</v>
      </c>
      <c r="B66" s="41">
        <f>+B64+B57</f>
        <v>0</v>
      </c>
      <c r="C66" s="26">
        <f>+C64+C57</f>
        <v>0</v>
      </c>
      <c r="D66" s="29">
        <f aca="true" t="shared" si="13" ref="D66:O66">+D64+D57</f>
        <v>0</v>
      </c>
      <c r="E66" s="29">
        <f t="shared" si="13"/>
        <v>0</v>
      </c>
      <c r="F66" s="29">
        <f t="shared" si="13"/>
        <v>0</v>
      </c>
      <c r="G66" s="29">
        <f t="shared" si="13"/>
        <v>0</v>
      </c>
      <c r="H66" s="29">
        <f t="shared" si="13"/>
        <v>0</v>
      </c>
      <c r="I66" s="29">
        <f t="shared" si="13"/>
        <v>0</v>
      </c>
      <c r="J66" s="29">
        <f t="shared" si="13"/>
        <v>0</v>
      </c>
      <c r="K66" s="29">
        <f t="shared" si="13"/>
        <v>0</v>
      </c>
      <c r="L66" s="29">
        <f t="shared" si="13"/>
        <v>0</v>
      </c>
      <c r="M66" s="29">
        <f t="shared" si="13"/>
        <v>0</v>
      </c>
      <c r="N66" s="29">
        <f t="shared" si="13"/>
        <v>0</v>
      </c>
      <c r="O66" s="29">
        <f t="shared" si="13"/>
        <v>0</v>
      </c>
    </row>
    <row r="67" spans="1:15" ht="16.5" thickBot="1">
      <c r="A67" s="55" t="s">
        <v>181</v>
      </c>
      <c r="B67" s="42">
        <f>N45</f>
        <v>11151726.096685998</v>
      </c>
      <c r="C67" s="27">
        <f>C68+B67</f>
        <v>11140147.315915173</v>
      </c>
      <c r="D67" s="27">
        <f aca="true" t="shared" si="14" ref="D67:N67">D68+C67</f>
        <v>11148055.2191087</v>
      </c>
      <c r="E67" s="27">
        <f t="shared" si="14"/>
        <v>10982947.13161733</v>
      </c>
      <c r="F67" s="27">
        <f t="shared" si="14"/>
        <v>10878591.985174643</v>
      </c>
      <c r="G67" s="27">
        <f t="shared" si="14"/>
        <v>10727856.651859572</v>
      </c>
      <c r="H67" s="27">
        <f t="shared" si="14"/>
        <v>10576251.492164714</v>
      </c>
      <c r="I67" s="27">
        <f t="shared" si="14"/>
        <v>10429383.283649294</v>
      </c>
      <c r="J67" s="27">
        <f t="shared" si="14"/>
        <v>10288135.918883873</v>
      </c>
      <c r="K67" s="27">
        <f t="shared" si="14"/>
        <v>10204221.160368454</v>
      </c>
      <c r="L67" s="27">
        <f t="shared" si="14"/>
        <v>10088804.16333391</v>
      </c>
      <c r="M67" s="27">
        <f t="shared" si="14"/>
        <v>10117280.76629937</v>
      </c>
      <c r="N67" s="27">
        <f t="shared" si="14"/>
        <v>9965890.369264824</v>
      </c>
      <c r="O67" s="27">
        <f>AVERAGE(B67:N67)</f>
        <v>10592253.196486603</v>
      </c>
    </row>
    <row r="68" spans="1:15" ht="15.75">
      <c r="A68" s="103" t="s">
        <v>201</v>
      </c>
      <c r="B68" s="11"/>
      <c r="C68" s="105">
        <v>-11578.780770825222</v>
      </c>
      <c r="D68" s="105">
        <v>7907.903193527833</v>
      </c>
      <c r="E68" s="105">
        <v>-165108.08749137074</v>
      </c>
      <c r="F68" s="105">
        <v>-104355.14644268714</v>
      </c>
      <c r="G68" s="105">
        <v>-150735.33331507072</v>
      </c>
      <c r="H68" s="105">
        <v>-151605.1596948579</v>
      </c>
      <c r="I68" s="105">
        <v>-146868.20851542056</v>
      </c>
      <c r="J68" s="105">
        <v>-141247.36476542056</v>
      </c>
      <c r="K68" s="105">
        <v>-83914.75851541944</v>
      </c>
      <c r="L68" s="105">
        <v>-115416.99703454413</v>
      </c>
      <c r="M68" s="105">
        <v>28476.60296546109</v>
      </c>
      <c r="N68" s="105">
        <v>-151390.39703454636</v>
      </c>
      <c r="O68" s="61"/>
    </row>
    <row r="69" spans="1:15" ht="15.75">
      <c r="A69" s="10"/>
      <c r="B69" s="11"/>
      <c r="O69" s="9"/>
    </row>
    <row r="70" spans="1:3" ht="15.75">
      <c r="A70" s="57"/>
      <c r="B70" s="58"/>
      <c r="C70" s="6"/>
    </row>
    <row r="71" spans="1:15" ht="29.25" customHeight="1">
      <c r="A71" s="59"/>
      <c r="B71" s="58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4" ht="15.75">
      <c r="B74" s="5">
        <v>0.214</v>
      </c>
    </row>
  </sheetData>
  <printOptions/>
  <pageMargins left="0.7" right="0.7" top="0.75" bottom="0.75" header="0.3" footer="0.3"/>
  <pageSetup fitToHeight="1" fitToWidth="1" horizontalDpi="600" verticalDpi="600" orientation="landscape" scale="44" r:id="rId1"/>
  <headerFooter>
    <oddHeader>&amp;RDPU 7.8.1D-RR
Croft
10-035-124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Layout" workbookViewId="0" topLeftCell="C1">
      <selection activeCell="A34" sqref="A34"/>
    </sheetView>
  </sheetViews>
  <sheetFormatPr defaultColWidth="9.00390625" defaultRowHeight="15.75"/>
  <cols>
    <col min="1" max="1" width="25.75390625" style="13" customWidth="1"/>
    <col min="2" max="2" width="12.75390625" style="13" bestFit="1" customWidth="1"/>
    <col min="3" max="13" width="11.375" style="13" customWidth="1"/>
    <col min="14" max="16384" width="9.00390625" style="13" customWidth="1"/>
  </cols>
  <sheetData>
    <row r="1" ht="15.75">
      <c r="A1" s="17" t="s">
        <v>203</v>
      </c>
    </row>
    <row r="2" ht="15.75">
      <c r="A2" s="17" t="s">
        <v>190</v>
      </c>
    </row>
    <row r="3" ht="15.75">
      <c r="A3" s="17" t="s">
        <v>187</v>
      </c>
    </row>
    <row r="4" ht="15.75">
      <c r="A4" s="14" t="s">
        <v>182</v>
      </c>
    </row>
    <row r="8" spans="1:13" ht="15.75">
      <c r="A8" s="12" t="s">
        <v>185</v>
      </c>
      <c r="B8" s="12">
        <v>39995</v>
      </c>
      <c r="C8" s="12">
        <v>40026</v>
      </c>
      <c r="D8" s="12">
        <v>40057</v>
      </c>
      <c r="E8" s="12">
        <v>40087</v>
      </c>
      <c r="F8" s="12">
        <v>40118</v>
      </c>
      <c r="G8" s="12">
        <v>40148</v>
      </c>
      <c r="H8" s="12">
        <v>40179</v>
      </c>
      <c r="I8" s="12">
        <v>40210</v>
      </c>
      <c r="J8" s="12">
        <v>40238</v>
      </c>
      <c r="K8" s="12">
        <v>40269</v>
      </c>
      <c r="L8" s="12">
        <v>40299</v>
      </c>
      <c r="M8" s="12">
        <v>40330</v>
      </c>
    </row>
    <row r="9" spans="1:13" ht="28.5" customHeight="1">
      <c r="A9" s="16" t="s">
        <v>182</v>
      </c>
      <c r="B9" s="16">
        <v>-4423306.57</v>
      </c>
      <c r="C9" s="16">
        <v>-4436245.99</v>
      </c>
      <c r="D9" s="16">
        <v>-4450436.61</v>
      </c>
      <c r="E9" s="16">
        <v>-4463525.46</v>
      </c>
      <c r="F9" s="16">
        <v>-4477395.3</v>
      </c>
      <c r="G9" s="16">
        <v>-4499351.93</v>
      </c>
      <c r="H9" s="16">
        <v>-4514963.43</v>
      </c>
      <c r="I9" s="16">
        <v>-4531796.66</v>
      </c>
      <c r="J9" s="16">
        <v>-4547060.46</v>
      </c>
      <c r="K9" s="16">
        <v>-4561499.78</v>
      </c>
      <c r="L9" s="16">
        <v>-4585105.61</v>
      </c>
      <c r="M9" s="16">
        <v>-4607136.37</v>
      </c>
    </row>
    <row r="10" spans="1:13" ht="12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15.75">
      <c r="A11" s="12" t="s">
        <v>185</v>
      </c>
      <c r="B11" s="12">
        <v>40360</v>
      </c>
      <c r="C11" s="12">
        <v>40391</v>
      </c>
      <c r="D11" s="12">
        <v>40422</v>
      </c>
      <c r="E11" s="12">
        <v>40452</v>
      </c>
      <c r="F11" s="12">
        <v>40483</v>
      </c>
      <c r="G11" s="12">
        <v>40513</v>
      </c>
      <c r="H11" s="12">
        <v>40544</v>
      </c>
      <c r="I11" s="12">
        <v>40575</v>
      </c>
      <c r="J11" s="12">
        <v>40603</v>
      </c>
      <c r="K11" s="12">
        <v>40634</v>
      </c>
      <c r="L11" s="12">
        <v>40664</v>
      </c>
      <c r="M11" s="12">
        <v>40695</v>
      </c>
    </row>
    <row r="12" spans="1:13" ht="28.5" customHeight="1">
      <c r="A12" s="16" t="s">
        <v>182</v>
      </c>
      <c r="B12" s="97">
        <v>-4625186.22</v>
      </c>
      <c r="C12" s="97">
        <v>-4651923.31</v>
      </c>
      <c r="D12" s="97">
        <v>-4666000.64</v>
      </c>
      <c r="E12" s="97">
        <v>-4684991.91</v>
      </c>
      <c r="F12" s="97">
        <v>-4714852.81</v>
      </c>
      <c r="G12" s="97">
        <v>-4736621.59</v>
      </c>
      <c r="H12" s="97">
        <v>-4753903.78</v>
      </c>
      <c r="I12" s="97">
        <v>-4778349.02</v>
      </c>
      <c r="J12" s="98">
        <f>I12+J13</f>
        <v>-4803392.725711999</v>
      </c>
      <c r="K12" s="98">
        <f aca="true" t="shared" si="0" ref="K12:M12">J12+K13</f>
        <v>-4823164.122847999</v>
      </c>
      <c r="L12" s="98">
        <f t="shared" si="0"/>
        <v>-4845571.737775999</v>
      </c>
      <c r="M12" s="98">
        <f t="shared" si="0"/>
        <v>-4869297.513655999</v>
      </c>
    </row>
    <row r="13" spans="1:13" ht="12.75" customHeight="1">
      <c r="A13" s="101" t="s">
        <v>200</v>
      </c>
      <c r="B13" s="101"/>
      <c r="C13" s="99"/>
      <c r="D13" s="99"/>
      <c r="E13" s="99"/>
      <c r="F13" s="99"/>
      <c r="G13" s="99"/>
      <c r="H13" s="99"/>
      <c r="I13" s="99"/>
      <c r="J13" s="99">
        <v>-25043.705711999908</v>
      </c>
      <c r="K13" s="99">
        <v>-19771.397135999985</v>
      </c>
      <c r="L13" s="99">
        <v>-22407.614927999675</v>
      </c>
      <c r="M13" s="99">
        <v>-23725.775879999623</v>
      </c>
    </row>
    <row r="14" spans="1:13" ht="15.7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15.75">
      <c r="A15" s="12" t="s">
        <v>185</v>
      </c>
      <c r="B15" s="12">
        <v>40725</v>
      </c>
      <c r="C15" s="12">
        <v>40756</v>
      </c>
      <c r="D15" s="12">
        <v>40787</v>
      </c>
      <c r="E15" s="12">
        <v>40817</v>
      </c>
      <c r="F15" s="12">
        <v>40848</v>
      </c>
      <c r="G15" s="12">
        <v>40878</v>
      </c>
      <c r="H15" s="12">
        <v>40909</v>
      </c>
      <c r="I15" s="12">
        <v>40940</v>
      </c>
      <c r="J15" s="12">
        <v>40969</v>
      </c>
      <c r="K15" s="12">
        <v>41000</v>
      </c>
      <c r="L15" s="12">
        <v>41030</v>
      </c>
      <c r="M15" s="12">
        <v>41061</v>
      </c>
    </row>
    <row r="16" spans="1:13" ht="28.5" customHeight="1">
      <c r="A16" s="16" t="s">
        <v>182</v>
      </c>
      <c r="B16" s="98">
        <f>M12+B17</f>
        <v>-4889069.026351999</v>
      </c>
      <c r="C16" s="98">
        <f>B16+C17</f>
        <v>-4914112.847623998</v>
      </c>
      <c r="D16" s="98">
        <f aca="true" t="shared" si="1" ref="D16:M16">C16+D17</f>
        <v>-4935202.301599998</v>
      </c>
      <c r="E16" s="98">
        <f t="shared" si="1"/>
        <v>-4957609.916527998</v>
      </c>
      <c r="F16" s="98">
        <f t="shared" si="1"/>
        <v>-4980017.531455997</v>
      </c>
      <c r="G16" s="98">
        <f t="shared" si="1"/>
        <v>-5001107.216551998</v>
      </c>
      <c r="H16" s="98">
        <f t="shared" si="1"/>
        <v>-5021856.250171998</v>
      </c>
      <c r="I16" s="98">
        <f t="shared" si="1"/>
        <v>-5042605.2837919975</v>
      </c>
      <c r="J16" s="98">
        <f t="shared" si="1"/>
        <v>-5063354.317411997</v>
      </c>
      <c r="K16" s="98">
        <f t="shared" si="1"/>
        <v>-5084103.351031997</v>
      </c>
      <c r="L16" s="98">
        <f t="shared" si="1"/>
        <v>-5104852.384651997</v>
      </c>
      <c r="M16" s="98">
        <f t="shared" si="1"/>
        <v>-5125601.418271997</v>
      </c>
    </row>
    <row r="17" spans="1:13" ht="15.75">
      <c r="A17" s="101" t="s">
        <v>200</v>
      </c>
      <c r="B17" s="100">
        <v>-19771.512695999816</v>
      </c>
      <c r="C17" s="100">
        <v>-25043.82127199974</v>
      </c>
      <c r="D17" s="100">
        <v>-21089.453975999728</v>
      </c>
      <c r="E17" s="100">
        <v>-22407.614927999675</v>
      </c>
      <c r="F17" s="100">
        <v>-22407.614927999675</v>
      </c>
      <c r="G17" s="100">
        <v>-21089.68509600032</v>
      </c>
      <c r="H17" s="100">
        <v>-20749.033619999886</v>
      </c>
      <c r="I17" s="100">
        <v>-20749.033619999886</v>
      </c>
      <c r="J17" s="100">
        <v>-20749.033619999886</v>
      </c>
      <c r="K17" s="100">
        <v>-20749.033619999886</v>
      </c>
      <c r="L17" s="100">
        <v>-20749.033619999886</v>
      </c>
      <c r="M17" s="100">
        <v>-20749.033619999886</v>
      </c>
    </row>
    <row r="18" ht="12.75" customHeight="1"/>
    <row r="22" ht="14.25">
      <c r="A22" s="13" t="s">
        <v>188</v>
      </c>
    </row>
    <row r="23" spans="2:3" ht="15.75">
      <c r="B23" s="15" t="s">
        <v>186</v>
      </c>
      <c r="C23" s="4">
        <f>+AVERAGE(B9:M9)</f>
        <v>-4508152.014166667</v>
      </c>
    </row>
    <row r="24" spans="2:3" ht="15.75">
      <c r="B24" s="15" t="s">
        <v>199</v>
      </c>
      <c r="C24" s="4">
        <f>+AVERAGE(B16:M16)</f>
        <v>-5009957.653786997</v>
      </c>
    </row>
    <row r="25" spans="1:4" ht="13.5" thickBot="1">
      <c r="A25" s="107" t="s">
        <v>184</v>
      </c>
      <c r="B25" s="107"/>
      <c r="C25" s="18">
        <f>+C24-C23</f>
        <v>-501805.6396203302</v>
      </c>
      <c r="D25" s="17"/>
    </row>
    <row r="26" ht="13.5" thickTop="1"/>
    <row r="27" ht="15.75">
      <c r="A27" s="13" t="s">
        <v>189</v>
      </c>
    </row>
  </sheetData>
  <mergeCells count="1">
    <mergeCell ref="A25:B25"/>
  </mergeCells>
  <printOptions/>
  <pageMargins left="0.7" right="0.7" top="0.75" bottom="0.75" header="0.3" footer="0.3"/>
  <pageSetup fitToHeight="1" fitToWidth="1" horizontalDpi="600" verticalDpi="600" orientation="landscape" scale="70" r:id="rId1"/>
  <headerFooter>
    <oddHeader>&amp;RDPU 7.8.2D-RR
Croft
10-035-124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2011-01-10T16:39:37Z</dcterms:created>
  <dcterms:modified xsi:type="dcterms:W3CDTF">2011-05-26T21:30:22Z</dcterms:modified>
  <cp:category/>
  <cp:version/>
  <cp:contentType/>
  <cp:contentStatus/>
</cp:coreProperties>
</file>