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80" windowHeight="7560" tabRatio="824" activeTab="0"/>
  </bookViews>
  <sheets>
    <sheet name="Summary" sheetId="1" r:id="rId1"/>
    <sheet name="DJ Scrubber Leadsheet " sheetId="2" r:id="rId2"/>
    <sheet name="DJ Scrubber Tax Leadsheet " sheetId="3" r:id="rId3"/>
    <sheet name="DJ Scrubber Detail " sheetId="4" r:id="rId4"/>
    <sheet name="DJ Scrubber NPC" sheetId="5" r:id="rId5"/>
    <sheet name="DJ Scrubber SO2" sheetId="6" r:id="rId6"/>
    <sheet name="DJ Scrubber O&amp;M" sheetId="7" r:id="rId7"/>
    <sheet name="Trans Line Leadsheet " sheetId="8" r:id="rId8"/>
    <sheet name="Trans Line Tax Leadsheet " sheetId="9" r:id="rId9"/>
    <sheet name="Trans Line Detail " sheetId="10" r:id="rId10"/>
    <sheet name="Trans Line Property Tax" sheetId="11" r:id="rId11"/>
    <sheet name="Trans Line O&amp;M" sheetId="12" r:id="rId12"/>
    <sheet name="Allocation Factors"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0" localSheetId="3">'[1]Jan'!#REF!</definedName>
    <definedName name="\0" localSheetId="1">'[1]Jan'!#REF!</definedName>
    <definedName name="\0" localSheetId="5">'[2]Jan'!#REF!</definedName>
    <definedName name="\0" localSheetId="2">'[1]Jan'!#REF!</definedName>
    <definedName name="\0" localSheetId="9">'[1]Jan'!#REF!</definedName>
    <definedName name="\0" localSheetId="11">'[1]Jan'!#REF!</definedName>
    <definedName name="\0">'[1]Jan'!#REF!</definedName>
    <definedName name="\A" localSheetId="3">#REF!</definedName>
    <definedName name="\A" localSheetId="5">#REF!</definedName>
    <definedName name="\A" localSheetId="9">#REF!</definedName>
    <definedName name="\A" localSheetId="11">#REF!</definedName>
    <definedName name="\A">#REF!</definedName>
    <definedName name="\M" localSheetId="3">'[1]Jan'!#REF!</definedName>
    <definedName name="\M" localSheetId="1">'[1]Jan'!#REF!</definedName>
    <definedName name="\M" localSheetId="5">'[2]Jan'!#REF!</definedName>
    <definedName name="\M" localSheetId="2">'[1]Jan'!#REF!</definedName>
    <definedName name="\M" localSheetId="9">'[1]Jan'!#REF!</definedName>
    <definedName name="\M" localSheetId="11">'[1]Jan'!#REF!</definedName>
    <definedName name="\M">'[1]Jan'!#REF!</definedName>
    <definedName name="\P" localSheetId="3">#REF!</definedName>
    <definedName name="\P" localSheetId="9">#REF!</definedName>
    <definedName name="\P" localSheetId="11">#REF!</definedName>
    <definedName name="\P">#REF!</definedName>
    <definedName name="\Z">#REF!</definedName>
    <definedName name="___DAT1">#REF!</definedName>
    <definedName name="___DAT11">#REF!</definedName>
    <definedName name="___DAT12">#REF!</definedName>
    <definedName name="___DAT2">#REF!</definedName>
    <definedName name="___DAT3">#REF!</definedName>
    <definedName name="___DAT4">#REF!</definedName>
    <definedName name="___DAT5">#REF!</definedName>
    <definedName name="___DAT6">#REF!</definedName>
    <definedName name="___MEN2" localSheetId="11">'[2]Jan'!#REF!</definedName>
    <definedName name="___MEN2">'[2]Jan'!#REF!</definedName>
    <definedName name="___MEN3" localSheetId="11">'[2]Jan'!#REF!</definedName>
    <definedName name="___MEN3">'[2]Jan'!#REF!</definedName>
    <definedName name="___TOP1" localSheetId="11">'[2]Jan'!#REF!</definedName>
    <definedName name="___TOP1">'[2]Jan'!#REF!</definedName>
    <definedName name="__123Graph_A" localSheetId="3" hidden="1">'[3]Inputs'!#REF!</definedName>
    <definedName name="__123Graph_A" localSheetId="1" hidden="1">'[3]Inputs'!#REF!</definedName>
    <definedName name="__123Graph_A" localSheetId="5" hidden="1">'[4]Inputs'!#REF!</definedName>
    <definedName name="__123Graph_A" localSheetId="2" hidden="1">'[3]Inputs'!#REF!</definedName>
    <definedName name="__123Graph_A" localSheetId="9" hidden="1">'[3]Inputs'!#REF!</definedName>
    <definedName name="__123Graph_A" localSheetId="11" hidden="1">'[3]Inputs'!#REF!</definedName>
    <definedName name="__123Graph_A" hidden="1">'[3]Inputs'!#REF!</definedName>
    <definedName name="__123Graph_B" localSheetId="3" hidden="1">'[3]Inputs'!#REF!</definedName>
    <definedName name="__123Graph_B" localSheetId="1" hidden="1">'[3]Inputs'!#REF!</definedName>
    <definedName name="__123Graph_B" localSheetId="5" hidden="1">'[4]Inputs'!#REF!</definedName>
    <definedName name="__123Graph_B" localSheetId="2" hidden="1">'[3]Inputs'!#REF!</definedName>
    <definedName name="__123Graph_B" localSheetId="9" hidden="1">'[3]Inputs'!#REF!</definedName>
    <definedName name="__123Graph_B" localSheetId="11" hidden="1">'[3]Inputs'!#REF!</definedName>
    <definedName name="__123Graph_B" hidden="1">'[3]Inputs'!#REF!</definedName>
    <definedName name="__123Graph_D" localSheetId="3" hidden="1">'[3]Inputs'!#REF!</definedName>
    <definedName name="__123Graph_D" localSheetId="1" hidden="1">'[3]Inputs'!#REF!</definedName>
    <definedName name="__123Graph_D" localSheetId="5" hidden="1">'[4]Inputs'!#REF!</definedName>
    <definedName name="__123Graph_D" localSheetId="2" hidden="1">'[3]Inputs'!#REF!</definedName>
    <definedName name="__123Graph_D" localSheetId="9" hidden="1">'[3]Inputs'!#REF!</definedName>
    <definedName name="__123Graph_D" localSheetId="11" hidden="1">'[3]Inputs'!#REF!</definedName>
    <definedName name="__123Graph_D" hidden="1">'[3]Inputs'!#REF!</definedName>
    <definedName name="__DAT1">'[5]IGC'!$A$4:$A$23</definedName>
    <definedName name="__DAT10">#REF!</definedName>
    <definedName name="__DAT11" localSheetId="11">'[5]IGC'!#REF!</definedName>
    <definedName name="__DAT11">'[5]IGC'!#REF!</definedName>
    <definedName name="__DAT12" localSheetId="11">'[5]IGC'!#REF!</definedName>
    <definedName name="__DAT12">'[5]IGC'!#REF!</definedName>
    <definedName name="__DAT2">'[5]IGC'!$B$4:$B$23</definedName>
    <definedName name="__DAT3">'[5]IGC'!$C$4:$C$23</definedName>
    <definedName name="__DAT4">'[5]IGC'!$E$4:$E$23</definedName>
    <definedName name="__DAT5">'[5]IGC'!$F$4:$F$23</definedName>
    <definedName name="__DAT6">'[5]IGC'!$G$4:$G$23</definedName>
    <definedName name="__DAT7">#REF!</definedName>
    <definedName name="__DAT8">#REF!</definedName>
    <definedName name="__DAT9">#REF!</definedName>
    <definedName name="__MEN2" localSheetId="11">'[1]Jan'!#REF!</definedName>
    <definedName name="__MEN2">'[1]Jan'!#REF!</definedName>
    <definedName name="__MEN3" localSheetId="11">'[1]Jan'!#REF!</definedName>
    <definedName name="__MEN3">'[1]Jan'!#REF!</definedName>
    <definedName name="__tab10" localSheetId="11">#REF!</definedName>
    <definedName name="__tab10">#REF!</definedName>
    <definedName name="__tab11" localSheetId="11">#REF!</definedName>
    <definedName name="__tab11">#REF!</definedName>
    <definedName name="__tab12" localSheetId="11">#REF!</definedName>
    <definedName name="__tab12">#REF!</definedName>
    <definedName name="__tab3" localSheetId="11">#REF!</definedName>
    <definedName name="__tab3">#REF!</definedName>
    <definedName name="__tab4" localSheetId="11">#REF!</definedName>
    <definedName name="__tab4">#REF!</definedName>
    <definedName name="__tab5" localSheetId="11">#REF!</definedName>
    <definedName name="__tab5">#REF!</definedName>
    <definedName name="__tab6" localSheetId="11">#REF!</definedName>
    <definedName name="__tab6">#REF!</definedName>
    <definedName name="__tab7" localSheetId="11">#REF!</definedName>
    <definedName name="__tab7">#REF!</definedName>
    <definedName name="__tab8" localSheetId="11">#REF!</definedName>
    <definedName name="__tab8">#REF!</definedName>
    <definedName name="__tab9" localSheetId="11">#REF!</definedName>
    <definedName name="__tab9">#REF!</definedName>
    <definedName name="__TOP1" localSheetId="11">'[1]Jan'!#REF!</definedName>
    <definedName name="__TOP1">'[1]Jan'!#REF!</definedName>
    <definedName name="__WO800" localSheetId="11">#REF!</definedName>
    <definedName name="__WO800">#REF!</definedName>
    <definedName name="__WO800802" localSheetId="11">#REF!</definedName>
    <definedName name="__WO800802">#REF!</definedName>
    <definedName name="_100_SUM" localSheetId="3">#REF!</definedName>
    <definedName name="_100_SUM" localSheetId="1">#REF!</definedName>
    <definedName name="_100_SUM" localSheetId="2">#REF!</definedName>
    <definedName name="_100_SUM" localSheetId="11">#REF!</definedName>
    <definedName name="_100_SUM">#REF!</definedName>
    <definedName name="_AUG96">#REF!</definedName>
    <definedName name="_B" localSheetId="11">'[6]Rate Design'!#REF!</definedName>
    <definedName name="_B">'[6]Rate Design'!#REF!</definedName>
    <definedName name="_DAT1" localSheetId="2">#REF!</definedName>
    <definedName name="_DAT1" localSheetId="11">#REF!</definedName>
    <definedName name="_DAT1" localSheetId="8">#REF!</definedName>
    <definedName name="_DAT1">#REF!</definedName>
    <definedName name="_DAT10" localSheetId="11">'[5]IGC'!#REF!</definedName>
    <definedName name="_DAT10">'[5]IGC'!#REF!</definedName>
    <definedName name="_DAT11" localSheetId="3">'[7]Sheet1'!#REF!</definedName>
    <definedName name="_DAT11" localSheetId="1">'[7]Sheet1'!#REF!</definedName>
    <definedName name="_DAT11" localSheetId="2">'[7]Sheet1'!#REF!</definedName>
    <definedName name="_DAT11" localSheetId="9">'[7]Sheet1'!#REF!</definedName>
    <definedName name="_DAT12" localSheetId="3">'[7]Sheet1'!#REF!</definedName>
    <definedName name="_DAT12" localSheetId="1">'[7]Sheet1'!#REF!</definedName>
    <definedName name="_DAT12" localSheetId="2">'[7]Sheet1'!#REF!</definedName>
    <definedName name="_DAT12" localSheetId="9">'[7]Sheet1'!#REF!</definedName>
    <definedName name="_DAT13">#REF!</definedName>
    <definedName name="_DAT2" localSheetId="3">#REF!</definedName>
    <definedName name="_DAT2" localSheetId="9">#REF!</definedName>
    <definedName name="_DAT3" localSheetId="3">#REF!</definedName>
    <definedName name="_DAT3" localSheetId="9">#REF!</definedName>
    <definedName name="_DAT4" localSheetId="2">#REF!</definedName>
    <definedName name="_DAT4" localSheetId="11">#REF!</definedName>
    <definedName name="_DAT4" localSheetId="8">#REF!</definedName>
    <definedName name="_DAT4">#REF!</definedName>
    <definedName name="_DAT5" localSheetId="2">#REF!</definedName>
    <definedName name="_DAT5" localSheetId="11">#REF!</definedName>
    <definedName name="_DAT5" localSheetId="8">#REF!</definedName>
    <definedName name="_DAT5">#REF!</definedName>
    <definedName name="_DAT6" localSheetId="2">#REF!</definedName>
    <definedName name="_DAT6" localSheetId="11">#REF!</definedName>
    <definedName name="_DAT6" localSheetId="8">#REF!</definedName>
    <definedName name="_DAT6">#REF!</definedName>
    <definedName name="_DAT7" localSheetId="11">'[5]IGC'!#REF!</definedName>
    <definedName name="_DAT7">'[5]IGC'!#REF!</definedName>
    <definedName name="_DAT8" localSheetId="11">'[5]IGC'!#REF!</definedName>
    <definedName name="_DAT8">'[5]IGC'!#REF!</definedName>
    <definedName name="_DAT9">'[5]IGC'!$H$4:$H$23</definedName>
    <definedName name="_DEC94">#REF!</definedName>
    <definedName name="_DEC95">#REF!</definedName>
    <definedName name="_DEC96">#REF!</definedName>
    <definedName name="_DEC97">#REF!</definedName>
    <definedName name="_FEB96">#REF!</definedName>
    <definedName name="_FEB97">#REF!</definedName>
    <definedName name="_FEB98">#REF!</definedName>
    <definedName name="_idahoshr" localSheetId="12">#REF!</definedName>
    <definedName name="_idahoshr" localSheetId="2">#REF!</definedName>
    <definedName name="_idahoshr" localSheetId="11">#REF!</definedName>
    <definedName name="_idahoshr" localSheetId="8">#REF!</definedName>
    <definedName name="_idahoshr">#REF!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JAN98">#REF!</definedName>
    <definedName name="_Key1" hidden="1">#REF!</definedName>
    <definedName name="_Key2" hidden="1">#REF!</definedName>
    <definedName name="_MAY95">#REF!</definedName>
    <definedName name="_MAY97">#REF!</definedName>
    <definedName name="_MAY98">#REF!</definedName>
    <definedName name="_MEN2" localSheetId="3">'[1]Jan'!#REF!</definedName>
    <definedName name="_MEN2" localSheetId="1">'[1]Jan'!#REF!</definedName>
    <definedName name="_MEN2" localSheetId="2">'[1]Jan'!#REF!</definedName>
    <definedName name="_MEN2" localSheetId="9">'[1]Jan'!#REF!</definedName>
    <definedName name="_MEN3" localSheetId="3">'[1]Jan'!#REF!</definedName>
    <definedName name="_MEN3" localSheetId="1">'[1]Jan'!#REF!</definedName>
    <definedName name="_MEN3" localSheetId="2">'[1]Jan'!#REF!</definedName>
    <definedName name="_MEN3" localSheetId="9">'[1]Jan'!#REF!</definedName>
    <definedName name="_NOV97">#REF!</definedName>
    <definedName name="_OCT95">#REF!</definedName>
    <definedName name="_OCT97">#REF!</definedName>
    <definedName name="_Order1" hidden="1">255</definedName>
    <definedName name="_Order2" hidden="1">0</definedName>
    <definedName name="_P" localSheetId="11">#REF!</definedName>
    <definedName name="_P">#REF!</definedName>
    <definedName name="_Sort" hidden="1">#REF!</definedName>
    <definedName name="_tab10" localSheetId="3">#REF!</definedName>
    <definedName name="_tab10" localSheetId="9">#REF!</definedName>
    <definedName name="_tab11" localSheetId="3">#REF!</definedName>
    <definedName name="_tab11" localSheetId="9">#REF!</definedName>
    <definedName name="_tab12" localSheetId="2">#REF!</definedName>
    <definedName name="_tab12" localSheetId="11">#REF!</definedName>
    <definedName name="_tab12" localSheetId="8">#REF!</definedName>
    <definedName name="_tab12">#REF!</definedName>
    <definedName name="_tab3" localSheetId="2">#REF!</definedName>
    <definedName name="_tab3" localSheetId="11">#REF!</definedName>
    <definedName name="_tab3" localSheetId="8">#REF!</definedName>
    <definedName name="_tab3">#REF!</definedName>
    <definedName name="_tab4" localSheetId="2">#REF!</definedName>
    <definedName name="_tab4" localSheetId="11">#REF!</definedName>
    <definedName name="_tab4" localSheetId="8">#REF!</definedName>
    <definedName name="_tab4">#REF!</definedName>
    <definedName name="_tab5" localSheetId="2">#REF!</definedName>
    <definedName name="_tab5" localSheetId="11">#REF!</definedName>
    <definedName name="_tab5" localSheetId="8">#REF!</definedName>
    <definedName name="_tab5">#REF!</definedName>
    <definedName name="_tab6" localSheetId="2">#REF!</definedName>
    <definedName name="_tab6" localSheetId="11">#REF!</definedName>
    <definedName name="_tab6" localSheetId="8">#REF!</definedName>
    <definedName name="_tab6">#REF!</definedName>
    <definedName name="_tab7" localSheetId="2">#REF!</definedName>
    <definedName name="_tab7" localSheetId="11">#REF!</definedName>
    <definedName name="_tab7" localSheetId="8">#REF!</definedName>
    <definedName name="_tab7">#REF!</definedName>
    <definedName name="_tab8" localSheetId="2">#REF!</definedName>
    <definedName name="_tab8" localSheetId="11">#REF!</definedName>
    <definedName name="_tab8" localSheetId="8">#REF!</definedName>
    <definedName name="_tab8">#REF!</definedName>
    <definedName name="_tab9" localSheetId="2">#REF!</definedName>
    <definedName name="_tab9" localSheetId="11">#REF!</definedName>
    <definedName name="_tab9" localSheetId="8">#REF!</definedName>
    <definedName name="_tab9">#REF!</definedName>
    <definedName name="_TOP1" localSheetId="3">'[1]Jan'!#REF!</definedName>
    <definedName name="_TOP1" localSheetId="1">'[1]Jan'!#REF!</definedName>
    <definedName name="_TOP1" localSheetId="2">'[1]Jan'!#REF!</definedName>
    <definedName name="_TOP1" localSheetId="9">'[1]Jan'!#REF!</definedName>
    <definedName name="_WO800" localSheetId="3">#REF!</definedName>
    <definedName name="_WO800" localSheetId="9">#REF!</definedName>
    <definedName name="_WO800802" localSheetId="2">#REF!</definedName>
    <definedName name="_WO800802" localSheetId="11">#REF!</definedName>
    <definedName name="_WO800802" localSheetId="8">#REF!</definedName>
    <definedName name="_WO800802">#REF!</definedName>
    <definedName name="a" hidden="1">'[4]DSM Output'!$J$21:$J$23</definedName>
    <definedName name="accrued">'[8]-'!$B$1:$B$15</definedName>
    <definedName name="AcctTable">'[9]Variables'!$AK$42:$AK$396</definedName>
    <definedName name="Additions_by_Function_Project_State_Month" localSheetId="3">'[10]Apr 05 - Mar 06 Adds'!#REF!</definedName>
    <definedName name="Additions_by_Function_Project_State_Month" localSheetId="1">'[10]Apr 05 - Mar 06 Adds'!#REF!</definedName>
    <definedName name="Additions_by_Function_Project_State_Month" localSheetId="5">'[10]Apr 05 - Mar 06 Adds'!#REF!</definedName>
    <definedName name="Additions_by_Function_Project_State_Month" localSheetId="2">'[10]Apr 05 - Mar 06 Adds'!#REF!</definedName>
    <definedName name="Additions_by_Function_Project_State_Month" localSheetId="11">'[10]Apr 05 - Mar 06 Adds'!#REF!</definedName>
    <definedName name="Additions_by_Function_Project_State_Month">'[10]Apr 05 - Mar 06 Adds'!#REF!</definedName>
    <definedName name="Adjs2avg" localSheetId="3">'[11]JAM Actuals-Detail'!#REF!:'[11]JAM Actuals-Detail'!#REF!</definedName>
    <definedName name="Adjs2avg" localSheetId="1">'[12]Inputs'!$L$255:'[12]Inputs'!$T$505</definedName>
    <definedName name="Adjs2avg" localSheetId="5">'[13]Inputs'!$V$255:'[13]Inputs'!$AD$505</definedName>
    <definedName name="Adjs2avg" localSheetId="2">'[12]Inputs'!$L$255:'[12]Inputs'!$T$505</definedName>
    <definedName name="Adjs2avg" localSheetId="7">'[12]Inputs'!$L$255:'[12]Inputs'!$T$505</definedName>
    <definedName name="Adjs2avg" localSheetId="8">'[12]Inputs'!$L$255:'[12]Inputs'!$T$505</definedName>
    <definedName name="Adjs2avg">'[14]Inputs'!$L$255:'[14]Inputs'!$T$505</definedName>
    <definedName name="ADJTOTAL" localSheetId="5">#REF!</definedName>
    <definedName name="ADJTOTAL" localSheetId="11">#REF!</definedName>
    <definedName name="ADJTOTAL">#REF!</definedName>
    <definedName name="AdjustInput" localSheetId="3">'[11]JAM Actuals-Detail'!#REF!</definedName>
    <definedName name="AdjustInput" localSheetId="1">'[11]JAM Actuals-Detail'!#REF!</definedName>
    <definedName name="AdjustInput" localSheetId="2">'[11]JAM Actuals-Detail'!#REF!</definedName>
    <definedName name="AdjustInput" localSheetId="11">'[11]JAM Actuals-Detail'!#REF!</definedName>
    <definedName name="AdjustInput">'[11]JAM Actuals-Detail'!#REF!</definedName>
    <definedName name="aftertax_ror" localSheetId="3">'[15]Utah'!#REF!</definedName>
    <definedName name="aftertax_ror" localSheetId="1">'[15]Utah'!#REF!</definedName>
    <definedName name="aftertax_ror" localSheetId="2">'[15]Utah'!#REF!</definedName>
    <definedName name="aftertax_ror" localSheetId="11">'[15]Utah'!#REF!</definedName>
    <definedName name="aftertax_ror">'[15]Utah'!#REF!</definedName>
    <definedName name="APR" localSheetId="3">'[1]Jan'!#REF!</definedName>
    <definedName name="APR" localSheetId="1">'[1]Jan'!#REF!</definedName>
    <definedName name="APR" localSheetId="5">'[2]Jan'!#REF!</definedName>
    <definedName name="APR" localSheetId="2">'[1]Jan'!#REF!</definedName>
    <definedName name="APR" localSheetId="11">'[1]Jan'!#REF!</definedName>
    <definedName name="APR">'[1]Jan'!#REF!</definedName>
    <definedName name="APRIL95">#REF!</definedName>
    <definedName name="APRIL96">#REF!</definedName>
    <definedName name="APRIL97">#REF!</definedName>
    <definedName name="APRIL98">#REF!</definedName>
    <definedName name="APRT">#REF!</definedName>
    <definedName name="asa" localSheetId="3" hidden="1">{"Factors Pages 1-2",#N/A,FALSE,"Factors";"Factors Page 3",#N/A,FALSE,"Factors";"Factors Page 4",#N/A,FALSE,"Factors";"Factors Page 5",#N/A,FALSE,"Factors";"Factors Pages 8-27",#N/A,FALSE,"Factors"}</definedName>
    <definedName name="asa" localSheetId="9"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UG" localSheetId="3">'[1]Jan'!#REF!</definedName>
    <definedName name="AUG" localSheetId="1">'[1]Jan'!#REF!</definedName>
    <definedName name="AUG" localSheetId="5">'[2]Jan'!#REF!</definedName>
    <definedName name="AUG" localSheetId="2">'[1]Jan'!#REF!</definedName>
    <definedName name="AUG" localSheetId="11">'[1]Jan'!#REF!</definedName>
    <definedName name="AUG">'[1]Jan'!#REF!</definedName>
    <definedName name="AUGT">#REF!</definedName>
    <definedName name="AverageFactors" localSheetId="12">'[14]UTCR'!$AC$22:$AQ$108</definedName>
    <definedName name="AverageFactors">'[12]UTCR'!$AC$22:$AQ$108</definedName>
    <definedName name="AverageFuelCost" localSheetId="12">#REF!</definedName>
    <definedName name="AverageFuelCost" localSheetId="2">#REF!</definedName>
    <definedName name="AverageFuelCost" localSheetId="11">#REF!</definedName>
    <definedName name="AverageFuelCost" localSheetId="8">#REF!</definedName>
    <definedName name="AverageFuelCost">#REF!</definedName>
    <definedName name="AverageInput" localSheetId="12">'[14]Inputs'!$F$3:$I$1731</definedName>
    <definedName name="AverageInput">'[12]Inputs'!$F$3:$I$1722</definedName>
    <definedName name="AvgFactorCopy" localSheetId="3">#REF!</definedName>
    <definedName name="AvgFactorCopy" localSheetId="1">#REF!</definedName>
    <definedName name="AvgFactorCopy" localSheetId="2">#REF!</definedName>
    <definedName name="AvgFactorCopy" localSheetId="11">#REF!</definedName>
    <definedName name="AvgFactorCopy">#REF!</definedName>
    <definedName name="AvgFactors" localSheetId="1">'[16]Factors'!$B$3:$P$99</definedName>
    <definedName name="AvgFactors" localSheetId="5">'[17]Factors'!$B$3:$P$99</definedName>
    <definedName name="AvgFactors" localSheetId="2">'[16]Factors'!$B$3:$P$99</definedName>
    <definedName name="AvgFactors" localSheetId="7">'[16]Factors'!$B$3:$P$99</definedName>
    <definedName name="AvgFactors" localSheetId="8">'[16]Factors'!$B$3:$P$99</definedName>
    <definedName name="AvgFactors">'[18]Factors'!$B$3:$P$99</definedName>
    <definedName name="B1_Print" localSheetId="3">'[19]BW'!#REF!</definedName>
    <definedName name="B1_Print" localSheetId="1">'[19]BW'!#REF!</definedName>
    <definedName name="B1_Print" localSheetId="5">#REF!</definedName>
    <definedName name="B1_Print" localSheetId="2">'[19]BW'!#REF!</definedName>
    <definedName name="B1_Print" localSheetId="11">'[19]BW'!#REF!</definedName>
    <definedName name="B1_Print">'[19]BW'!#REF!</definedName>
    <definedName name="BACK1">#REF!</definedName>
    <definedName name="BACK2">#REF!</definedName>
    <definedName name="BACK3">#REF!</definedName>
    <definedName name="Bottom" localSheetId="3">'[20]Variance'!#REF!</definedName>
    <definedName name="Bottom" localSheetId="1">'[20]Variance'!#REF!</definedName>
    <definedName name="Bottom" localSheetId="2">'[20]Variance'!#REF!</definedName>
    <definedName name="Bottom" localSheetId="11">'[21]Variance'!#REF!</definedName>
    <definedName name="Bottom">'[21]Variance'!#REF!</definedName>
    <definedName name="budsum2" localSheetId="3">'[22]Att1'!#REF!</definedName>
    <definedName name="budsum2" localSheetId="1">'[22]Att1'!#REF!</definedName>
    <definedName name="budsum2" localSheetId="2">'[22]Att1'!#REF!</definedName>
    <definedName name="budsum2" localSheetId="11">'[22]Att1'!#REF!</definedName>
    <definedName name="budsum2">'[22]Att1'!#REF!</definedName>
    <definedName name="bump" localSheetId="3">'[15]Utah'!#REF!</definedName>
    <definedName name="bump" localSheetId="1">'[15]Utah'!#REF!</definedName>
    <definedName name="bump" localSheetId="2">'[15]Utah'!#REF!</definedName>
    <definedName name="bump" localSheetId="11">'[15]Utah'!#REF!</definedName>
    <definedName name="bump">'[15]Utah'!#REF!</definedName>
    <definedName name="C_" localSheetId="3">'[23]Other States WZAMRT98'!#REF!</definedName>
    <definedName name="C_" localSheetId="1">'[23]Other States WZAMRT98'!#REF!</definedName>
    <definedName name="C_" localSheetId="2">'[23]Other States WZAMRT98'!#REF!</definedName>
    <definedName name="C_" localSheetId="11">'[23]Other States WZAMRT98'!#REF!</definedName>
    <definedName name="C_">'[23]Other States WZAMRT98'!#REF!</definedName>
    <definedName name="comm" localSheetId="3">'[15]Utah'!#REF!</definedName>
    <definedName name="comm" localSheetId="1">'[15]Utah'!#REF!</definedName>
    <definedName name="comm" localSheetId="2">'[15]Utah'!#REF!</definedName>
    <definedName name="comm" localSheetId="11">'[15]Utah'!#REF!</definedName>
    <definedName name="comm">'[15]Utah'!#REF!</definedName>
    <definedName name="comm_cost" localSheetId="3">'[15]Utah'!#REF!</definedName>
    <definedName name="comm_cost" localSheetId="1">'[15]Utah'!#REF!</definedName>
    <definedName name="comm_cost" localSheetId="2">'[15]Utah'!#REF!</definedName>
    <definedName name="comm_cost" localSheetId="11">'[15]Utah'!#REF!</definedName>
    <definedName name="comm_cost">'[15]Utah'!#REF!</definedName>
    <definedName name="Common" localSheetId="12">'[24]Variables'!$AQ$27</definedName>
    <definedName name="Common">'[25]Variables'!$AQ$27</definedName>
    <definedName name="COMP">#REF!</definedName>
    <definedName name="COMPT">#REF!</definedName>
    <definedName name="Conversion" localSheetId="12">'[26]Conversion'!$A$2:$E$1253</definedName>
    <definedName name="Conversion" localSheetId="5">'[27]Conversion'!$A$2:$E$1253</definedName>
    <definedName name="Conversion">'[28]Conversion'!$A$2:$E$1253</definedName>
    <definedName name="Cost" localSheetId="12">#REF!</definedName>
    <definedName name="Cost" localSheetId="2">#REF!</definedName>
    <definedName name="Cost" localSheetId="11">#REF!</definedName>
    <definedName name="Cost" localSheetId="8">#REF!</definedName>
    <definedName name="Cost">#REF!</definedName>
    <definedName name="CustNames">'[29]Codes'!$F$1:$H$121</definedName>
    <definedName name="D">#REF!</definedName>
    <definedName name="D_2">#REF!</definedName>
    <definedName name="D_TWKSHT" localSheetId="12">#REF!</definedName>
    <definedName name="D_TWKSHT" localSheetId="2">#REF!</definedName>
    <definedName name="D_TWKSHT" localSheetId="11">#REF!</definedName>
    <definedName name="D_TWKSHT" localSheetId="8">#REF!</definedName>
    <definedName name="D_TWKSHT">#REF!</definedName>
    <definedName name="DATE" localSheetId="3">'[30]Jan'!#REF!</definedName>
    <definedName name="DATE" localSheetId="1">'[30]Jan'!#REF!</definedName>
    <definedName name="DATE" localSheetId="5">'[31]Jan'!#REF!</definedName>
    <definedName name="DATE" localSheetId="2">'[30]Jan'!#REF!</definedName>
    <definedName name="DATE" localSheetId="11">'[30]Jan'!#REF!</definedName>
    <definedName name="DATE">'[30]Jan'!#REF!</definedName>
    <definedName name="debt" localSheetId="1">'[15]Utah'!#REF!</definedName>
    <definedName name="debt" localSheetId="2">'[15]Utah'!#REF!</definedName>
    <definedName name="debt" localSheetId="7">'[15]Utah'!#REF!</definedName>
    <definedName name="debt" localSheetId="8">'[15]Utah'!#REF!</definedName>
    <definedName name="Debt">'[24]Variables'!$AQ$25</definedName>
    <definedName name="debt_cost" localSheetId="3">'[15]Utah'!#REF!</definedName>
    <definedName name="debt_cost" localSheetId="1">'[15]Utah'!#REF!</definedName>
    <definedName name="debt_cost" localSheetId="2">'[15]Utah'!#REF!</definedName>
    <definedName name="debt_cost" localSheetId="11">'[15]Utah'!#REF!</definedName>
    <definedName name="debt_cost">'[15]Utah'!#REF!</definedName>
    <definedName name="DebtCost" localSheetId="1">#REF!</definedName>
    <definedName name="DebtCost" localSheetId="2">#REF!</definedName>
    <definedName name="DebtCost" localSheetId="7">#REF!</definedName>
    <definedName name="DebtCost" localSheetId="8">#REF!</definedName>
    <definedName name="DebtCost">'[24]Variables'!$AT$25</definedName>
    <definedName name="DEC" localSheetId="3">'[1]Jan'!#REF!</definedName>
    <definedName name="DEC" localSheetId="1">'[1]Jan'!#REF!</definedName>
    <definedName name="DEC" localSheetId="5">'[2]Jan'!#REF!</definedName>
    <definedName name="DEC" localSheetId="2">'[1]Jan'!#REF!</definedName>
    <definedName name="DEC" localSheetId="11">'[1]Jan'!#REF!</definedName>
    <definedName name="DEC">'[1]Jan'!#REF!</definedName>
    <definedName name="DECT">#REF!</definedName>
    <definedName name="DeprAcctCheck" localSheetId="12">#REF!</definedName>
    <definedName name="DeprAcctCheck" localSheetId="2">#REF!</definedName>
    <definedName name="DeprAcctCheck" localSheetId="11">#REF!</definedName>
    <definedName name="DeprAcctCheck" localSheetId="8">#REF!</definedName>
    <definedName name="DeprAcctCheck">#REF!</definedName>
    <definedName name="DeprAdjCheck" localSheetId="12">#REF!</definedName>
    <definedName name="DeprAdjCheck" localSheetId="2">#REF!</definedName>
    <definedName name="DeprAdjCheck" localSheetId="11">#REF!</definedName>
    <definedName name="DeprAdjCheck" localSheetId="8">#REF!</definedName>
    <definedName name="DeprAdjCheck">#REF!</definedName>
    <definedName name="DEPRAdjNumber" localSheetId="12">#REF!</definedName>
    <definedName name="DEPRAdjNumber" localSheetId="2">#REF!</definedName>
    <definedName name="DEPRAdjNumber" localSheetId="11">#REF!</definedName>
    <definedName name="DEPRAdjNumber" localSheetId="8">#REF!</definedName>
    <definedName name="DEPRAdjNumber">#REF!</definedName>
    <definedName name="DeprAdjNumberPaste" localSheetId="12">#REF!</definedName>
    <definedName name="DeprAdjNumberPaste" localSheetId="2">#REF!</definedName>
    <definedName name="DeprAdjNumberPaste" localSheetId="11">#REF!</definedName>
    <definedName name="DeprAdjNumberPaste" localSheetId="8">#REF!</definedName>
    <definedName name="DeprAdjNumberPaste">#REF!</definedName>
    <definedName name="DeprAdjSortData" localSheetId="12">#REF!</definedName>
    <definedName name="DeprAdjSortData" localSheetId="2">#REF!</definedName>
    <definedName name="DeprAdjSortData" localSheetId="11">#REF!</definedName>
    <definedName name="DeprAdjSortData" localSheetId="8">#REF!</definedName>
    <definedName name="DeprAdjSortData">#REF!</definedName>
    <definedName name="DeprAdjSortOrder" localSheetId="12">#REF!</definedName>
    <definedName name="DeprAdjSortOrder" localSheetId="2">#REF!</definedName>
    <definedName name="DeprAdjSortOrder" localSheetId="11">#REF!</definedName>
    <definedName name="DeprAdjSortOrder" localSheetId="8">#REF!</definedName>
    <definedName name="DeprAdjSortOrder">#REF!</definedName>
    <definedName name="DeprFactorCheck" localSheetId="12">#REF!</definedName>
    <definedName name="DeprFactorCheck" localSheetId="2">#REF!</definedName>
    <definedName name="DeprFactorCheck" localSheetId="11">#REF!</definedName>
    <definedName name="DeprFactorCheck" localSheetId="8">#REF!</definedName>
    <definedName name="DeprFactorCheck">#REF!</definedName>
    <definedName name="DeprNumberSort" localSheetId="12">#REF!</definedName>
    <definedName name="DeprNumberSort" localSheetId="2">#REF!</definedName>
    <definedName name="DeprNumberSort" localSheetId="11">#REF!</definedName>
    <definedName name="DeprNumberSort" localSheetId="8">#REF!</definedName>
    <definedName name="DeprNumberSort">#REF!</definedName>
    <definedName name="DeprTypeCheck" localSheetId="12">#REF!</definedName>
    <definedName name="DeprTypeCheck" localSheetId="2">#REF!</definedName>
    <definedName name="DeprTypeCheck" localSheetId="11">#REF!</definedName>
    <definedName name="DeprTypeCheck" localSheetId="8">#REF!</definedName>
    <definedName name="DeprTypeCheck">#REF!</definedName>
    <definedName name="DispatchSum">"GRID Thermal Generation!R2C1:R4C2"</definedName>
    <definedName name="e" localSheetId="11">'[22]Att1'!#REF!</definedName>
    <definedName name="e">'[22]Att1'!#REF!</definedName>
    <definedName name="EffectiveTaxRate" localSheetId="12">#REF!</definedName>
    <definedName name="EffectiveTaxRate" localSheetId="2">#REF!</definedName>
    <definedName name="EffectiveTaxRate" localSheetId="11">#REF!</definedName>
    <definedName name="EffectiveTaxRate" localSheetId="8">#REF!</definedName>
    <definedName name="EffectiveTaxRate">#REF!</definedName>
    <definedName name="EmbeddedCapCost" localSheetId="12">#REF!</definedName>
    <definedName name="EmbeddedCapCost" localSheetId="2">#REF!</definedName>
    <definedName name="EmbeddedCapCost" localSheetId="11">#REF!</definedName>
    <definedName name="EmbeddedCapCost" localSheetId="8">#REF!</definedName>
    <definedName name="EmbeddedCapCost">#REF!</definedName>
    <definedName name="ExchangeMWh" localSheetId="12">#REF!</definedName>
    <definedName name="ExchangeMWh" localSheetId="2">#REF!</definedName>
    <definedName name="ExchangeMWh" localSheetId="11">#REF!</definedName>
    <definedName name="ExchangeMWh" localSheetId="8">#REF!</definedName>
    <definedName name="ExchangeMWh">#REF!</definedName>
    <definedName name="extra">'[32]-'!$A$1:$A$15</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actorMethod" localSheetId="1">'[12]Variables'!$AB$2</definedName>
    <definedName name="FactorMethod" localSheetId="2">'[12]Variables'!$AB$2</definedName>
    <definedName name="FactorMethod" localSheetId="7">'[12]Variables'!$AB$2</definedName>
    <definedName name="FactorMethod" localSheetId="8">'[12]Variables'!$AB$2</definedName>
    <definedName name="FactorMethod">'[14]Variables'!$AC$2</definedName>
    <definedName name="FactorType" localSheetId="1">'[16]Variables'!$AK$2:$AL$12</definedName>
    <definedName name="FactorType" localSheetId="5">'[17]Variables'!$AK$2:$AL$12</definedName>
    <definedName name="FactorType" localSheetId="2">'[16]Variables'!$AK$2:$AL$12</definedName>
    <definedName name="FactorType" localSheetId="7">'[16]Variables'!$AK$2:$AL$12</definedName>
    <definedName name="FactorType" localSheetId="8">'[16]Variables'!$AK$2:$AL$12</definedName>
    <definedName name="FactorType">'[18]Variables'!$AK$2:$AL$12</definedName>
    <definedName name="FEB" localSheetId="3">'[1]Jan'!#REF!</definedName>
    <definedName name="FEB" localSheetId="1">'[1]Jan'!#REF!</definedName>
    <definedName name="FEB" localSheetId="5">'[2]Jan'!#REF!</definedName>
    <definedName name="FEB" localSheetId="2">'[1]Jan'!#REF!</definedName>
    <definedName name="FEB" localSheetId="11">'[1]Jan'!#REF!</definedName>
    <definedName name="FEB">'[1]Jan'!#REF!</definedName>
    <definedName name="FEBT">#REF!</definedName>
    <definedName name="FedTax" localSheetId="3">'[15]Utah'!#REF!</definedName>
    <definedName name="FedTax" localSheetId="1">'[15]Utah'!#REF!</definedName>
    <definedName name="FedTax" localSheetId="2">'[15]Utah'!#REF!</definedName>
    <definedName name="FedTax" localSheetId="11">'[15]Utah'!#REF!</definedName>
    <definedName name="FedTax">'[15]Utah'!#REF!</definedName>
    <definedName name="FIT" localSheetId="12">#REF!</definedName>
    <definedName name="FIT" localSheetId="2">#REF!</definedName>
    <definedName name="FIT" localSheetId="11">#REF!</definedName>
    <definedName name="FIT" localSheetId="8">#REF!</definedName>
    <definedName name="FIT">#REF!</definedName>
    <definedName name="FranchiseTax" localSheetId="12">#REF!</definedName>
    <definedName name="FranchiseTax" localSheetId="5">'[33]Variables'!$D$26</definedName>
    <definedName name="FranchiseTax" localSheetId="2">#REF!</definedName>
    <definedName name="FranchiseTax" localSheetId="11">#REF!</definedName>
    <definedName name="FranchiseTax" localSheetId="8">#REF!</definedName>
    <definedName name="FranchiseTax">#REF!</definedName>
    <definedName name="Func_Ftrs">#REF!</definedName>
    <definedName name="Func_GTD_Percents">#REF!</definedName>
    <definedName name="Func_MC">#REF!</definedName>
    <definedName name="Func_Percents">#REF!</definedName>
    <definedName name="Func_Rev_Req1">#REF!</definedName>
    <definedName name="Func_Rev_Req2">#REF!</definedName>
    <definedName name="Func_Revenue">#REF!</definedName>
    <definedName name="FY2007_Additions_by_Function_Project_State_Month" localSheetId="12">#REF!</definedName>
    <definedName name="FY2007_Additions_by_Function_Project_State_Month" localSheetId="2">#REF!</definedName>
    <definedName name="FY2007_Additions_by_Function_Project_State_Month" localSheetId="11">#REF!</definedName>
    <definedName name="FY2007_Additions_by_Function_Project_State_Month" localSheetId="8">#REF!</definedName>
    <definedName name="FY2007_Additions_by_Function_Project_State_Month">#REF!</definedName>
    <definedName name="GTD_Percents">#REF!</definedName>
    <definedName name="GWI_Annualized" localSheetId="12">#REF!</definedName>
    <definedName name="GWI_Annualized" localSheetId="2">#REF!</definedName>
    <definedName name="GWI_Annualized" localSheetId="11">#REF!</definedName>
    <definedName name="GWI_Annualized" localSheetId="8">#REF!</definedName>
    <definedName name="GWI_Annualized">#REF!</definedName>
    <definedName name="GWI_Proforma" localSheetId="12">#REF!</definedName>
    <definedName name="GWI_Proforma" localSheetId="2">#REF!</definedName>
    <definedName name="GWI_Proforma" localSheetId="11">#REF!</definedName>
    <definedName name="GWI_Proforma" localSheetId="8">#REF!</definedName>
    <definedName name="GWI_Proforma">#REF!</definedName>
    <definedName name="HEADER" localSheetId="12">#REF!</definedName>
    <definedName name="HEADER" localSheetId="2">#REF!</definedName>
    <definedName name="HEADER" localSheetId="11">#REF!</definedName>
    <definedName name="HEADER" localSheetId="8">#REF!</definedName>
    <definedName name="HEADER">#REF!</definedName>
    <definedName name="High_Plan" localSheetId="11">#REF!</definedName>
    <definedName name="High_Plan">#REF!</definedName>
    <definedName name="IDAHOSHR" localSheetId="12">#REF!</definedName>
    <definedName name="IDAHOSHR" localSheetId="2">#REF!</definedName>
    <definedName name="IDAHOSHR" localSheetId="11">#REF!</definedName>
    <definedName name="IDAHOSHR" localSheetId="8">#REF!</definedName>
    <definedName name="IDAHOSHR">#REF!</definedName>
    <definedName name="IDAllocMethod" localSheetId="12">#REF!</definedName>
    <definedName name="IDAllocMethod" localSheetId="2">#REF!</definedName>
    <definedName name="IDAllocMethod" localSheetId="11">#REF!</definedName>
    <definedName name="IDAllocMethod" localSheetId="8">#REF!</definedName>
    <definedName name="IDAllocMethod">#REF!</definedName>
    <definedName name="IDRateBase" localSheetId="12">#REF!</definedName>
    <definedName name="IDRateBase" localSheetId="2">#REF!</definedName>
    <definedName name="IDRateBase" localSheetId="11">#REF!</definedName>
    <definedName name="IDRateBase" localSheetId="8">#REF!</definedName>
    <definedName name="IDRateBase">#REF!</definedName>
    <definedName name="ILLINOIS">#REF!</definedName>
    <definedName name="JAN" localSheetId="3">'[1]Jan'!#REF!</definedName>
    <definedName name="JAN" localSheetId="1">'[1]Jan'!#REF!</definedName>
    <definedName name="JAN" localSheetId="5">'[2]Jan'!#REF!</definedName>
    <definedName name="JAN" localSheetId="2">'[1]Jan'!#REF!</definedName>
    <definedName name="JAN" localSheetId="11">'[1]Jan'!#REF!</definedName>
    <definedName name="JAN">'[1]Jan'!#REF!</definedName>
    <definedName name="JANT">#REF!</definedName>
    <definedName name="JETSET" localSheetId="3">'[23]Other States WZAMRT98'!#REF!</definedName>
    <definedName name="JETSET" localSheetId="1">'[23]Other States WZAMRT98'!#REF!</definedName>
    <definedName name="JETSET" localSheetId="2">'[23]Other States WZAMRT98'!#REF!</definedName>
    <definedName name="JETSET" localSheetId="11">'[23]Other States WZAMRT98'!#REF!</definedName>
    <definedName name="JETSET">'[23]Other States WZAMRT98'!#REF!</definedName>
    <definedName name="JUL" localSheetId="3">'[1]Jan'!#REF!</definedName>
    <definedName name="JUL" localSheetId="1">'[1]Jan'!#REF!</definedName>
    <definedName name="JUL" localSheetId="5">'[2]Jan'!#REF!</definedName>
    <definedName name="JUL" localSheetId="2">'[1]Jan'!#REF!</definedName>
    <definedName name="JUL" localSheetId="11">'[1]Jan'!#REF!</definedName>
    <definedName name="JUL">'[1]Jan'!#REF!</definedName>
    <definedName name="JULT">#REF!</definedName>
    <definedName name="JULY95">#REF!</definedName>
    <definedName name="JULY96">#REF!</definedName>
    <definedName name="JULY97">#REF!</definedName>
    <definedName name="JUN" localSheetId="3">'[1]Jan'!#REF!</definedName>
    <definedName name="JUN" localSheetId="1">'[1]Jan'!#REF!</definedName>
    <definedName name="JUN" localSheetId="5">'[2]Jan'!#REF!</definedName>
    <definedName name="JUN" localSheetId="2">'[1]Jan'!#REF!</definedName>
    <definedName name="JUN" localSheetId="11">'[1]Jan'!#REF!</definedName>
    <definedName name="JUN">'[1]Jan'!#REF!</definedName>
    <definedName name="JUNE95">#REF!</definedName>
    <definedName name="JUNE96">#REF!</definedName>
    <definedName name="JUNE97">#REF!</definedName>
    <definedName name="JUNT">#REF!</definedName>
    <definedName name="Jurisdiction" localSheetId="1">'[16]Variables'!$AK$15</definedName>
    <definedName name="Jurisdiction" localSheetId="5">'[17]Variables'!$AK$15</definedName>
    <definedName name="Jurisdiction" localSheetId="2">'[16]Variables'!$AK$15</definedName>
    <definedName name="Jurisdiction" localSheetId="7">'[16]Variables'!$AK$15</definedName>
    <definedName name="Jurisdiction" localSheetId="8">'[16]Variables'!$AK$15</definedName>
    <definedName name="Jurisdiction">'[18]Variables'!$AK$15</definedName>
    <definedName name="JurisNumber" localSheetId="1">'[16]Variables'!$AL$15</definedName>
    <definedName name="JurisNumber" localSheetId="5">'[17]Variables'!$AL$15</definedName>
    <definedName name="JurisNumber" localSheetId="2">'[16]Variables'!$AL$15</definedName>
    <definedName name="JurisNumber" localSheetId="7">'[16]Variables'!$AL$15</definedName>
    <definedName name="JurisNumber" localSheetId="8">'[16]Variables'!$AL$15</definedName>
    <definedName name="JurisNumber">'[18]Variables'!$AL$15</definedName>
    <definedName name="JurisTitle" localSheetId="12">#REF!</definedName>
    <definedName name="JurisTitle" localSheetId="2">#REF!</definedName>
    <definedName name="JurisTitle" localSheetId="11">#REF!</definedName>
    <definedName name="JurisTitle" localSheetId="8">#REF!</definedName>
    <definedName name="JurisTitle">#REF!</definedName>
    <definedName name="JVENTRY" localSheetId="12">#REF!</definedName>
    <definedName name="JVENTRY" localSheetId="2">#REF!</definedName>
    <definedName name="JVENTRY" localSheetId="11">#REF!</definedName>
    <definedName name="JVENTRY" localSheetId="8">#REF!</definedName>
    <definedName name="JVENTRY">#REF!</definedName>
    <definedName name="Keep" localSheetId="3" hidden="1">{"PRINT",#N/A,TRUE,"APPA";"PRINT",#N/A,TRUE,"APS";"PRINT",#N/A,TRUE,"BHPL";"PRINT",#N/A,TRUE,"BHPL2";"PRINT",#N/A,TRUE,"CDWR";"PRINT",#N/A,TRUE,"EWEB";"PRINT",#N/A,TRUE,"LADWP";"PRINT",#N/A,TRUE,"NEVBASE"}</definedName>
    <definedName name="Keep" localSheetId="9"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localSheetId="9"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BORMOD">#REF!</definedName>
    <definedName name="LABORROLL">#REF!</definedName>
    <definedName name="Last_Actual_Year">'[34]Variables'!$B$7</definedName>
    <definedName name="LastCell" localSheetId="3">'[20]Variance'!#REF!</definedName>
    <definedName name="LastCell" localSheetId="1">'[20]Variance'!#REF!</definedName>
    <definedName name="LastCell" localSheetId="5">'[35]Variance'!#REF!</definedName>
    <definedName name="LastCell" localSheetId="2">'[20]Variance'!#REF!</definedName>
    <definedName name="LastCell" localSheetId="11">'[21]Variance'!#REF!</definedName>
    <definedName name="LastCell">'[21]Variance'!#REF!</definedName>
    <definedName name="LeadLag" localSheetId="3">'[11]JAM Actuals-Detail'!#REF!</definedName>
    <definedName name="LeadLag" localSheetId="1">'[11]JAM Actuals-Detail'!#REF!</definedName>
    <definedName name="LeadLag" localSheetId="2">'[11]JAM Actuals-Detail'!#REF!</definedName>
    <definedName name="LeadLag" localSheetId="11">'[14]Inputs'!#REF!</definedName>
    <definedName name="LeadLag">'[14]Inputs'!#REF!</definedName>
    <definedName name="limcount" hidden="1">1</definedName>
    <definedName name="Line_Ext_Credit">#REF!</definedName>
    <definedName name="Low_Plan" localSheetId="11">#REF!</definedName>
    <definedName name="Low_Plan">#REF!</definedName>
    <definedName name="m" localSheetId="12">#REF!</definedName>
    <definedName name="M" localSheetId="5">#REF!</definedName>
    <definedName name="m" localSheetId="2">#REF!</definedName>
    <definedName name="m" localSheetId="11">#REF!</definedName>
    <definedName name="m" localSheetId="8">#REF!</definedName>
    <definedName name="m">#REF!</definedName>
    <definedName name="M_2">#REF!</definedName>
    <definedName name="MAR" localSheetId="3">'[1]Jan'!#REF!</definedName>
    <definedName name="MAR" localSheetId="1">'[1]Jan'!#REF!</definedName>
    <definedName name="MAR" localSheetId="5">'[2]Jan'!#REF!</definedName>
    <definedName name="MAR" localSheetId="2">'[1]Jan'!#REF!</definedName>
    <definedName name="MAR" localSheetId="11">'[1]Jan'!#REF!</definedName>
    <definedName name="MAR">'[1]Jan'!#REF!</definedName>
    <definedName name="MARCH96">#REF!</definedName>
    <definedName name="MARCH97">#REF!</definedName>
    <definedName name="MARCH98">#REF!</definedName>
    <definedName name="MART">#REF!</definedName>
    <definedName name="MAY" localSheetId="3">'[1]Jan'!#REF!</definedName>
    <definedName name="MAY" localSheetId="1">'[1]Jan'!#REF!</definedName>
    <definedName name="MAY" localSheetId="5">'[2]Jan'!#REF!</definedName>
    <definedName name="MAY" localSheetId="2">'[1]Jan'!#REF!</definedName>
    <definedName name="MAY" localSheetId="11">'[1]Jan'!#REF!</definedName>
    <definedName name="MAY">'[1]Jan'!#REF!</definedName>
    <definedName name="MAYT">#REF!</definedName>
    <definedName name="MCtoREV">#REF!</definedName>
    <definedName name="MD_High1" localSheetId="12">'[36]Master Data'!$A$2</definedName>
    <definedName name="MD_High1" localSheetId="5">'[35]Master Data'!$A$2</definedName>
    <definedName name="MD_High1">'[20]Master Data'!$A$2</definedName>
    <definedName name="MD_Low1" localSheetId="12">'[36]Master Data'!$D$28</definedName>
    <definedName name="MD_Low1" localSheetId="5">'[35]Master Data'!$D$28</definedName>
    <definedName name="MD_Low1">'[20]Master Data'!$D$28</definedName>
    <definedName name="MEN" localSheetId="3">'[1]Jan'!#REF!</definedName>
    <definedName name="MEN" localSheetId="1">'[1]Jan'!#REF!</definedName>
    <definedName name="MEN" localSheetId="5">'[2]Jan'!#REF!</definedName>
    <definedName name="MEN" localSheetId="2">'[1]Jan'!#REF!</definedName>
    <definedName name="MEN" localSheetId="11">'[1]Jan'!#REF!</definedName>
    <definedName name="MEN">'[1]Jan'!#REF!</definedName>
    <definedName name="Mill" localSheetId="12">#REF!</definedName>
    <definedName name="Mill" localSheetId="2">#REF!</definedName>
    <definedName name="Mill" localSheetId="11">#REF!</definedName>
    <definedName name="Mill" localSheetId="8">#REF!</definedName>
    <definedName name="Mill">#REF!</definedName>
    <definedName name="Misc1AcctCheck" localSheetId="12">#REF!</definedName>
    <definedName name="Misc1AcctCheck" localSheetId="2">#REF!</definedName>
    <definedName name="Misc1AcctCheck" localSheetId="11">#REF!</definedName>
    <definedName name="Misc1AcctCheck" localSheetId="8">#REF!</definedName>
    <definedName name="Misc1AcctCheck">#REF!</definedName>
    <definedName name="Misc1Adjcheck" localSheetId="12">#REF!</definedName>
    <definedName name="Misc1Adjcheck" localSheetId="2">#REF!</definedName>
    <definedName name="Misc1Adjcheck" localSheetId="11">#REF!</definedName>
    <definedName name="Misc1Adjcheck" localSheetId="8">#REF!</definedName>
    <definedName name="Misc1Adjcheck">#REF!</definedName>
    <definedName name="MISC1AdjNumber" localSheetId="12">#REF!</definedName>
    <definedName name="MISC1AdjNumber" localSheetId="2">#REF!</definedName>
    <definedName name="MISC1AdjNumber" localSheetId="11">#REF!</definedName>
    <definedName name="MISC1AdjNumber" localSheetId="8">#REF!</definedName>
    <definedName name="MISC1AdjNumber">#REF!</definedName>
    <definedName name="MISC1AdjNumberPaste" localSheetId="12">#REF!</definedName>
    <definedName name="MISC1AdjNumberPaste" localSheetId="2">#REF!</definedName>
    <definedName name="MISC1AdjNumberPaste" localSheetId="11">#REF!</definedName>
    <definedName name="MISC1AdjNumberPaste" localSheetId="8">#REF!</definedName>
    <definedName name="MISC1AdjNumberPaste">#REF!</definedName>
    <definedName name="MISC1AdjSortData" localSheetId="12">#REF!</definedName>
    <definedName name="MISC1AdjSortData" localSheetId="2">#REF!</definedName>
    <definedName name="MISC1AdjSortData" localSheetId="11">#REF!</definedName>
    <definedName name="MISC1AdjSortData" localSheetId="8">#REF!</definedName>
    <definedName name="MISC1AdjSortData">#REF!</definedName>
    <definedName name="MISC1AdjSortOrder" localSheetId="12">#REF!</definedName>
    <definedName name="MISC1AdjSortOrder" localSheetId="2">#REF!</definedName>
    <definedName name="MISC1AdjSortOrder" localSheetId="11">#REF!</definedName>
    <definedName name="MISC1AdjSortOrder" localSheetId="8">#REF!</definedName>
    <definedName name="MISC1AdjSortOrder">#REF!</definedName>
    <definedName name="Misc1FactorCheck" localSheetId="12">#REF!</definedName>
    <definedName name="Misc1FactorCheck" localSheetId="2">#REF!</definedName>
    <definedName name="Misc1FactorCheck" localSheetId="11">#REF!</definedName>
    <definedName name="Misc1FactorCheck" localSheetId="8">#REF!</definedName>
    <definedName name="Misc1FactorCheck">#REF!</definedName>
    <definedName name="MISC1NumberSort" localSheetId="12">#REF!</definedName>
    <definedName name="MISC1NumberSort" localSheetId="2">#REF!</definedName>
    <definedName name="MISC1NumberSort" localSheetId="11">#REF!</definedName>
    <definedName name="MISC1NumberSort" localSheetId="8">#REF!</definedName>
    <definedName name="MISC1NumberSort">#REF!</definedName>
    <definedName name="Misc1TypeCheck" localSheetId="12">#REF!</definedName>
    <definedName name="Misc1TypeCheck" localSheetId="2">#REF!</definedName>
    <definedName name="Misc1TypeCheck" localSheetId="11">#REF!</definedName>
    <definedName name="Misc1TypeCheck" localSheetId="8">#REF!</definedName>
    <definedName name="Misc1TypeCheck">#REF!</definedName>
    <definedName name="Misc2AcctCheck" localSheetId="12">#REF!</definedName>
    <definedName name="Misc2AcctCheck" localSheetId="2">#REF!</definedName>
    <definedName name="Misc2AcctCheck" localSheetId="11">#REF!</definedName>
    <definedName name="Misc2AcctCheck" localSheetId="8">#REF!</definedName>
    <definedName name="Misc2AcctCheck">#REF!</definedName>
    <definedName name="Misc2AdjCheck" localSheetId="12">#REF!</definedName>
    <definedName name="Misc2AdjCheck" localSheetId="2">#REF!</definedName>
    <definedName name="Misc2AdjCheck" localSheetId="11">#REF!</definedName>
    <definedName name="Misc2AdjCheck" localSheetId="8">#REF!</definedName>
    <definedName name="Misc2AdjCheck">#REF!</definedName>
    <definedName name="MISC2AdjNumber" localSheetId="12">#REF!</definedName>
    <definedName name="MISC2AdjNumber" localSheetId="2">#REF!</definedName>
    <definedName name="MISC2AdjNumber" localSheetId="11">#REF!</definedName>
    <definedName name="MISC2AdjNumber" localSheetId="8">#REF!</definedName>
    <definedName name="MISC2AdjNumber">#REF!</definedName>
    <definedName name="MISC2AdjNumberPaste" localSheetId="12">#REF!</definedName>
    <definedName name="MISC2AdjNumberPaste" localSheetId="2">#REF!</definedName>
    <definedName name="MISC2AdjNumberPaste" localSheetId="11">#REF!</definedName>
    <definedName name="MISC2AdjNumberPaste" localSheetId="8">#REF!</definedName>
    <definedName name="MISC2AdjNumberPaste">#REF!</definedName>
    <definedName name="MISC2AdjSortData" localSheetId="12">#REF!</definedName>
    <definedName name="MISC2AdjSortData" localSheetId="2">#REF!</definedName>
    <definedName name="MISC2AdjSortData" localSheetId="11">#REF!</definedName>
    <definedName name="MISC2AdjSortData" localSheetId="8">#REF!</definedName>
    <definedName name="MISC2AdjSortData">#REF!</definedName>
    <definedName name="MISC2AdjSortOrder" localSheetId="12">#REF!</definedName>
    <definedName name="MISC2AdjSortOrder" localSheetId="2">#REF!</definedName>
    <definedName name="MISC2AdjSortOrder" localSheetId="11">#REF!</definedName>
    <definedName name="MISC2AdjSortOrder" localSheetId="8">#REF!</definedName>
    <definedName name="MISC2AdjSortOrder">#REF!</definedName>
    <definedName name="Misc2FactorCheck" localSheetId="12">#REF!</definedName>
    <definedName name="Misc2FactorCheck" localSheetId="2">#REF!</definedName>
    <definedName name="Misc2FactorCheck" localSheetId="11">#REF!</definedName>
    <definedName name="Misc2FactorCheck" localSheetId="8">#REF!</definedName>
    <definedName name="Misc2FactorCheck">#REF!</definedName>
    <definedName name="MISC2NumberSort" localSheetId="12">#REF!</definedName>
    <definedName name="MISC2NumberSort" localSheetId="2">#REF!</definedName>
    <definedName name="MISC2NumberSort" localSheetId="11">#REF!</definedName>
    <definedName name="MISC2NumberSort" localSheetId="8">#REF!</definedName>
    <definedName name="MISC2NumberSort">#REF!</definedName>
    <definedName name="Misc2TypeCheck" localSheetId="12">#REF!</definedName>
    <definedName name="Misc2TypeCheck" localSheetId="2">#REF!</definedName>
    <definedName name="Misc2TypeCheck" localSheetId="11">#REF!</definedName>
    <definedName name="Misc2TypeCheck" localSheetId="8">#REF!</definedName>
    <definedName name="Misc2TypeCheck">#REF!</definedName>
    <definedName name="MMBtu" localSheetId="12">#REF!</definedName>
    <definedName name="MMBtu" localSheetId="2">#REF!</definedName>
    <definedName name="MMBtu" localSheetId="11">#REF!</definedName>
    <definedName name="MMBtu" localSheetId="8">#REF!</definedName>
    <definedName name="MMBtu">#REF!</definedName>
    <definedName name="month">'[8]-'!$A$1:$A$15</definedName>
    <definedName name="monthlist" localSheetId="5">'[37]Table'!$R$2:$S$13</definedName>
    <definedName name="monthlist">'[38]DSM Output'!$AL$1:$AM$12</definedName>
    <definedName name="monthtotals" localSheetId="5">'[37]WA SBC'!$D$40:$O$40</definedName>
    <definedName name="monthtotals">'[38]DSM Output'!$M$38:$X$38</definedName>
    <definedName name="MSPAverageInput" localSheetId="3">'[11]JAM Actuals-Detail'!#REF!</definedName>
    <definedName name="MSPAverageInput" localSheetId="1">'[12]Inputs'!#REF!</definedName>
    <definedName name="MSPAverageInput" localSheetId="2">'[12]Inputs'!#REF!</definedName>
    <definedName name="MSPAverageInput" localSheetId="7">'[12]Inputs'!#REF!</definedName>
    <definedName name="MSPAverageInput" localSheetId="11">'[14]Inputs'!#REF!</definedName>
    <definedName name="MSPAverageInput" localSheetId="8">'[12]Inputs'!#REF!</definedName>
    <definedName name="MSPAverageInput">'[14]Inputs'!#REF!</definedName>
    <definedName name="MSPYearEndInput" localSheetId="3">'[11]JAM Actuals-Detail'!#REF!</definedName>
    <definedName name="MSPYearEndInput" localSheetId="1">'[12]Inputs'!#REF!</definedName>
    <definedName name="MSPYearEndInput" localSheetId="2">'[12]Inputs'!#REF!</definedName>
    <definedName name="MSPYearEndInput" localSheetId="7">'[12]Inputs'!#REF!</definedName>
    <definedName name="MSPYearEndInput" localSheetId="11">'[14]Inputs'!#REF!</definedName>
    <definedName name="MSPYearEndInput" localSheetId="8">'[12]Inputs'!#REF!</definedName>
    <definedName name="MSPYearEndInput">'[14]Inputs'!#REF!</definedName>
    <definedName name="MTAllocMethod" localSheetId="12">#REF!</definedName>
    <definedName name="MTAllocMethod" localSheetId="2">#REF!</definedName>
    <definedName name="MTAllocMethod" localSheetId="11">#REF!</definedName>
    <definedName name="MTAllocMethod" localSheetId="8">#REF!</definedName>
    <definedName name="MTAllocMethod">#REF!</definedName>
    <definedName name="MTRateBase" localSheetId="12">#REF!</definedName>
    <definedName name="MTRateBase" localSheetId="2">#REF!</definedName>
    <definedName name="MTRateBase" localSheetId="11">#REF!</definedName>
    <definedName name="MTRateBase" localSheetId="8">#REF!</definedName>
    <definedName name="MTRateBase">#REF!</definedName>
    <definedName name="MWh" localSheetId="12">#REF!</definedName>
    <definedName name="MWh" localSheetId="2">#REF!</definedName>
    <definedName name="MWh" localSheetId="11">#REF!</definedName>
    <definedName name="MWh" localSheetId="8">#REF!</definedName>
    <definedName name="MWh">#REF!</definedName>
    <definedName name="NameAverageFuelCost" localSheetId="12">#REF!</definedName>
    <definedName name="NameAverageFuelCost" localSheetId="2">#REF!</definedName>
    <definedName name="NameAverageFuelCost" localSheetId="11">#REF!</definedName>
    <definedName name="NameAverageFuelCost" localSheetId="8">#REF!</definedName>
    <definedName name="NameAverageFuelCost">#REF!</definedName>
    <definedName name="NameCost" localSheetId="12">#REF!</definedName>
    <definedName name="NameCost" localSheetId="2">#REF!</definedName>
    <definedName name="NameCost" localSheetId="11">#REF!</definedName>
    <definedName name="NameCost" localSheetId="8">#REF!</definedName>
    <definedName name="NameCost">#REF!</definedName>
    <definedName name="NameMill" localSheetId="12">#REF!</definedName>
    <definedName name="NameMill" localSheetId="2">#REF!</definedName>
    <definedName name="NameMill" localSheetId="11">#REF!</definedName>
    <definedName name="NameMill" localSheetId="8">#REF!</definedName>
    <definedName name="NameMill">#REF!</definedName>
    <definedName name="NameMMBtu" localSheetId="12">#REF!</definedName>
    <definedName name="NameMMBtu" localSheetId="2">#REF!</definedName>
    <definedName name="NameMMBtu" localSheetId="11">#REF!</definedName>
    <definedName name="NameMMBtu" localSheetId="8">#REF!</definedName>
    <definedName name="NameMMBtu">#REF!</definedName>
    <definedName name="NameMWh" localSheetId="12">#REF!</definedName>
    <definedName name="NameMWh" localSheetId="2">#REF!</definedName>
    <definedName name="NameMWh" localSheetId="11">#REF!</definedName>
    <definedName name="NameMWh" localSheetId="8">#REF!</definedName>
    <definedName name="NameMWh">#REF!</definedName>
    <definedName name="NamePeak" localSheetId="12">#REF!</definedName>
    <definedName name="NamePeak" localSheetId="2">#REF!</definedName>
    <definedName name="NamePeak" localSheetId="11">#REF!</definedName>
    <definedName name="NamePeak" localSheetId="8">#REF!</definedName>
    <definedName name="NamePeak">#REF!</definedName>
    <definedName name="NetToGross" localSheetId="12">#REF!</definedName>
    <definedName name="NetToGross" localSheetId="5">'[33]Variables'!$D$23</definedName>
    <definedName name="NetToGross" localSheetId="2">#REF!</definedName>
    <definedName name="NetToGross" localSheetId="11">#REF!</definedName>
    <definedName name="NetToGross" localSheetId="8">#REF!</definedName>
    <definedName name="NetToGross">#REF!</definedName>
    <definedName name="NEWMO1" localSheetId="3">'[1]Jan'!#REF!</definedName>
    <definedName name="NEWMO1" localSheetId="1">'[1]Jan'!#REF!</definedName>
    <definedName name="NEWMO1" localSheetId="5">'[2]Jan'!#REF!</definedName>
    <definedName name="NEWMO1" localSheetId="2">'[1]Jan'!#REF!</definedName>
    <definedName name="NEWMO1" localSheetId="11">'[1]Jan'!#REF!</definedName>
    <definedName name="NEWMO1">'[1]Jan'!#REF!</definedName>
    <definedName name="NEWMO2" localSheetId="3">'[1]Jan'!#REF!</definedName>
    <definedName name="NEWMO2" localSheetId="1">'[1]Jan'!#REF!</definedName>
    <definedName name="NEWMO2" localSheetId="5">'[2]Jan'!#REF!</definedName>
    <definedName name="NEWMO2" localSheetId="2">'[1]Jan'!#REF!</definedName>
    <definedName name="NEWMO2" localSheetId="11">'[1]Jan'!#REF!</definedName>
    <definedName name="NEWMO2">'[1]Jan'!#REF!</definedName>
    <definedName name="NEWMONTH" localSheetId="3">'[1]Jan'!#REF!</definedName>
    <definedName name="NEWMONTH" localSheetId="1">'[1]Jan'!#REF!</definedName>
    <definedName name="NEWMONTH" localSheetId="5">'[2]Jan'!#REF!</definedName>
    <definedName name="NEWMONTH" localSheetId="2">'[1]Jan'!#REF!</definedName>
    <definedName name="NEWMONTH" localSheetId="11">'[1]Jan'!#REF!</definedName>
    <definedName name="NEWMONTH">'[1]Jan'!#REF!</definedName>
    <definedName name="NormalizedFedTaxExp" localSheetId="3">'[15]Utah'!#REF!</definedName>
    <definedName name="NormalizedFedTaxExp" localSheetId="1">'[15]Utah'!#REF!</definedName>
    <definedName name="NormalizedFedTaxExp" localSheetId="2">'[15]Utah'!#REF!</definedName>
    <definedName name="NormalizedFedTaxExp" localSheetId="11">'[15]Utah'!#REF!</definedName>
    <definedName name="NormalizedFedTaxExp">'[15]Utah'!#REF!</definedName>
    <definedName name="NormalizedOMExp" localSheetId="3">'[15]Utah'!#REF!</definedName>
    <definedName name="NormalizedOMExp" localSheetId="1">'[15]Utah'!#REF!</definedName>
    <definedName name="NormalizedOMExp" localSheetId="2">'[15]Utah'!#REF!</definedName>
    <definedName name="NormalizedOMExp" localSheetId="11">'[15]Utah'!#REF!</definedName>
    <definedName name="NormalizedOMExp">'[15]Utah'!#REF!</definedName>
    <definedName name="NormalizedState" localSheetId="3">'[15]Utah'!#REF!</definedName>
    <definedName name="NormalizedState" localSheetId="1">'[15]Utah'!#REF!</definedName>
    <definedName name="NormalizedState" localSheetId="2">'[15]Utah'!#REF!</definedName>
    <definedName name="NormalizedState" localSheetId="11">'[15]Utah'!#REF!</definedName>
    <definedName name="NormalizedState">'[15]Utah'!#REF!</definedName>
    <definedName name="NormalizedStateTaxExp" localSheetId="3">'[15]Utah'!#REF!</definedName>
    <definedName name="NormalizedStateTaxExp" localSheetId="1">'[15]Utah'!#REF!</definedName>
    <definedName name="NormalizedStateTaxExp" localSheetId="2">'[15]Utah'!#REF!</definedName>
    <definedName name="NormalizedStateTaxExp" localSheetId="11">'[15]Utah'!#REF!</definedName>
    <definedName name="NormalizedStateTaxExp">'[15]Utah'!#REF!</definedName>
    <definedName name="NormalizedTOIExp" localSheetId="3">'[15]Utah'!#REF!</definedName>
    <definedName name="NormalizedTOIExp" localSheetId="1">'[15]Utah'!#REF!</definedName>
    <definedName name="NormalizedTOIExp" localSheetId="2">'[15]Utah'!#REF!</definedName>
    <definedName name="NormalizedTOIExp" localSheetId="11">'[15]Utah'!#REF!</definedName>
    <definedName name="NormalizedTOIExp">'[15]Utah'!#REF!</definedName>
    <definedName name="NOV" localSheetId="3">'[1]Jan'!#REF!</definedName>
    <definedName name="NOV" localSheetId="1">'[1]Jan'!#REF!</definedName>
    <definedName name="NOV" localSheetId="5">'[2]Jan'!#REF!</definedName>
    <definedName name="NOV" localSheetId="2">'[1]Jan'!#REF!</definedName>
    <definedName name="NOV" localSheetId="11">'[1]Jan'!#REF!</definedName>
    <definedName name="NOV">'[1]Jan'!#REF!</definedName>
    <definedName name="NOVT">#REF!</definedName>
    <definedName name="NPCAcctCheck" localSheetId="12">#REF!</definedName>
    <definedName name="NPCAcctCheck" localSheetId="2">#REF!</definedName>
    <definedName name="NPCAcctCheck" localSheetId="11">#REF!</definedName>
    <definedName name="NPCAcctCheck" localSheetId="8">#REF!</definedName>
    <definedName name="NPCAcctCheck">#REF!</definedName>
    <definedName name="NPCAdjcheck" localSheetId="12">#REF!</definedName>
    <definedName name="NPCAdjcheck" localSheetId="2">#REF!</definedName>
    <definedName name="NPCAdjcheck" localSheetId="11">#REF!</definedName>
    <definedName name="NPCAdjcheck" localSheetId="8">#REF!</definedName>
    <definedName name="NPCAdjcheck">#REF!</definedName>
    <definedName name="NPCAdjNumber" localSheetId="12">#REF!</definedName>
    <definedName name="NPCAdjNumber" localSheetId="2">#REF!</definedName>
    <definedName name="NPCAdjNumber" localSheetId="11">#REF!</definedName>
    <definedName name="NPCAdjNumber" localSheetId="8">#REF!</definedName>
    <definedName name="NPCAdjNumber">#REF!</definedName>
    <definedName name="NPCAdjNumberPaste" localSheetId="12">#REF!</definedName>
    <definedName name="NPCAdjNumberPaste" localSheetId="2">#REF!</definedName>
    <definedName name="NPCAdjNumberPaste" localSheetId="11">#REF!</definedName>
    <definedName name="NPCAdjNumberPaste" localSheetId="8">#REF!</definedName>
    <definedName name="NPCAdjNumberPaste">#REF!</definedName>
    <definedName name="NPCAdjSortData" localSheetId="12">#REF!</definedName>
    <definedName name="NPCAdjSortData" localSheetId="2">#REF!</definedName>
    <definedName name="NPCAdjSortData" localSheetId="11">#REF!</definedName>
    <definedName name="NPCAdjSortData" localSheetId="8">#REF!</definedName>
    <definedName name="NPCAdjSortData">#REF!</definedName>
    <definedName name="NPCAdjSortOrder" localSheetId="12">#REF!</definedName>
    <definedName name="NPCAdjSortOrder" localSheetId="2">#REF!</definedName>
    <definedName name="NPCAdjSortOrder" localSheetId="11">#REF!</definedName>
    <definedName name="NPCAdjSortOrder" localSheetId="8">#REF!</definedName>
    <definedName name="NPCAdjSortOrder">#REF!</definedName>
    <definedName name="NPCFactorCheck" localSheetId="12">#REF!</definedName>
    <definedName name="NPCFactorCheck" localSheetId="2">#REF!</definedName>
    <definedName name="NPCFactorCheck" localSheetId="11">#REF!</definedName>
    <definedName name="NPCFactorCheck" localSheetId="8">#REF!</definedName>
    <definedName name="NPCFactorCheck">#REF!</definedName>
    <definedName name="NPCNumberSort" localSheetId="12">#REF!</definedName>
    <definedName name="NPCNumberSort" localSheetId="2">#REF!</definedName>
    <definedName name="NPCNumberSort" localSheetId="11">#REF!</definedName>
    <definedName name="NPCNumberSort" localSheetId="8">#REF!</definedName>
    <definedName name="NPCNumberSort">#REF!</definedName>
    <definedName name="NPCTypeCheck" localSheetId="12">#REF!</definedName>
    <definedName name="NPCTypeCheck" localSheetId="2">#REF!</definedName>
    <definedName name="NPCTypeCheck" localSheetId="11">#REF!</definedName>
    <definedName name="NPCTypeCheck" localSheetId="8">#REF!</definedName>
    <definedName name="NPCTypeCheck">#REF!</definedName>
    <definedName name="NTG" localSheetId="12">#REF!</definedName>
    <definedName name="NTG" localSheetId="2">#REF!</definedName>
    <definedName name="NTG" localSheetId="11">#REF!</definedName>
    <definedName name="NTG" localSheetId="8">#REF!</definedName>
    <definedName name="NTG">#REF!</definedName>
    <definedName name="O_MLIST" localSheetId="12">#REF!</definedName>
    <definedName name="O_MLIST" localSheetId="2">#REF!</definedName>
    <definedName name="O_MLIST" localSheetId="11">#REF!</definedName>
    <definedName name="O_MLIST" localSheetId="8">#REF!</definedName>
    <definedName name="O_MLIST">#REF!</definedName>
    <definedName name="OCT" localSheetId="3">'[1]Jan'!#REF!</definedName>
    <definedName name="OCT" localSheetId="1">'[1]Jan'!#REF!</definedName>
    <definedName name="OCT" localSheetId="5">'[2]Jan'!#REF!</definedName>
    <definedName name="OCT" localSheetId="2">'[1]Jan'!#REF!</definedName>
    <definedName name="OCT" localSheetId="11">'[1]Jan'!#REF!</definedName>
    <definedName name="OCT">'[1]Jan'!#REF!</definedName>
    <definedName name="OCTT">#REF!</definedName>
    <definedName name="OMAcctCheck" localSheetId="12">#REF!</definedName>
    <definedName name="OMAcctCheck" localSheetId="2">#REF!</definedName>
    <definedName name="OMAcctCheck" localSheetId="11">#REF!</definedName>
    <definedName name="OMAcctCheck" localSheetId="8">#REF!</definedName>
    <definedName name="OMAcctCheck">#REF!</definedName>
    <definedName name="OMAdjCheck" localSheetId="12">#REF!</definedName>
    <definedName name="OMAdjCheck" localSheetId="2">#REF!</definedName>
    <definedName name="OMAdjCheck" localSheetId="11">#REF!</definedName>
    <definedName name="OMAdjCheck" localSheetId="8">#REF!</definedName>
    <definedName name="OMAdjCheck">#REF!</definedName>
    <definedName name="OMAdjNumber" localSheetId="12">#REF!</definedName>
    <definedName name="OMAdjNumber" localSheetId="2">#REF!</definedName>
    <definedName name="OMAdjNumber" localSheetId="11">#REF!</definedName>
    <definedName name="OMAdjNumber" localSheetId="8">#REF!</definedName>
    <definedName name="OMAdjNumber">#REF!</definedName>
    <definedName name="OMAdjNumberPaste" localSheetId="12">#REF!</definedName>
    <definedName name="OMAdjNumberPaste" localSheetId="2">#REF!</definedName>
    <definedName name="OMAdjNumberPaste" localSheetId="11">#REF!</definedName>
    <definedName name="OMAdjNumberPaste" localSheetId="8">#REF!</definedName>
    <definedName name="OMAdjNumberPaste">#REF!</definedName>
    <definedName name="OMAdjSortData" localSheetId="12">#REF!</definedName>
    <definedName name="OMAdjSortData" localSheetId="2">#REF!</definedName>
    <definedName name="OMAdjSortData" localSheetId="11">#REF!</definedName>
    <definedName name="OMAdjSortData" localSheetId="8">#REF!</definedName>
    <definedName name="OMAdjSortData">#REF!</definedName>
    <definedName name="OMAdjSortOrder" localSheetId="12">#REF!</definedName>
    <definedName name="OMAdjSortOrder" localSheetId="2">#REF!</definedName>
    <definedName name="OMAdjSortOrder" localSheetId="11">#REF!</definedName>
    <definedName name="OMAdjSortOrder" localSheetId="8">#REF!</definedName>
    <definedName name="OMAdjSortOrder">#REF!</definedName>
    <definedName name="OMFactorCheck" localSheetId="12">#REF!</definedName>
    <definedName name="OMFactorCheck" localSheetId="2">#REF!</definedName>
    <definedName name="OMFactorCheck" localSheetId="11">#REF!</definedName>
    <definedName name="OMFactorCheck" localSheetId="8">#REF!</definedName>
    <definedName name="OMFactorCheck">#REF!</definedName>
    <definedName name="OMNumberSort" localSheetId="12">#REF!</definedName>
    <definedName name="OMNumberSort" localSheetId="2">#REF!</definedName>
    <definedName name="OMNumberSort" localSheetId="11">#REF!</definedName>
    <definedName name="OMNumberSort" localSheetId="8">#REF!</definedName>
    <definedName name="OMNumberSort">#REF!</definedName>
    <definedName name="OMTypeCheck" localSheetId="12">#REF!</definedName>
    <definedName name="OMTypeCheck" localSheetId="2">#REF!</definedName>
    <definedName name="OMTypeCheck" localSheetId="11">#REF!</definedName>
    <definedName name="OMTypeCheck" localSheetId="8">#REF!</definedName>
    <definedName name="OMTypeCheck">#REF!</definedName>
    <definedName name="ONE" localSheetId="3">'[1]Jan'!#REF!</definedName>
    <definedName name="ONE" localSheetId="1">'[1]Jan'!#REF!</definedName>
    <definedName name="ONE" localSheetId="5">'[2]Jan'!#REF!</definedName>
    <definedName name="ONE" localSheetId="2">'[1]Jan'!#REF!</definedName>
    <definedName name="ONE" localSheetId="11">'[1]Jan'!#REF!</definedName>
    <definedName name="ONE">'[1]Jan'!#REF!</definedName>
    <definedName name="OpRevReturn" localSheetId="12">#REF!</definedName>
    <definedName name="OpRevReturn" localSheetId="2">#REF!</definedName>
    <definedName name="OpRevReturn" localSheetId="11">#REF!</definedName>
    <definedName name="OpRevReturn" localSheetId="8">#REF!</definedName>
    <definedName name="OpRevReturn">#REF!</definedName>
    <definedName name="ORAllocMethod" localSheetId="12">#REF!</definedName>
    <definedName name="ORAllocMethod" localSheetId="2">#REF!</definedName>
    <definedName name="ORAllocMethod" localSheetId="11">#REF!</definedName>
    <definedName name="ORAllocMethod" localSheetId="8">#REF!</definedName>
    <definedName name="ORAllocMethod">#REF!</definedName>
    <definedName name="ORRateBase" localSheetId="12">#REF!</definedName>
    <definedName name="ORRateBase" localSheetId="2">#REF!</definedName>
    <definedName name="ORRateBase" localSheetId="11">#REF!</definedName>
    <definedName name="ORRateBase" localSheetId="8">#REF!</definedName>
    <definedName name="ORRateBase">#REF!</definedName>
    <definedName name="OtherAcctCheck" localSheetId="12">#REF!</definedName>
    <definedName name="OtherAcctCheck" localSheetId="2">#REF!</definedName>
    <definedName name="OtherAcctCheck" localSheetId="11">#REF!</definedName>
    <definedName name="OtherAcctCheck" localSheetId="8">#REF!</definedName>
    <definedName name="OtherAcctCheck">#REF!</definedName>
    <definedName name="OtherAdjcheck" localSheetId="12">#REF!</definedName>
    <definedName name="OtherAdjcheck" localSheetId="2">#REF!</definedName>
    <definedName name="OtherAdjcheck" localSheetId="11">#REF!</definedName>
    <definedName name="OtherAdjcheck" localSheetId="8">#REF!</definedName>
    <definedName name="OtherAdjcheck">#REF!</definedName>
    <definedName name="OtherAdjNumber" localSheetId="12">#REF!</definedName>
    <definedName name="OtherAdjNumber" localSheetId="2">#REF!</definedName>
    <definedName name="OtherAdjNumber" localSheetId="11">#REF!</definedName>
    <definedName name="OtherAdjNumber" localSheetId="8">#REF!</definedName>
    <definedName name="OtherAdjNumber">#REF!</definedName>
    <definedName name="OTHERAdjNumberPaste" localSheetId="12">#REF!</definedName>
    <definedName name="OTHERAdjNumberPaste" localSheetId="2">#REF!</definedName>
    <definedName name="OTHERAdjNumberPaste" localSheetId="11">#REF!</definedName>
    <definedName name="OTHERAdjNumberPaste" localSheetId="8">#REF!</definedName>
    <definedName name="OTHERAdjNumberPaste">#REF!</definedName>
    <definedName name="OTHERAdjSortData" localSheetId="12">#REF!</definedName>
    <definedName name="OTHERAdjSortData" localSheetId="2">#REF!</definedName>
    <definedName name="OTHERAdjSortData" localSheetId="11">#REF!</definedName>
    <definedName name="OTHERAdjSortData" localSheetId="8">#REF!</definedName>
    <definedName name="OTHERAdjSortData">#REF!</definedName>
    <definedName name="OTHERAdjSortOrder" localSheetId="12">#REF!</definedName>
    <definedName name="OTHERAdjSortOrder" localSheetId="2">#REF!</definedName>
    <definedName name="OTHERAdjSortOrder" localSheetId="11">#REF!</definedName>
    <definedName name="OTHERAdjSortOrder" localSheetId="8">#REF!</definedName>
    <definedName name="OTHERAdjSortOrder">#REF!</definedName>
    <definedName name="OtherFactorCheck" localSheetId="12">#REF!</definedName>
    <definedName name="OtherFactorCheck" localSheetId="2">#REF!</definedName>
    <definedName name="OtherFactorCheck" localSheetId="11">#REF!</definedName>
    <definedName name="OtherFactorCheck" localSheetId="8">#REF!</definedName>
    <definedName name="OtherFactorCheck">#REF!</definedName>
    <definedName name="OTHERNumberSort" localSheetId="12">#REF!</definedName>
    <definedName name="OTHERNumberSort" localSheetId="2">#REF!</definedName>
    <definedName name="OTHERNumberSort" localSheetId="11">#REF!</definedName>
    <definedName name="OTHERNumberSort" localSheetId="8">#REF!</definedName>
    <definedName name="OTHERNumberSort">#REF!</definedName>
    <definedName name="others" hidden="1">{"Factors Pages 1-2",#N/A,FALSE,"Factors";"Factors Page 3",#N/A,FALSE,"Factors";"Factors Page 4",#N/A,FALSE,"Factors";"Factors Page 5",#N/A,FALSE,"Factors";"Factors Pages 8-27",#N/A,FALSE,"Factors"}</definedName>
    <definedName name="OtherTypeCheck" localSheetId="12">#REF!</definedName>
    <definedName name="OtherTypeCheck" localSheetId="2">#REF!</definedName>
    <definedName name="OtherTypeCheck" localSheetId="11">#REF!</definedName>
    <definedName name="OtherTypeCheck" localSheetId="8">#REF!</definedName>
    <definedName name="OtherTypeCheck">#REF!</definedName>
    <definedName name="page1" localSheetId="12">#REF!</definedName>
    <definedName name="page1" localSheetId="2">#REF!</definedName>
    <definedName name="page1" localSheetId="11">#REF!</definedName>
    <definedName name="page1" localSheetId="8">#REF!</definedName>
    <definedName name="page1">#REF!</definedName>
    <definedName name="page2" localSheetId="3">#REF!</definedName>
    <definedName name="page2" localSheetId="1">#REF!</definedName>
    <definedName name="page2" localSheetId="2">#REF!</definedName>
    <definedName name="page2" localSheetId="11">#REF!</definedName>
    <definedName name="page2">#REF!</definedName>
    <definedName name="page3" localSheetId="3">#REF!</definedName>
    <definedName name="page3" localSheetId="1">#REF!</definedName>
    <definedName name="page3" localSheetId="2">#REF!</definedName>
    <definedName name="page3" localSheetId="11">#REF!</definedName>
    <definedName name="page3">#REF!</definedName>
    <definedName name="page4" localSheetId="12">#REF!</definedName>
    <definedName name="page4" localSheetId="2">#REF!</definedName>
    <definedName name="page4" localSheetId="11">#REF!</definedName>
    <definedName name="page4" localSheetId="8">#REF!</definedName>
    <definedName name="page4">#REF!</definedName>
    <definedName name="page5" localSheetId="3">#REF!</definedName>
    <definedName name="page5" localSheetId="1">#REF!</definedName>
    <definedName name="page5" localSheetId="2">#REF!</definedName>
    <definedName name="page5" localSheetId="11">#REF!</definedName>
    <definedName name="page5">#REF!</definedName>
    <definedName name="page6" localSheetId="3">#REF!</definedName>
    <definedName name="page6" localSheetId="1">#REF!</definedName>
    <definedName name="page6" localSheetId="2">#REF!</definedName>
    <definedName name="page6" localSheetId="11">#REF!</definedName>
    <definedName name="page6">#REF!</definedName>
    <definedName name="page7" localSheetId="12">#REF!</definedName>
    <definedName name="page7" localSheetId="2">#REF!</definedName>
    <definedName name="page7" localSheetId="11">#REF!</definedName>
    <definedName name="page7" localSheetId="8">#REF!</definedName>
    <definedName name="page7">#REF!</definedName>
    <definedName name="PasteCAData" localSheetId="12">#REF!</definedName>
    <definedName name="PasteCAData" localSheetId="2">#REF!</definedName>
    <definedName name="PasteCAData" localSheetId="11">#REF!</definedName>
    <definedName name="PasteCAData" localSheetId="8">#REF!</definedName>
    <definedName name="PasteCAData">#REF!</definedName>
    <definedName name="PasteContractAdj" localSheetId="12">#REF!</definedName>
    <definedName name="PasteContractAdj" localSheetId="2">#REF!</definedName>
    <definedName name="PasteContractAdj" localSheetId="11">#REF!</definedName>
    <definedName name="PasteContractAdj" localSheetId="8">#REF!</definedName>
    <definedName name="PasteContractAdj">#REF!</definedName>
    <definedName name="PasteDeprAdj" localSheetId="12">#REF!</definedName>
    <definedName name="PasteDeprAdj" localSheetId="2">#REF!</definedName>
    <definedName name="PasteDeprAdj" localSheetId="11">#REF!</definedName>
    <definedName name="PasteDeprAdj" localSheetId="8">#REF!</definedName>
    <definedName name="PasteDeprAdj">#REF!</definedName>
    <definedName name="PasteIDData" localSheetId="12">#REF!</definedName>
    <definedName name="PasteIDData" localSheetId="2">#REF!</definedName>
    <definedName name="PasteIDData" localSheetId="11">#REF!</definedName>
    <definedName name="PasteIDData" localSheetId="8">#REF!</definedName>
    <definedName name="PasteIDData">#REF!</definedName>
    <definedName name="PasteMisc1Adj" localSheetId="12">#REF!</definedName>
    <definedName name="PasteMisc1Adj" localSheetId="2">#REF!</definedName>
    <definedName name="PasteMisc1Adj" localSheetId="11">#REF!</definedName>
    <definedName name="PasteMisc1Adj" localSheetId="8">#REF!</definedName>
    <definedName name="PasteMisc1Adj">#REF!</definedName>
    <definedName name="PasteMisc2Adj" localSheetId="12">#REF!</definedName>
    <definedName name="PasteMisc2Adj" localSheetId="2">#REF!</definedName>
    <definedName name="PasteMisc2Adj" localSheetId="11">#REF!</definedName>
    <definedName name="PasteMisc2Adj" localSheetId="8">#REF!</definedName>
    <definedName name="PasteMisc2Adj">#REF!</definedName>
    <definedName name="PasteMTData" localSheetId="12">#REF!</definedName>
    <definedName name="PasteMTData" localSheetId="2">#REF!</definedName>
    <definedName name="PasteMTData" localSheetId="11">#REF!</definedName>
    <definedName name="PasteMTData" localSheetId="8">#REF!</definedName>
    <definedName name="PasteMTData">#REF!</definedName>
    <definedName name="PasteNPCAdj" localSheetId="12">#REF!</definedName>
    <definedName name="PasteNPCAdj" localSheetId="2">#REF!</definedName>
    <definedName name="PasteNPCAdj" localSheetId="11">#REF!</definedName>
    <definedName name="PasteNPCAdj" localSheetId="8">#REF!</definedName>
    <definedName name="PasteNPCAdj">#REF!</definedName>
    <definedName name="PasteOMAdj" localSheetId="12">#REF!</definedName>
    <definedName name="PasteOMAdj" localSheetId="2">#REF!</definedName>
    <definedName name="PasteOMAdj" localSheetId="11">#REF!</definedName>
    <definedName name="PasteOMAdj" localSheetId="8">#REF!</definedName>
    <definedName name="PasteOMAdj">#REF!</definedName>
    <definedName name="PasteORData" localSheetId="12">#REF!</definedName>
    <definedName name="PasteORData" localSheetId="2">#REF!</definedName>
    <definedName name="PasteORData" localSheetId="11">#REF!</definedName>
    <definedName name="PasteORData" localSheetId="8">#REF!</definedName>
    <definedName name="PasteORData">#REF!</definedName>
    <definedName name="PasteOtherAdj" localSheetId="12">#REF!</definedName>
    <definedName name="PasteOtherAdj" localSheetId="2">#REF!</definedName>
    <definedName name="PasteOtherAdj" localSheetId="11">#REF!</definedName>
    <definedName name="PasteOtherAdj" localSheetId="8">#REF!</definedName>
    <definedName name="PasteOtherAdj">#REF!</definedName>
    <definedName name="PasteRBAdj" localSheetId="12">#REF!</definedName>
    <definedName name="PasteRBAdj" localSheetId="2">#REF!</definedName>
    <definedName name="PasteRBAdj" localSheetId="11">#REF!</definedName>
    <definedName name="PasteRBAdj" localSheetId="8">#REF!</definedName>
    <definedName name="PasteRBAdj">#REF!</definedName>
    <definedName name="PasteRevAdj" localSheetId="12">#REF!</definedName>
    <definedName name="PasteRevAdj" localSheetId="2">#REF!</definedName>
    <definedName name="PasteRevAdj" localSheetId="11">#REF!</definedName>
    <definedName name="PasteRevAdj" localSheetId="8">#REF!</definedName>
    <definedName name="PasteRevAdj">#REF!</definedName>
    <definedName name="PasteTaxAdj" localSheetId="12">#REF!</definedName>
    <definedName name="PasteTaxAdj" localSheetId="2">#REF!</definedName>
    <definedName name="PasteTaxAdj" localSheetId="11">#REF!</definedName>
    <definedName name="PasteTaxAdj" localSheetId="8">#REF!</definedName>
    <definedName name="PasteTaxAdj">#REF!</definedName>
    <definedName name="PasteUTData" localSheetId="12">#REF!</definedName>
    <definedName name="PasteUTData" localSheetId="2">#REF!</definedName>
    <definedName name="PasteUTData" localSheetId="11">#REF!</definedName>
    <definedName name="PasteUTData" localSheetId="8">#REF!</definedName>
    <definedName name="PasteUTData">#REF!</definedName>
    <definedName name="PasteWAData" localSheetId="12">#REF!</definedName>
    <definedName name="PasteWAData" localSheetId="2">#REF!</definedName>
    <definedName name="PasteWAData" localSheetId="11">#REF!</definedName>
    <definedName name="PasteWAData" localSheetId="8">#REF!</definedName>
    <definedName name="PasteWAData">#REF!</definedName>
    <definedName name="PasteWYEData" localSheetId="12">#REF!</definedName>
    <definedName name="PasteWYEData" localSheetId="2">#REF!</definedName>
    <definedName name="PasteWYEData" localSheetId="11">#REF!</definedName>
    <definedName name="PasteWYEData" localSheetId="8">#REF!</definedName>
    <definedName name="PasteWYEData">#REF!</definedName>
    <definedName name="PasteWYWData" localSheetId="12">#REF!</definedName>
    <definedName name="PasteWYWData" localSheetId="2">#REF!</definedName>
    <definedName name="PasteWYWData" localSheetId="11">#REF!</definedName>
    <definedName name="PasteWYWData" localSheetId="8">#REF!</definedName>
    <definedName name="PasteWYWData">#REF!</definedName>
    <definedName name="Peak" localSheetId="12">#REF!</definedName>
    <definedName name="Peak" localSheetId="2">#REF!</definedName>
    <definedName name="Peak" localSheetId="11">#REF!</definedName>
    <definedName name="Peak" localSheetId="8">#REF!</definedName>
    <definedName name="Peak">#REF!</definedName>
    <definedName name="Period" localSheetId="12">#REF!</definedName>
    <definedName name="Period" localSheetId="2">#REF!</definedName>
    <definedName name="Period" localSheetId="11">#REF!</definedName>
    <definedName name="Period" localSheetId="8">#REF!</definedName>
    <definedName name="Period">#REF!</definedName>
    <definedName name="PivotData" localSheetId="12">#REF!</definedName>
    <definedName name="PivotData" localSheetId="2">#REF!</definedName>
    <definedName name="PivotData" localSheetId="11">#REF!</definedName>
    <definedName name="PivotData" localSheetId="8">#REF!</definedName>
    <definedName name="PivotData">#REF!</definedName>
    <definedName name="PostDE" localSheetId="3">'[39]Variables'!#REF!</definedName>
    <definedName name="PostDE" localSheetId="1">'[39]Variables'!#REF!</definedName>
    <definedName name="PostDE" localSheetId="2">'[39]Variables'!#REF!</definedName>
    <definedName name="PostDE" localSheetId="11">'[14]Variables'!#REF!</definedName>
    <definedName name="PostDE">'[14]Variables'!#REF!</definedName>
    <definedName name="PostDG" localSheetId="3">'[39]Variables'!#REF!</definedName>
    <definedName name="PostDG" localSheetId="1">'[39]Variables'!#REF!</definedName>
    <definedName name="PostDG" localSheetId="2">'[39]Variables'!#REF!</definedName>
    <definedName name="PostDG" localSheetId="11">'[14]Variables'!#REF!</definedName>
    <definedName name="PostDG">'[14]Variables'!#REF!</definedName>
    <definedName name="PreDG" localSheetId="3">'[39]Variables'!#REF!</definedName>
    <definedName name="PreDG" localSheetId="1">'[39]Variables'!#REF!</definedName>
    <definedName name="PreDG" localSheetId="2">'[39]Variables'!#REF!</definedName>
    <definedName name="PreDG" localSheetId="11">'[14]Variables'!#REF!</definedName>
    <definedName name="PreDG">'[14]Variables'!#REF!</definedName>
    <definedName name="pref" localSheetId="1">'[15]Utah'!#REF!</definedName>
    <definedName name="pref" localSheetId="2">'[15]Utah'!#REF!</definedName>
    <definedName name="pref" localSheetId="7">'[15]Utah'!#REF!</definedName>
    <definedName name="pref" localSheetId="8">'[15]Utah'!#REF!</definedName>
    <definedName name="Pref">'[24]Variables'!$AQ$26</definedName>
    <definedName name="pref_cost" localSheetId="3">'[15]Utah'!#REF!</definedName>
    <definedName name="pref_cost" localSheetId="1">'[15]Utah'!#REF!</definedName>
    <definedName name="pref_cost" localSheetId="2">'[15]Utah'!#REF!</definedName>
    <definedName name="pref_cost" localSheetId="11">'[15]Utah'!#REF!</definedName>
    <definedName name="pref_cost">'[15]Utah'!#REF!</definedName>
    <definedName name="PrefCost" localSheetId="1">#REF!</definedName>
    <definedName name="PrefCost" localSheetId="2">#REF!</definedName>
    <definedName name="PrefCost" localSheetId="7">#REF!</definedName>
    <definedName name="PrefCost" localSheetId="8">#REF!</definedName>
    <definedName name="PrefCost">'[24]Variables'!$AT$26</definedName>
    <definedName name="PRESENT">#REF!</definedName>
    <definedName name="Pretax_ror" localSheetId="3">'[15]Utah'!#REF!</definedName>
    <definedName name="Pretax_ror" localSheetId="1">'[15]Utah'!#REF!</definedName>
    <definedName name="Pretax_ror" localSheetId="2">'[15]Utah'!#REF!</definedName>
    <definedName name="Pretax_ror" localSheetId="11">'[15]Utah'!#REF!</definedName>
    <definedName name="Pretax_ror">'[15]Utah'!#REF!</definedName>
    <definedName name="_xlnm.Print_Area" localSheetId="3">'DJ Scrubber Detail '!$A$1:$V$64</definedName>
    <definedName name="_xlnm.Print_Area" localSheetId="1">'DJ Scrubber Leadsheet '!$A$1:$J$62</definedName>
    <definedName name="_xlnm.Print_Area" localSheetId="5">'DJ Scrubber SO2'!$A$1:$L$37</definedName>
    <definedName name="_xlnm.Print_Area" localSheetId="2">'DJ Scrubber Tax Leadsheet '!$A$1:$K$62</definedName>
    <definedName name="_xlnm.Print_Area" localSheetId="9">'Trans Line Detail '!$A$1:$X$65</definedName>
    <definedName name="_xlnm.Print_Area" localSheetId="7">'Trans Line Leadsheet '!$A$1:$J$65</definedName>
    <definedName name="_xlnm.Print_Area" localSheetId="10">'Trans Line Property Tax'!$A$1:$F$43</definedName>
    <definedName name="_xlnm.Print_Area" localSheetId="8">'Trans Line Tax Leadsheet '!$A$1:$J$65</definedName>
    <definedName name="Print_Area_MI" localSheetId="5">#REF!</definedName>
    <definedName name="Print_Area_MI" localSheetId="11">#REF!</definedName>
    <definedName name="Print_Area_MI">#REF!</definedName>
    <definedName name="_xlnm.Print_Titles" localSheetId="12">'Allocation Factors'!$1:$7</definedName>
    <definedName name="_xlnm.Print_Titles" localSheetId="3">'DJ Scrubber Detail '!$A:$C</definedName>
    <definedName name="_xlnm.Print_Titles" localSheetId="0">'Summary'!$1:$7</definedName>
    <definedName name="_xlnm.Print_Titles" localSheetId="9">'Trans Line Detail '!$A:$C</definedName>
    <definedName name="PrintAdjVariable" localSheetId="12">#REF!</definedName>
    <definedName name="PrintAdjVariable" localSheetId="2">#REF!</definedName>
    <definedName name="PrintAdjVariable" localSheetId="11">#REF!</definedName>
    <definedName name="PrintAdjVariable" localSheetId="8">#REF!</definedName>
    <definedName name="PrintAdjVariable">#REF!</definedName>
    <definedName name="PrintContractChange" localSheetId="12">#REF!</definedName>
    <definedName name="PrintContractChange" localSheetId="2">#REF!</definedName>
    <definedName name="PrintContractChange" localSheetId="11">#REF!</definedName>
    <definedName name="PrintContractChange" localSheetId="8">#REF!</definedName>
    <definedName name="PrintContractChange">#REF!</definedName>
    <definedName name="PrintDepr" localSheetId="12">#REF!</definedName>
    <definedName name="PrintDepr" localSheetId="2">#REF!</definedName>
    <definedName name="PrintDepr" localSheetId="11">#REF!</definedName>
    <definedName name="PrintDepr" localSheetId="8">#REF!</definedName>
    <definedName name="PrintDepr">#REF!</definedName>
    <definedName name="PrintDetail" localSheetId="5">#REF!</definedName>
    <definedName name="PrintDetail" localSheetId="11">#REF!</definedName>
    <definedName name="PrintDetail">#REF!</definedName>
    <definedName name="PrintMisc1" localSheetId="12">#REF!</definedName>
    <definedName name="PrintMisc1" localSheetId="2">#REF!</definedName>
    <definedName name="PrintMisc1" localSheetId="11">#REF!</definedName>
    <definedName name="PrintMisc1" localSheetId="8">#REF!</definedName>
    <definedName name="PrintMisc1">#REF!</definedName>
    <definedName name="PrintMisc2" localSheetId="12">#REF!</definedName>
    <definedName name="PrintMisc2" localSheetId="2">#REF!</definedName>
    <definedName name="PrintMisc2" localSheetId="11">#REF!</definedName>
    <definedName name="PrintMisc2" localSheetId="8">#REF!</definedName>
    <definedName name="PrintMisc2">#REF!</definedName>
    <definedName name="PrintNPC" localSheetId="12">#REF!</definedName>
    <definedName name="PrintNPC" localSheetId="2">#REF!</definedName>
    <definedName name="PrintNPC" localSheetId="11">#REF!</definedName>
    <definedName name="PrintNPC" localSheetId="8">#REF!</definedName>
    <definedName name="PrintNPC">#REF!</definedName>
    <definedName name="PrintOM" localSheetId="12">#REF!</definedName>
    <definedName name="PrintOM" localSheetId="2">#REF!</definedName>
    <definedName name="PrintOM" localSheetId="11">#REF!</definedName>
    <definedName name="PrintOM" localSheetId="8">#REF!</definedName>
    <definedName name="PrintOM">#REF!</definedName>
    <definedName name="PrintOther" localSheetId="12">#REF!</definedName>
    <definedName name="PrintOther" localSheetId="2">#REF!</definedName>
    <definedName name="PrintOther" localSheetId="11">#REF!</definedName>
    <definedName name="PrintOther" localSheetId="8">#REF!</definedName>
    <definedName name="PrintOther">#REF!</definedName>
    <definedName name="PrintRB" localSheetId="12">#REF!</definedName>
    <definedName name="PrintRB" localSheetId="2">#REF!</definedName>
    <definedName name="PrintRB" localSheetId="11">#REF!</definedName>
    <definedName name="PrintRB" localSheetId="8">#REF!</definedName>
    <definedName name="PrintRB">#REF!</definedName>
    <definedName name="PrintRev" localSheetId="12">#REF!</definedName>
    <definedName name="PrintRev" localSheetId="2">#REF!</definedName>
    <definedName name="PrintRev" localSheetId="11">#REF!</definedName>
    <definedName name="PrintRev" localSheetId="8">#REF!</definedName>
    <definedName name="PrintRev">#REF!</definedName>
    <definedName name="PrintStateReport" localSheetId="5">#REF!</definedName>
    <definedName name="PrintStateReport" localSheetId="11">#REF!</definedName>
    <definedName name="PrintStateReport">#REF!</definedName>
    <definedName name="PrintSumContract" localSheetId="12">#REF!</definedName>
    <definedName name="PrintSumContract" localSheetId="2">#REF!</definedName>
    <definedName name="PrintSumContract" localSheetId="11">#REF!</definedName>
    <definedName name="PrintSumContract" localSheetId="8">#REF!</definedName>
    <definedName name="PrintSumContract">#REF!</definedName>
    <definedName name="PrintSumDep" localSheetId="12">#REF!</definedName>
    <definedName name="PrintSumDep" localSheetId="2">#REF!</definedName>
    <definedName name="PrintSumDep" localSheetId="11">#REF!</definedName>
    <definedName name="PrintSumDep" localSheetId="8">#REF!</definedName>
    <definedName name="PrintSumDep">#REF!</definedName>
    <definedName name="PrintSummaryVariable" localSheetId="12">#REF!</definedName>
    <definedName name="PrintSummaryVariable" localSheetId="2">#REF!</definedName>
    <definedName name="PrintSummaryVariable" localSheetId="11">#REF!</definedName>
    <definedName name="PrintSummaryVariable" localSheetId="8">#REF!</definedName>
    <definedName name="PrintSummaryVariable">#REF!</definedName>
    <definedName name="PrintSumMisc1" localSheetId="12">#REF!</definedName>
    <definedName name="PrintSumMisc1" localSheetId="2">#REF!</definedName>
    <definedName name="PrintSumMisc1" localSheetId="11">#REF!</definedName>
    <definedName name="PrintSumMisc1" localSheetId="8">#REF!</definedName>
    <definedName name="PrintSumMisc1">#REF!</definedName>
    <definedName name="PrintSumMisc2" localSheetId="12">#REF!</definedName>
    <definedName name="PrintSumMisc2" localSheetId="2">#REF!</definedName>
    <definedName name="PrintSumMisc2" localSheetId="11">#REF!</definedName>
    <definedName name="PrintSumMisc2" localSheetId="8">#REF!</definedName>
    <definedName name="PrintSumMisc2">#REF!</definedName>
    <definedName name="PrintSumNPC" localSheetId="12">#REF!</definedName>
    <definedName name="PrintSumNPC" localSheetId="2">#REF!</definedName>
    <definedName name="PrintSumNPC" localSheetId="11">#REF!</definedName>
    <definedName name="PrintSumNPC" localSheetId="8">#REF!</definedName>
    <definedName name="PrintSumNPC">#REF!</definedName>
    <definedName name="PrintSumOM" localSheetId="12">#REF!</definedName>
    <definedName name="PrintSumOM" localSheetId="2">#REF!</definedName>
    <definedName name="PrintSumOM" localSheetId="11">#REF!</definedName>
    <definedName name="PrintSumOM" localSheetId="8">#REF!</definedName>
    <definedName name="PrintSumOM">#REF!</definedName>
    <definedName name="PrintSumOther" localSheetId="12">#REF!</definedName>
    <definedName name="PrintSumOther" localSheetId="2">#REF!</definedName>
    <definedName name="PrintSumOther" localSheetId="11">#REF!</definedName>
    <definedName name="PrintSumOther" localSheetId="8">#REF!</definedName>
    <definedName name="PrintSumOther">#REF!</definedName>
    <definedName name="PrintSumRB" localSheetId="12">#REF!</definedName>
    <definedName name="PrintSumRB" localSheetId="2">#REF!</definedName>
    <definedName name="PrintSumRB" localSheetId="11">#REF!</definedName>
    <definedName name="PrintSumRB" localSheetId="8">#REF!</definedName>
    <definedName name="PrintSumRB">#REF!</definedName>
    <definedName name="PrintSumRev" localSheetId="12">#REF!</definedName>
    <definedName name="PrintSumRev" localSheetId="2">#REF!</definedName>
    <definedName name="PrintSumRev" localSheetId="11">#REF!</definedName>
    <definedName name="PrintSumRev" localSheetId="8">#REF!</definedName>
    <definedName name="PrintSumRev">#REF!</definedName>
    <definedName name="PrintSumTax" localSheetId="12">#REF!</definedName>
    <definedName name="PrintSumTax" localSheetId="2">#REF!</definedName>
    <definedName name="PrintSumTax" localSheetId="11">#REF!</definedName>
    <definedName name="PrintSumTax" localSheetId="8">#REF!</definedName>
    <definedName name="PrintSumTax">#REF!</definedName>
    <definedName name="PrintTax" localSheetId="12">#REF!</definedName>
    <definedName name="PrintTax" localSheetId="2">#REF!</definedName>
    <definedName name="PrintTax" localSheetId="11">#REF!</definedName>
    <definedName name="PrintTax" localSheetId="8">#REF!</definedName>
    <definedName name="PrintTax">#REF!</definedName>
    <definedName name="ProRate1" localSheetId="12">#REF!</definedName>
    <definedName name="ProRate1" localSheetId="2">#REF!</definedName>
    <definedName name="ProRate1" localSheetId="11">#REF!</definedName>
    <definedName name="ProRate1" localSheetId="8">#REF!</definedName>
    <definedName name="ProRate1">#REF!</definedName>
    <definedName name="PTDMOD">#REF!</definedName>
    <definedName name="PTDROLL">#REF!</definedName>
    <definedName name="PTMOD">#REF!</definedName>
    <definedName name="PTROLL">#REF!</definedName>
    <definedName name="Query1">#REF!</definedName>
    <definedName name="RateBase" localSheetId="12">#REF!</definedName>
    <definedName name="RateBase" localSheetId="2">#REF!</definedName>
    <definedName name="RateBase" localSheetId="11">#REF!</definedName>
    <definedName name="RateBase" localSheetId="8">#REF!</definedName>
    <definedName name="RateBase">#REF!</definedName>
    <definedName name="RateBaseType" localSheetId="12">#REF!</definedName>
    <definedName name="RateBaseType" localSheetId="5">'[17]Variables'!$AP$14</definedName>
    <definedName name="RateBaseType" localSheetId="2">#REF!</definedName>
    <definedName name="RateBaseType" localSheetId="11">#REF!</definedName>
    <definedName name="RateBaseType" localSheetId="8">#REF!</definedName>
    <definedName name="RateBaseType">#REF!</definedName>
    <definedName name="RBAcctCheck" localSheetId="12">#REF!</definedName>
    <definedName name="RBAcctCheck" localSheetId="2">#REF!</definedName>
    <definedName name="RBAcctCheck" localSheetId="11">#REF!</definedName>
    <definedName name="RBAcctCheck" localSheetId="8">#REF!</definedName>
    <definedName name="RBAcctCheck">#REF!</definedName>
    <definedName name="RBAdjCheck" localSheetId="12">#REF!</definedName>
    <definedName name="RBAdjCheck" localSheetId="2">#REF!</definedName>
    <definedName name="RBAdjCheck" localSheetId="11">#REF!</definedName>
    <definedName name="RBAdjCheck" localSheetId="8">#REF!</definedName>
    <definedName name="RBAdjCheck">#REF!</definedName>
    <definedName name="RBAdjNumber" localSheetId="12">#REF!</definedName>
    <definedName name="RBAdjNumber" localSheetId="2">#REF!</definedName>
    <definedName name="RBAdjNumber" localSheetId="11">#REF!</definedName>
    <definedName name="RBAdjNumber" localSheetId="8">#REF!</definedName>
    <definedName name="RBAdjNumber">#REF!</definedName>
    <definedName name="RBAdjNumberPaste" localSheetId="12">#REF!</definedName>
    <definedName name="RBAdjNumberPaste" localSheetId="2">#REF!</definedName>
    <definedName name="RBAdjNumberPaste" localSheetId="11">#REF!</definedName>
    <definedName name="RBAdjNumberPaste" localSheetId="8">#REF!</definedName>
    <definedName name="RBAdjNumberPaste">#REF!</definedName>
    <definedName name="RBAdjSortData" localSheetId="12">#REF!</definedName>
    <definedName name="RBAdjSortData" localSheetId="2">#REF!</definedName>
    <definedName name="RBAdjSortData" localSheetId="11">#REF!</definedName>
    <definedName name="RBAdjSortData" localSheetId="8">#REF!</definedName>
    <definedName name="RBAdjSortData">#REF!</definedName>
    <definedName name="RBAdjSortOrder" localSheetId="12">#REF!</definedName>
    <definedName name="RBAdjSortOrder" localSheetId="2">#REF!</definedName>
    <definedName name="RBAdjSortOrder" localSheetId="11">#REF!</definedName>
    <definedName name="RBAdjSortOrder" localSheetId="8">#REF!</definedName>
    <definedName name="RBAdjSortOrder">#REF!</definedName>
    <definedName name="RBFactorCheck" localSheetId="12">#REF!</definedName>
    <definedName name="RBFactorCheck" localSheetId="2">#REF!</definedName>
    <definedName name="RBFactorCheck" localSheetId="11">#REF!</definedName>
    <definedName name="RBFactorCheck" localSheetId="8">#REF!</definedName>
    <definedName name="RBFactorCheck">#REF!</definedName>
    <definedName name="RBNumberSort" localSheetId="12">#REF!</definedName>
    <definedName name="RBNumberSort" localSheetId="2">#REF!</definedName>
    <definedName name="RBNumberSort" localSheetId="11">#REF!</definedName>
    <definedName name="RBNumberSort" localSheetId="8">#REF!</definedName>
    <definedName name="RBNumberSort">#REF!</definedName>
    <definedName name="RBTypeCheck" localSheetId="12">#REF!</definedName>
    <definedName name="RBTypeCheck" localSheetId="2">#REF!</definedName>
    <definedName name="RBTypeCheck" localSheetId="11">#REF!</definedName>
    <definedName name="RBTypeCheck" localSheetId="8">#REF!</definedName>
    <definedName name="RBTypeCheck">#REF!</definedName>
    <definedName name="Reg_ROR" localSheetId="3">'[15]Utah'!#REF!</definedName>
    <definedName name="Reg_ROR" localSheetId="1">'[15]Utah'!#REF!</definedName>
    <definedName name="Reg_ROR" localSheetId="2">'[15]Utah'!#REF!</definedName>
    <definedName name="Reg_ROR" localSheetId="11">'[15]Utah'!#REF!</definedName>
    <definedName name="Reg_ROR">'[15]Utah'!#REF!</definedName>
    <definedName name="ReportAdjData" localSheetId="12">#REF!</definedName>
    <definedName name="ReportAdjData" localSheetId="2">#REF!</definedName>
    <definedName name="ReportAdjData" localSheetId="11">#REF!</definedName>
    <definedName name="ReportAdjData" localSheetId="8">#REF!</definedName>
    <definedName name="ReportAdjData">#REF!</definedName>
    <definedName name="ResourceSupplier" localSheetId="12">#REF!</definedName>
    <definedName name="ResourceSupplier" localSheetId="5">'[33]Variables'!$D$28</definedName>
    <definedName name="ResourceSupplier" localSheetId="2">#REF!</definedName>
    <definedName name="ResourceSupplier" localSheetId="11">#REF!</definedName>
    <definedName name="ResourceSupplier" localSheetId="8">#REF!</definedName>
    <definedName name="ResourceSupplier">#REF!</definedName>
    <definedName name="retail" localSheetId="3" hidden="1">{#N/A,#N/A,FALSE,"Loans";#N/A,#N/A,FALSE,"Program Costs";#N/A,#N/A,FALSE,"Measures";#N/A,#N/A,FALSE,"Net Lost Rev";#N/A,#N/A,FALSE,"Incentive"}</definedName>
    <definedName name="retail" localSheetId="1" hidden="1">{#N/A,#N/A,FALSE,"Loans";#N/A,#N/A,FALSE,"Program Costs";#N/A,#N/A,FALSE,"Measures";#N/A,#N/A,FALSE,"Net Lost Rev";#N/A,#N/A,FALSE,"Incentive"}</definedName>
    <definedName name="retail" localSheetId="5" hidden="1">{#N/A,#N/A,FALSE,"Loans";#N/A,#N/A,FALSE,"Program Costs";#N/A,#N/A,FALSE,"Measures";#N/A,#N/A,FALSE,"Net Lost Rev";#N/A,#N/A,FALSE,"Incentive"}</definedName>
    <definedName name="retail" localSheetId="2" hidden="1">{#N/A,#N/A,FALSE,"Loans";#N/A,#N/A,FALSE,"Program Costs";#N/A,#N/A,FALSE,"Measures";#N/A,#N/A,FALSE,"Net Lost Rev";#N/A,#N/A,FALSE,"Incentive"}</definedName>
    <definedName name="retail" localSheetId="9" hidden="1">{#N/A,#N/A,FALSE,"Loans";#N/A,#N/A,FALSE,"Program Costs";#N/A,#N/A,FALSE,"Measures";#N/A,#N/A,FALSE,"Net Lost Rev";#N/A,#N/A,FALSE,"Incentive"}</definedName>
    <definedName name="retail" localSheetId="7" hidden="1">{#N/A,#N/A,FALSE,"Loans";#N/A,#N/A,FALSE,"Program Costs";#N/A,#N/A,FALSE,"Measures";#N/A,#N/A,FALSE,"Net Lost Rev";#N/A,#N/A,FALSE,"Incentive"}</definedName>
    <definedName name="retail" localSheetId="8"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5"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localSheetId="9" hidden="1">{#N/A,#N/A,FALSE,"Loans";#N/A,#N/A,FALSE,"Program Costs";#N/A,#N/A,FALSE,"Measures";#N/A,#N/A,FALSE,"Net Lost Rev";#N/A,#N/A,FALSE,"Incentive"}</definedName>
    <definedName name="retail_CC" localSheetId="7" hidden="1">{#N/A,#N/A,FALSE,"Loans";#N/A,#N/A,FALSE,"Program Costs";#N/A,#N/A,FALSE,"Measures";#N/A,#N/A,FALSE,"Net Lost Rev";#N/A,#N/A,FALSE,"Incentive"}</definedName>
    <definedName name="retail_CC" localSheetId="8"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5"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localSheetId="9" hidden="1">{#N/A,#N/A,FALSE,"Loans";#N/A,#N/A,FALSE,"Program Costs";#N/A,#N/A,FALSE,"Measures";#N/A,#N/A,FALSE,"Net Lost Rev";#N/A,#N/A,FALSE,"Incentive"}</definedName>
    <definedName name="retail_CC1" localSheetId="7" hidden="1">{#N/A,#N/A,FALSE,"Loans";#N/A,#N/A,FALSE,"Program Costs";#N/A,#N/A,FALSE,"Measures";#N/A,#N/A,FALSE,"Net Lost Rev";#N/A,#N/A,FALSE,"Incentive"}</definedName>
    <definedName name="retail_CC1" localSheetId="8" hidden="1">{#N/A,#N/A,FALSE,"Loans";#N/A,#N/A,FALSE,"Program Costs";#N/A,#N/A,FALSE,"Measures";#N/A,#N/A,FALSE,"Net Lost Rev";#N/A,#N/A,FALSE,"Incentive"}</definedName>
    <definedName name="retail_CC1" hidden="1">{#N/A,#N/A,FALSE,"Loans";#N/A,#N/A,FALSE,"Program Costs";#N/A,#N/A,FALSE,"Measures";#N/A,#N/A,FALSE,"Net Lost Rev";#N/A,#N/A,FALSE,"Incentive"}</definedName>
    <definedName name="Return_107" localSheetId="12">#REF!</definedName>
    <definedName name="Return_107" localSheetId="2">#REF!</definedName>
    <definedName name="Return_107" localSheetId="11">#REF!</definedName>
    <definedName name="Return_107" localSheetId="8">#REF!</definedName>
    <definedName name="Return_107">#REF!</definedName>
    <definedName name="Return_115" localSheetId="12">#REF!</definedName>
    <definedName name="Return_115" localSheetId="2">#REF!</definedName>
    <definedName name="Return_115" localSheetId="11">#REF!</definedName>
    <definedName name="Return_115" localSheetId="8">#REF!</definedName>
    <definedName name="Return_115">#REF!</definedName>
    <definedName name="RevAcctCheck" localSheetId="12">#REF!</definedName>
    <definedName name="RevAcctCheck" localSheetId="2">#REF!</definedName>
    <definedName name="RevAcctCheck" localSheetId="11">#REF!</definedName>
    <definedName name="RevAcctCheck" localSheetId="8">#REF!</definedName>
    <definedName name="RevAcctCheck">#REF!</definedName>
    <definedName name="RevAdjCheck" localSheetId="12">#REF!</definedName>
    <definedName name="RevAdjCheck" localSheetId="2">#REF!</definedName>
    <definedName name="RevAdjCheck" localSheetId="11">#REF!</definedName>
    <definedName name="RevAdjCheck" localSheetId="8">#REF!</definedName>
    <definedName name="RevAdjCheck">#REF!</definedName>
    <definedName name="RevAdjNumber" localSheetId="12">#REF!</definedName>
    <definedName name="RevAdjNumber" localSheetId="2">#REF!</definedName>
    <definedName name="RevAdjNumber" localSheetId="11">#REF!</definedName>
    <definedName name="RevAdjNumber" localSheetId="8">#REF!</definedName>
    <definedName name="RevAdjNumber">#REF!</definedName>
    <definedName name="RevAdjNumberPaste" localSheetId="12">#REF!</definedName>
    <definedName name="RevAdjNumberPaste" localSheetId="2">#REF!</definedName>
    <definedName name="RevAdjNumberPaste" localSheetId="11">#REF!</definedName>
    <definedName name="RevAdjNumberPaste" localSheetId="8">#REF!</definedName>
    <definedName name="RevAdjNumberPaste">#REF!</definedName>
    <definedName name="RevAdjSortData" localSheetId="12">#REF!</definedName>
    <definedName name="RevAdjSortData" localSheetId="2">#REF!</definedName>
    <definedName name="RevAdjSortData" localSheetId="11">#REF!</definedName>
    <definedName name="RevAdjSortData" localSheetId="8">#REF!</definedName>
    <definedName name="RevAdjSortData">#REF!</definedName>
    <definedName name="RevAdjSortOrder" localSheetId="12">#REF!</definedName>
    <definedName name="RevAdjSortOrder" localSheetId="2">#REF!</definedName>
    <definedName name="RevAdjSortOrder" localSheetId="11">#REF!</definedName>
    <definedName name="RevAdjSortOrder" localSheetId="8">#REF!</definedName>
    <definedName name="RevAdjSortOrder">#REF!</definedName>
    <definedName name="Revenue_by_month_take_2">#REF!</definedName>
    <definedName name="RevenueCheck">#REF!</definedName>
    <definedName name="RevenueSum">"GRID Thermal Revenue!R2C1:R4C2"</definedName>
    <definedName name="RevFactorCheck" localSheetId="12">#REF!</definedName>
    <definedName name="RevFactorCheck" localSheetId="2">#REF!</definedName>
    <definedName name="RevFactorCheck" localSheetId="11">#REF!</definedName>
    <definedName name="RevFactorCheck" localSheetId="8">#REF!</definedName>
    <definedName name="RevFactorCheck">#REF!</definedName>
    <definedName name="RevNumberSort" localSheetId="12">#REF!</definedName>
    <definedName name="RevNumberSort" localSheetId="2">#REF!</definedName>
    <definedName name="RevNumberSort" localSheetId="11">#REF!</definedName>
    <definedName name="RevNumberSort" localSheetId="8">#REF!</definedName>
    <definedName name="RevNumberSort">#REF!</definedName>
    <definedName name="REVREQ" localSheetId="12">#REF!</definedName>
    <definedName name="REVREQ" localSheetId="2">#REF!</definedName>
    <definedName name="REVREQ" localSheetId="11">#REF!</definedName>
    <definedName name="REVREQ" localSheetId="8">#REF!</definedName>
    <definedName name="REVREQ">#REF!</definedName>
    <definedName name="RevTypeCheck" localSheetId="12">#REF!</definedName>
    <definedName name="RevTypeCheck" localSheetId="2">#REF!</definedName>
    <definedName name="RevTypeCheck" localSheetId="11">#REF!</definedName>
    <definedName name="RevTypeCheck" localSheetId="8">#REF!</definedName>
    <definedName name="RevTypeCheck">#REF!</definedName>
    <definedName name="RFMData" localSheetId="12">#REF!</definedName>
    <definedName name="RFMData" localSheetId="5">#REF!</definedName>
    <definedName name="RFMData" localSheetId="2">#REF!</definedName>
    <definedName name="RFMData" localSheetId="11">#REF!</definedName>
    <definedName name="RFMData" localSheetId="8">#REF!</definedName>
    <definedName name="RFMData">#REF!</definedName>
    <definedName name="ROE" localSheetId="12">#REF!</definedName>
    <definedName name="ROE" localSheetId="2">#REF!</definedName>
    <definedName name="ROE" localSheetId="11">#REF!</definedName>
    <definedName name="ROE" localSheetId="8">#REF!</definedName>
    <definedName name="ROE">#REF!</definedName>
    <definedName name="ROR" localSheetId="12">#REF!</definedName>
    <definedName name="ROR" localSheetId="2">#REF!</definedName>
    <definedName name="ROR" localSheetId="11">#REF!</definedName>
    <definedName name="ROR" localSheetId="8">#REF!</definedName>
    <definedName name="ROR">#REF!</definedName>
    <definedName name="SameStateCheck" localSheetId="12">#REF!</definedName>
    <definedName name="SameStateCheck" localSheetId="2">#REF!</definedName>
    <definedName name="SameStateCheck" localSheetId="11">#REF!</definedName>
    <definedName name="SameStateCheck" localSheetId="8">#REF!</definedName>
    <definedName name="SameStateCheck">#REF!</definedName>
    <definedName name="SameStateCheckError" localSheetId="12">#REF!</definedName>
    <definedName name="SameStateCheckError" localSheetId="2">#REF!</definedName>
    <definedName name="SameStateCheckError" localSheetId="11">#REF!</definedName>
    <definedName name="SameStateCheckError" localSheetId="8">#REF!</definedName>
    <definedName name="SameStateCheckError">#REF!</definedName>
    <definedName name="SAPBEXrevision" hidden="1">1</definedName>
    <definedName name="SAPBEXsysID" hidden="1">"BWP"</definedName>
    <definedName name="SAPBEXwbID" localSheetId="5" hidden="1">"45FIHJWMI3GHFVKWLVCY66MTN"</definedName>
    <definedName name="SAPBEXwbID" hidden="1">"45EQYSCWE9WJMGB34OOD1BOQZ"</definedName>
    <definedName name="se" localSheetId="11">#REF!</definedName>
    <definedName name="se">#REF!</definedName>
    <definedName name="SECOND" localSheetId="3">'[1]Jan'!#REF!</definedName>
    <definedName name="SECOND" localSheetId="1">'[1]Jan'!#REF!</definedName>
    <definedName name="SECOND" localSheetId="5">'[2]Jan'!#REF!</definedName>
    <definedName name="SECOND" localSheetId="2">'[1]Jan'!#REF!</definedName>
    <definedName name="SECOND" localSheetId="11">'[1]Jan'!#REF!</definedName>
    <definedName name="SECOND">'[1]Jan'!#REF!</definedName>
    <definedName name="SEP" localSheetId="3">'[1]Jan'!#REF!</definedName>
    <definedName name="SEP" localSheetId="1">'[1]Jan'!#REF!</definedName>
    <definedName name="SEP" localSheetId="5">'[2]Jan'!#REF!</definedName>
    <definedName name="SEP" localSheetId="2">'[1]Jan'!#REF!</definedName>
    <definedName name="SEP" localSheetId="11">'[1]Jan'!#REF!</definedName>
    <definedName name="SEP">'[1]Jan'!#REF!</definedName>
    <definedName name="SEPT">#REF!</definedName>
    <definedName name="SEPT95">#REF!</definedName>
    <definedName name="SEPT96">#REF!</definedName>
    <definedName name="SEPT97">#REF!</definedName>
    <definedName name="SERVICES_3">#REF!</definedName>
    <definedName name="SettingAlloc" localSheetId="12">#REF!</definedName>
    <definedName name="SettingAlloc" localSheetId="2">#REF!</definedName>
    <definedName name="SettingAlloc" localSheetId="11">#REF!</definedName>
    <definedName name="SettingAlloc" localSheetId="8">#REF!</definedName>
    <definedName name="SettingAlloc">#REF!</definedName>
    <definedName name="SettingRB" localSheetId="12">#REF!</definedName>
    <definedName name="SettingRB" localSheetId="2">#REF!</definedName>
    <definedName name="SettingRB" localSheetId="11">#REF!</definedName>
    <definedName name="SettingRB" localSheetId="8">#REF!</definedName>
    <definedName name="SettingRB">#REF!</definedName>
    <definedName name="sg" localSheetId="11">#REF!</definedName>
    <definedName name="sg">#REF!</definedName>
    <definedName name="shit" localSheetId="3" hidden="1">{"PRINT",#N/A,TRUE,"APPA";"PRINT",#N/A,TRUE,"APS";"PRINT",#N/A,TRUE,"BHPL";"PRINT",#N/A,TRUE,"BHPL2";"PRINT",#N/A,TRUE,"CDWR";"PRINT",#N/A,TRUE,"EWEB";"PRINT",#N/A,TRUE,"LADWP";"PRINT",#N/A,TRUE,"NEVBASE"}</definedName>
    <definedName name="shit" localSheetId="9"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T" localSheetId="12">#REF!</definedName>
    <definedName name="SIT" localSheetId="2">#REF!</definedName>
    <definedName name="SIT" localSheetId="11">#REF!</definedName>
    <definedName name="SIT" localSheetId="8">#REF!</definedName>
    <definedName name="SIT">#REF!</definedName>
    <definedName name="situs" localSheetId="12">#REF!</definedName>
    <definedName name="situs" localSheetId="2">#REF!</definedName>
    <definedName name="situs" localSheetId="11">#REF!</definedName>
    <definedName name="situs" localSheetId="8">#REF!</definedName>
    <definedName name="situs">#REF!</definedName>
    <definedName name="SortContract" localSheetId="12">#REF!</definedName>
    <definedName name="SortContract" localSheetId="2">#REF!</definedName>
    <definedName name="SortContract" localSheetId="11">#REF!</definedName>
    <definedName name="SortContract" localSheetId="8">#REF!</definedName>
    <definedName name="SortContract">#REF!</definedName>
    <definedName name="SortDepr" localSheetId="12">#REF!</definedName>
    <definedName name="SortDepr" localSheetId="2">#REF!</definedName>
    <definedName name="SortDepr" localSheetId="11">#REF!</definedName>
    <definedName name="SortDepr" localSheetId="8">#REF!</definedName>
    <definedName name="SortDepr">#REF!</definedName>
    <definedName name="SortMisc1" localSheetId="12">#REF!</definedName>
    <definedName name="SortMisc1" localSheetId="2">#REF!</definedName>
    <definedName name="SortMisc1" localSheetId="11">#REF!</definedName>
    <definedName name="SortMisc1" localSheetId="8">#REF!</definedName>
    <definedName name="SortMisc1">#REF!</definedName>
    <definedName name="SortMisc2" localSheetId="12">#REF!</definedName>
    <definedName name="SortMisc2" localSheetId="2">#REF!</definedName>
    <definedName name="SortMisc2" localSheetId="11">#REF!</definedName>
    <definedName name="SortMisc2" localSheetId="8">#REF!</definedName>
    <definedName name="SortMisc2">#REF!</definedName>
    <definedName name="SortNPC" localSheetId="12">#REF!</definedName>
    <definedName name="SortNPC" localSheetId="2">#REF!</definedName>
    <definedName name="SortNPC" localSheetId="11">#REF!</definedName>
    <definedName name="SortNPC" localSheetId="8">#REF!</definedName>
    <definedName name="SortNPC">#REF!</definedName>
    <definedName name="SortOM" localSheetId="12">#REF!</definedName>
    <definedName name="SortOM" localSheetId="2">#REF!</definedName>
    <definedName name="SortOM" localSheetId="11">#REF!</definedName>
    <definedName name="SortOM" localSheetId="8">#REF!</definedName>
    <definedName name="SortOM">#REF!</definedName>
    <definedName name="SortOther" localSheetId="12">#REF!</definedName>
    <definedName name="SortOther" localSheetId="2">#REF!</definedName>
    <definedName name="SortOther" localSheetId="11">#REF!</definedName>
    <definedName name="SortOther" localSheetId="8">#REF!</definedName>
    <definedName name="SortOther">#REF!</definedName>
    <definedName name="SortRB" localSheetId="12">#REF!</definedName>
    <definedName name="SortRB" localSheetId="2">#REF!</definedName>
    <definedName name="SortRB" localSheetId="11">#REF!</definedName>
    <definedName name="SortRB" localSheetId="8">#REF!</definedName>
    <definedName name="SortRB">#REF!</definedName>
    <definedName name="SortRev" localSheetId="12">#REF!</definedName>
    <definedName name="SortRev" localSheetId="2">#REF!</definedName>
    <definedName name="SortRev" localSheetId="11">#REF!</definedName>
    <definedName name="SortRev" localSheetId="8">#REF!</definedName>
    <definedName name="SortRev">#REF!</definedName>
    <definedName name="SortTax" localSheetId="12">#REF!</definedName>
    <definedName name="SortTax" localSheetId="2">#REF!</definedName>
    <definedName name="SortTax" localSheetId="11">#REF!</definedName>
    <definedName name="SortTax" localSheetId="8">#REF!</definedName>
    <definedName name="SortTax">#REF!</definedName>
    <definedName name="SP_LABOR___BENEFITS_P76640_ACCRUAL_JAN00" localSheetId="12">#REF!</definedName>
    <definedName name="SP_LABOR___BENEFITS_P76640_ACCRUAL_JAN00" localSheetId="2">#REF!</definedName>
    <definedName name="SP_LABOR___BENEFITS_P76640_ACCRUAL_JAN00" localSheetId="11">#REF!</definedName>
    <definedName name="SP_LABOR___BENEFITS_P76640_ACCRUAL_JAN00" localSheetId="8">#REF!</definedName>
    <definedName name="SP_LABOR___BENEFITS_P76640_ACCRUAL_JAN00">#REF!</definedName>
    <definedName name="ST_Bottom1" localSheetId="3">'[20]Variance'!#REF!</definedName>
    <definedName name="ST_Bottom1" localSheetId="1">'[20]Variance'!#REF!</definedName>
    <definedName name="ST_Bottom1" localSheetId="5">'[35]Variance'!#REF!</definedName>
    <definedName name="ST_Bottom1" localSheetId="2">'[20]Variance'!#REF!</definedName>
    <definedName name="ST_Bottom1" localSheetId="11">'[21]Variance'!#REF!</definedName>
    <definedName name="ST_Bottom1">'[21]Variance'!#REF!</definedName>
    <definedName name="ST_Top1" localSheetId="3">'[20]Variance'!#REF!</definedName>
    <definedName name="ST_Top1" localSheetId="1">'[20]Variance'!#REF!</definedName>
    <definedName name="ST_Top1" localSheetId="2">'[20]Variance'!#REF!</definedName>
    <definedName name="ST_Top1" localSheetId="11">'[21]Variance'!#REF!</definedName>
    <definedName name="ST_Top1">'[21]Variance'!#REF!</definedName>
    <definedName name="ST_Top2" localSheetId="3">'[20]Variance'!#REF!</definedName>
    <definedName name="ST_Top2" localSheetId="1">'[20]Variance'!#REF!</definedName>
    <definedName name="ST_Top2" localSheetId="2">'[20]Variance'!#REF!</definedName>
    <definedName name="ST_Top2" localSheetId="11">'[21]Variance'!#REF!</definedName>
    <definedName name="ST_Top2">'[21]Variance'!#REF!</definedName>
    <definedName name="ST_Top3" localSheetId="3">'[19]BW'!#REF!</definedName>
    <definedName name="ST_Top3" localSheetId="1">'[19]BW'!#REF!</definedName>
    <definedName name="ST_Top3" localSheetId="5">#REF!</definedName>
    <definedName name="ST_Top3" localSheetId="2">'[19]BW'!#REF!</definedName>
    <definedName name="ST_Top3" localSheetId="11">'[19]BW'!#REF!</definedName>
    <definedName name="ST_Top3">'[19]BW'!#REF!</definedName>
    <definedName name="STAFFCOSTOFDEBT" localSheetId="12">#REF!</definedName>
    <definedName name="STAFFCOSTOFDEBT" localSheetId="2">#REF!</definedName>
    <definedName name="STAFFCOSTOFDEBT" localSheetId="11">#REF!</definedName>
    <definedName name="STAFFCOSTOFDEBT" localSheetId="8">#REF!</definedName>
    <definedName name="STAFFCOSTOFDEBT">#REF!</definedName>
    <definedName name="STAFFPERCENTDEBT" localSheetId="12">#REF!</definedName>
    <definedName name="STAFFPERCENTDEBT" localSheetId="2">#REF!</definedName>
    <definedName name="STAFFPERCENTDEBT" localSheetId="11">#REF!</definedName>
    <definedName name="STAFFPERCENTDEBT" localSheetId="8">#REF!</definedName>
    <definedName name="STAFFPERCENTDEBT">#REF!</definedName>
    <definedName name="STAFFPERCENTEQUITY" localSheetId="12">#REF!</definedName>
    <definedName name="STAFFPERCENTEQUITY" localSheetId="2">#REF!</definedName>
    <definedName name="STAFFPERCENTEQUITY" localSheetId="11">#REF!</definedName>
    <definedName name="STAFFPERCENTEQUITY" localSheetId="8">#REF!</definedName>
    <definedName name="STAFFPERCENTEQUITY">#REF!</definedName>
    <definedName name="STAFFPERCENTPREFERREDEQUITY" localSheetId="12">#REF!</definedName>
    <definedName name="STAFFPERCENTPREFERREDEQUITY" localSheetId="2">#REF!</definedName>
    <definedName name="STAFFPERCENTPREFERREDEQUITY" localSheetId="11">#REF!</definedName>
    <definedName name="STAFFPERCENTPREFERREDEQUITY" localSheetId="8">#REF!</definedName>
    <definedName name="STAFFPERCENTPREFERREDEQUITY">#REF!</definedName>
    <definedName name="START" localSheetId="3">'[1]Jan'!#REF!</definedName>
    <definedName name="START" localSheetId="1">'[1]Jan'!#REF!</definedName>
    <definedName name="START" localSheetId="5">'[2]Jan'!#REF!</definedName>
    <definedName name="START" localSheetId="2">'[1]Jan'!#REF!</definedName>
    <definedName name="START" localSheetId="11">'[1]Jan'!#REF!</definedName>
    <definedName name="START">'[1]Jan'!#REF!</definedName>
    <definedName name="STATERATE" localSheetId="12">#REF!</definedName>
    <definedName name="STATERATE" localSheetId="2">#REF!</definedName>
    <definedName name="STATERATE" localSheetId="11">#REF!</definedName>
    <definedName name="STATERATE" localSheetId="8">#REF!</definedName>
    <definedName name="STATERATE">#REF!</definedName>
    <definedName name="staterate1">'[40]Summary'!$E$149</definedName>
    <definedName name="StateTax" localSheetId="3">'[15]Utah'!#REF!</definedName>
    <definedName name="StateTax" localSheetId="1">'[15]Utah'!#REF!</definedName>
    <definedName name="StateTax" localSheetId="2">'[15]Utah'!#REF!</definedName>
    <definedName name="StateTax" localSheetId="11">'[15]Utah'!#REF!</definedName>
    <definedName name="StateTax">'[15]Utah'!#REF!</definedName>
    <definedName name="SumAdjContract" localSheetId="3">'[15]Utah'!#REF!</definedName>
    <definedName name="SumAdjContract" localSheetId="1">'[15]Utah'!#REF!</definedName>
    <definedName name="SumAdjContract" localSheetId="2">'[15]Utah'!#REF!</definedName>
    <definedName name="SumAdjContract" localSheetId="11">'[15]Utah'!#REF!</definedName>
    <definedName name="SumAdjContract">'[15]Utah'!#REF!</definedName>
    <definedName name="SumAdjDepr" localSheetId="3">'[15]Utah'!#REF!</definedName>
    <definedName name="SumAdjDepr" localSheetId="1">'[15]Utah'!#REF!</definedName>
    <definedName name="SumAdjDepr" localSheetId="2">'[15]Utah'!#REF!</definedName>
    <definedName name="SumAdjDepr" localSheetId="11">'[15]Utah'!#REF!</definedName>
    <definedName name="SumAdjDepr">'[15]Utah'!#REF!</definedName>
    <definedName name="SumAdjMisc1" localSheetId="3">'[15]Utah'!#REF!</definedName>
    <definedName name="SumAdjMisc1" localSheetId="1">'[15]Utah'!#REF!</definedName>
    <definedName name="SumAdjMisc1" localSheetId="2">'[15]Utah'!#REF!</definedName>
    <definedName name="SumAdjMisc1" localSheetId="11">'[15]Utah'!#REF!</definedName>
    <definedName name="SumAdjMisc1">'[15]Utah'!#REF!</definedName>
    <definedName name="SumAdjMisc2" localSheetId="3">'[15]Utah'!#REF!</definedName>
    <definedName name="SumAdjMisc2" localSheetId="1">'[15]Utah'!#REF!</definedName>
    <definedName name="SumAdjMisc2" localSheetId="2">'[15]Utah'!#REF!</definedName>
    <definedName name="SumAdjMisc2" localSheetId="11">'[15]Utah'!#REF!</definedName>
    <definedName name="SumAdjMisc2">'[15]Utah'!#REF!</definedName>
    <definedName name="SumAdjNPC" localSheetId="3">'[15]Utah'!#REF!</definedName>
    <definedName name="SumAdjNPC" localSheetId="1">'[15]Utah'!#REF!</definedName>
    <definedName name="SumAdjNPC" localSheetId="2">'[15]Utah'!#REF!</definedName>
    <definedName name="SumAdjNPC" localSheetId="11">'[15]Utah'!#REF!</definedName>
    <definedName name="SumAdjNPC">'[15]Utah'!#REF!</definedName>
    <definedName name="SumAdjOM" localSheetId="3">'[15]Utah'!#REF!</definedName>
    <definedName name="SumAdjOM" localSheetId="1">'[15]Utah'!#REF!</definedName>
    <definedName name="SumAdjOM" localSheetId="2">'[15]Utah'!#REF!</definedName>
    <definedName name="SumAdjOM" localSheetId="11">'[15]Utah'!#REF!</definedName>
    <definedName name="SumAdjOM">'[15]Utah'!#REF!</definedName>
    <definedName name="SumAdjOther" localSheetId="3">'[15]Utah'!#REF!</definedName>
    <definedName name="SumAdjOther" localSheetId="1">'[15]Utah'!#REF!</definedName>
    <definedName name="SumAdjOther" localSheetId="2">'[15]Utah'!#REF!</definedName>
    <definedName name="SumAdjOther" localSheetId="11">'[15]Utah'!#REF!</definedName>
    <definedName name="SumAdjOther">'[15]Utah'!#REF!</definedName>
    <definedName name="SumAdjRB" localSheetId="3">'[15]Utah'!#REF!</definedName>
    <definedName name="SumAdjRB" localSheetId="1">'[15]Utah'!#REF!</definedName>
    <definedName name="SumAdjRB" localSheetId="2">'[15]Utah'!#REF!</definedName>
    <definedName name="SumAdjRB" localSheetId="11">'[15]Utah'!#REF!</definedName>
    <definedName name="SumAdjRB">'[15]Utah'!#REF!</definedName>
    <definedName name="SumAdjRev" localSheetId="3">'[15]Utah'!#REF!</definedName>
    <definedName name="SumAdjRev" localSheetId="1">'[15]Utah'!#REF!</definedName>
    <definedName name="SumAdjRev" localSheetId="2">'[15]Utah'!#REF!</definedName>
    <definedName name="SumAdjRev" localSheetId="11">'[15]Utah'!#REF!</definedName>
    <definedName name="SumAdjRev">'[15]Utah'!#REF!</definedName>
    <definedName name="SumAdjTax" localSheetId="3">'[15]Utah'!#REF!</definedName>
    <definedName name="SumAdjTax" localSheetId="1">'[15]Utah'!#REF!</definedName>
    <definedName name="SumAdjTax" localSheetId="2">'[15]Utah'!#REF!</definedName>
    <definedName name="SumAdjTax" localSheetId="11">'[15]Utah'!#REF!</definedName>
    <definedName name="SumAdjTax">'[15]Utah'!#REF!</definedName>
    <definedName name="SUMMARY" localSheetId="12">#REF!</definedName>
    <definedName name="SUMMARY" localSheetId="2">#REF!</definedName>
    <definedName name="SUMMARY" localSheetId="11">#REF!</definedName>
    <definedName name="SUMMARY" localSheetId="8">#REF!</definedName>
    <definedName name="SUMMARY">#REF!</definedName>
    <definedName name="SUMMARY23" localSheetId="3">'[15]Utah'!#REF!</definedName>
    <definedName name="SUMMARY23" localSheetId="1">'[15]Utah'!#REF!</definedName>
    <definedName name="SUMMARY23" localSheetId="2">'[15]Utah'!#REF!</definedName>
    <definedName name="SUMMARY23" localSheetId="11">'[15]Utah'!#REF!</definedName>
    <definedName name="SUMMARY23">'[15]Utah'!#REF!</definedName>
    <definedName name="SUMMARY3" localSheetId="3">'[15]Utah'!#REF!</definedName>
    <definedName name="SUMMARY3" localSheetId="1">'[15]Utah'!#REF!</definedName>
    <definedName name="SUMMARY3" localSheetId="2">'[15]Utah'!#REF!</definedName>
    <definedName name="SUMMARY3" localSheetId="11">'[15]Utah'!#REF!</definedName>
    <definedName name="SUMMARY3">'[15]Utah'!#REF!</definedName>
    <definedName name="SumSortAdjContract" localSheetId="12">#REF!</definedName>
    <definedName name="SumSortAdjContract" localSheetId="2">#REF!</definedName>
    <definedName name="SumSortAdjContract" localSheetId="11">#REF!</definedName>
    <definedName name="SumSortAdjContract" localSheetId="8">#REF!</definedName>
    <definedName name="SumSortAdjContract">#REF!</definedName>
    <definedName name="SumSortAdjDepr" localSheetId="12">#REF!</definedName>
    <definedName name="SumSortAdjDepr" localSheetId="2">#REF!</definedName>
    <definedName name="SumSortAdjDepr" localSheetId="11">#REF!</definedName>
    <definedName name="SumSortAdjDepr" localSheetId="8">#REF!</definedName>
    <definedName name="SumSortAdjDepr">#REF!</definedName>
    <definedName name="SumSortAdjMisc1" localSheetId="12">#REF!</definedName>
    <definedName name="SumSortAdjMisc1" localSheetId="2">#REF!</definedName>
    <definedName name="SumSortAdjMisc1" localSheetId="11">#REF!</definedName>
    <definedName name="SumSortAdjMisc1" localSheetId="8">#REF!</definedName>
    <definedName name="SumSortAdjMisc1">#REF!</definedName>
    <definedName name="SumSortAdjMisc2" localSheetId="12">#REF!</definedName>
    <definedName name="SumSortAdjMisc2" localSheetId="2">#REF!</definedName>
    <definedName name="SumSortAdjMisc2" localSheetId="11">#REF!</definedName>
    <definedName name="SumSortAdjMisc2" localSheetId="8">#REF!</definedName>
    <definedName name="SumSortAdjMisc2">#REF!</definedName>
    <definedName name="SumSortAdjNPC" localSheetId="12">#REF!</definedName>
    <definedName name="SumSortAdjNPC" localSheetId="2">#REF!</definedName>
    <definedName name="SumSortAdjNPC" localSheetId="11">#REF!</definedName>
    <definedName name="SumSortAdjNPC" localSheetId="8">#REF!</definedName>
    <definedName name="SumSortAdjNPC">#REF!</definedName>
    <definedName name="SumSortAdjOM" localSheetId="12">#REF!</definedName>
    <definedName name="SumSortAdjOM" localSheetId="2">#REF!</definedName>
    <definedName name="SumSortAdjOM" localSheetId="11">#REF!</definedName>
    <definedName name="SumSortAdjOM" localSheetId="8">#REF!</definedName>
    <definedName name="SumSortAdjOM">#REF!</definedName>
    <definedName name="SumSortAdjOther" localSheetId="12">#REF!</definedName>
    <definedName name="SumSortAdjOther" localSheetId="2">#REF!</definedName>
    <definedName name="SumSortAdjOther" localSheetId="11">#REF!</definedName>
    <definedName name="SumSortAdjOther" localSheetId="8">#REF!</definedName>
    <definedName name="SumSortAdjOther">#REF!</definedName>
    <definedName name="SumSortAdjRB" localSheetId="12">#REF!</definedName>
    <definedName name="SumSortAdjRB" localSheetId="2">#REF!</definedName>
    <definedName name="SumSortAdjRB" localSheetId="11">#REF!</definedName>
    <definedName name="SumSortAdjRB" localSheetId="8">#REF!</definedName>
    <definedName name="SumSortAdjRB">#REF!</definedName>
    <definedName name="SumSortAdjRev" localSheetId="12">#REF!</definedName>
    <definedName name="SumSortAdjRev" localSheetId="2">#REF!</definedName>
    <definedName name="SumSortAdjRev" localSheetId="11">#REF!</definedName>
    <definedName name="SumSortAdjRev" localSheetId="8">#REF!</definedName>
    <definedName name="SumSortAdjRev">#REF!</definedName>
    <definedName name="SumSortAdjTax" localSheetId="12">#REF!</definedName>
    <definedName name="SumSortAdjTax" localSheetId="2">#REF!</definedName>
    <definedName name="SumSortAdjTax" localSheetId="11">#REF!</definedName>
    <definedName name="SumSortAdjTax" localSheetId="8">#REF!</definedName>
    <definedName name="SumSortAdjTax">#REF!</definedName>
    <definedName name="SumSortVariable" localSheetId="12">#REF!</definedName>
    <definedName name="SumSortVariable" localSheetId="2">#REF!</definedName>
    <definedName name="SumSortVariable" localSheetId="11">#REF!</definedName>
    <definedName name="SumSortVariable" localSheetId="8">#REF!</definedName>
    <definedName name="SumSortVariable">#REF!</definedName>
    <definedName name="SumTitle" localSheetId="12">#REF!</definedName>
    <definedName name="SumTitle" localSheetId="2">#REF!</definedName>
    <definedName name="SumTitle" localSheetId="11">#REF!</definedName>
    <definedName name="SumTitle" localSheetId="8">#REF!</definedName>
    <definedName name="SumTitle">#REF!</definedName>
    <definedName name="T1_Print" localSheetId="5">#REF!</definedName>
    <definedName name="T1_Print">'[41]BW'!$A$1</definedName>
    <definedName name="T1MAAVGRBCA" localSheetId="12">#REF!</definedName>
    <definedName name="T1MAAVGRBCA" localSheetId="2">#REF!</definedName>
    <definedName name="T1MAAVGRBCA" localSheetId="11">#REF!</definedName>
    <definedName name="T1MAAVGRBCA" localSheetId="8">#REF!</definedName>
    <definedName name="T1MAAVGRBCA">#REF!</definedName>
    <definedName name="T1MAAVGRBWA" localSheetId="12">#REF!</definedName>
    <definedName name="T1MAAVGRBWA" localSheetId="2">#REF!</definedName>
    <definedName name="T1MAAVGRBWA" localSheetId="11">#REF!</definedName>
    <definedName name="T1MAAVGRBWA" localSheetId="8">#REF!</definedName>
    <definedName name="T1MAAVGRBWA">#REF!</definedName>
    <definedName name="T1MAYERBCA" localSheetId="12">#REF!</definedName>
    <definedName name="T1MAYERBCA" localSheetId="2">#REF!</definedName>
    <definedName name="T1MAYERBCA" localSheetId="11">#REF!</definedName>
    <definedName name="T1MAYERBCA" localSheetId="8">#REF!</definedName>
    <definedName name="T1MAYERBCA">#REF!</definedName>
    <definedName name="T1MAYERBOR" localSheetId="12">#REF!</definedName>
    <definedName name="T1MAYERBOR" localSheetId="2">#REF!</definedName>
    <definedName name="T1MAYERBOR" localSheetId="11">#REF!</definedName>
    <definedName name="T1MAYERBOR" localSheetId="8">#REF!</definedName>
    <definedName name="T1MAYERBOR">#REF!</definedName>
    <definedName name="T1MAYERBWA" localSheetId="12">#REF!</definedName>
    <definedName name="T1MAYERBWA" localSheetId="2">#REF!</definedName>
    <definedName name="T1MAYERBWA" localSheetId="11">#REF!</definedName>
    <definedName name="T1MAYERBWA" localSheetId="8">#REF!</definedName>
    <definedName name="T1MAYERBWA">#REF!</definedName>
    <definedName name="T1RIAVGRBCA" localSheetId="12">#REF!</definedName>
    <definedName name="T1RIAVGRBCA" localSheetId="2">#REF!</definedName>
    <definedName name="T1RIAVGRBCA" localSheetId="11">#REF!</definedName>
    <definedName name="T1RIAVGRBCA" localSheetId="8">#REF!</definedName>
    <definedName name="T1RIAVGRBCA">#REF!</definedName>
    <definedName name="T1RIAVGRBOR" localSheetId="12">#REF!</definedName>
    <definedName name="T1RIAVGRBOR" localSheetId="2">#REF!</definedName>
    <definedName name="T1RIAVGRBOR" localSheetId="11">#REF!</definedName>
    <definedName name="T1RIAVGRBOR" localSheetId="8">#REF!</definedName>
    <definedName name="T1RIAVGRBOR">#REF!</definedName>
    <definedName name="T1RIAVGRBWA" localSheetId="12">#REF!</definedName>
    <definedName name="T1RIAVGRBWA" localSheetId="2">#REF!</definedName>
    <definedName name="T1RIAVGRBWA" localSheetId="11">#REF!</definedName>
    <definedName name="T1RIAVGRBWA" localSheetId="8">#REF!</definedName>
    <definedName name="T1RIAVGRBWA">#REF!</definedName>
    <definedName name="T1RIYERBCA" localSheetId="12">#REF!</definedName>
    <definedName name="T1RIYERBCA" localSheetId="2">#REF!</definedName>
    <definedName name="T1RIYERBCA" localSheetId="11">#REF!</definedName>
    <definedName name="T1RIYERBCA" localSheetId="8">#REF!</definedName>
    <definedName name="T1RIYERBCA">#REF!</definedName>
    <definedName name="T1RIYERBOR" localSheetId="12">#REF!</definedName>
    <definedName name="T1RIYERBOR" localSheetId="2">#REF!</definedName>
    <definedName name="T1RIYERBOR" localSheetId="11">#REF!</definedName>
    <definedName name="T1RIYERBOR" localSheetId="8">#REF!</definedName>
    <definedName name="T1RIYERBOR">#REF!</definedName>
    <definedName name="T1RIYERBWA" localSheetId="12">#REF!</definedName>
    <definedName name="T1RIYERBWA" localSheetId="2">#REF!</definedName>
    <definedName name="T1RIYERBWA" localSheetId="11">#REF!</definedName>
    <definedName name="T1RIYERBWA" localSheetId="8">#REF!</definedName>
    <definedName name="T1RIYERBWA">#REF!</definedName>
    <definedName name="T2MAAVGRBCA" localSheetId="12">#REF!</definedName>
    <definedName name="T2MAAVGRBCA" localSheetId="2">#REF!</definedName>
    <definedName name="T2MAAVGRBCA" localSheetId="11">#REF!</definedName>
    <definedName name="T2MAAVGRBCA" localSheetId="8">#REF!</definedName>
    <definedName name="T2MAAVGRBCA">#REF!</definedName>
    <definedName name="T2MAAVGRBOR" localSheetId="12">#REF!</definedName>
    <definedName name="T2MAAVGRBOR" localSheetId="2">#REF!</definedName>
    <definedName name="T2MAAVGRBOR" localSheetId="11">#REF!</definedName>
    <definedName name="T2MAAVGRBOR" localSheetId="8">#REF!</definedName>
    <definedName name="T2MAAVGRBOR">#REF!</definedName>
    <definedName name="T2MAAVGRBWA" localSheetId="12">#REF!</definedName>
    <definedName name="T2MAAVGRBWA" localSheetId="2">#REF!</definedName>
    <definedName name="T2MAAVGRBWA" localSheetId="11">#REF!</definedName>
    <definedName name="T2MAAVGRBWA" localSheetId="8">#REF!</definedName>
    <definedName name="T2MAAVGRBWA">#REF!</definedName>
    <definedName name="T2MAYERBCA" localSheetId="12">#REF!</definedName>
    <definedName name="T2MAYERBCA" localSheetId="2">#REF!</definedName>
    <definedName name="T2MAYERBCA" localSheetId="11">#REF!</definedName>
    <definedName name="T2MAYERBCA" localSheetId="8">#REF!</definedName>
    <definedName name="T2MAYERBCA">#REF!</definedName>
    <definedName name="T2MAYERBOR" localSheetId="12">#REF!</definedName>
    <definedName name="T2MAYERBOR" localSheetId="2">#REF!</definedName>
    <definedName name="T2MAYERBOR" localSheetId="11">#REF!</definedName>
    <definedName name="T2MAYERBOR" localSheetId="8">#REF!</definedName>
    <definedName name="T2MAYERBOR">#REF!</definedName>
    <definedName name="T2MAYERBWA" localSheetId="12">#REF!</definedName>
    <definedName name="T2MAYERBWA" localSheetId="2">#REF!</definedName>
    <definedName name="T2MAYERBWA" localSheetId="11">#REF!</definedName>
    <definedName name="T2MAYERBWA" localSheetId="8">#REF!</definedName>
    <definedName name="T2MAYERBWA">#REF!</definedName>
    <definedName name="T2RateBase" localSheetId="3">'[15]Utah'!#REF!</definedName>
    <definedName name="T2RateBase" localSheetId="1">'[15]Utah'!#REF!</definedName>
    <definedName name="T2RateBase" localSheetId="2">'[15]Utah'!#REF!</definedName>
    <definedName name="T2RateBase" localSheetId="11">'[15]Utah'!#REF!</definedName>
    <definedName name="T2RateBase">'[15]Utah'!#REF!</definedName>
    <definedName name="T2RIAVGRBCA" localSheetId="12">#REF!</definedName>
    <definedName name="T2RIAVGRBCA" localSheetId="2">#REF!</definedName>
    <definedName name="T2RIAVGRBCA" localSheetId="11">#REF!</definedName>
    <definedName name="T2RIAVGRBCA" localSheetId="8">#REF!</definedName>
    <definedName name="T2RIAVGRBCA">#REF!</definedName>
    <definedName name="T2RIAVGRBOR" localSheetId="12">#REF!</definedName>
    <definedName name="T2RIAVGRBOR" localSheetId="2">#REF!</definedName>
    <definedName name="T2RIAVGRBOR" localSheetId="11">#REF!</definedName>
    <definedName name="T2RIAVGRBOR" localSheetId="8">#REF!</definedName>
    <definedName name="T2RIAVGRBOR">#REF!</definedName>
    <definedName name="T2RIAVGRBWA" localSheetId="12">#REF!</definedName>
    <definedName name="T2RIAVGRBWA" localSheetId="2">#REF!</definedName>
    <definedName name="T2RIAVGRBWA" localSheetId="11">#REF!</definedName>
    <definedName name="T2RIAVGRBWA" localSheetId="8">#REF!</definedName>
    <definedName name="T2RIAVGRBWA">#REF!</definedName>
    <definedName name="T2RIYERBCA" localSheetId="12">#REF!</definedName>
    <definedName name="T2RIYERBCA" localSheetId="2">#REF!</definedName>
    <definedName name="T2RIYERBCA" localSheetId="11">#REF!</definedName>
    <definedName name="T2RIYERBCA" localSheetId="8">#REF!</definedName>
    <definedName name="T2RIYERBCA">#REF!</definedName>
    <definedName name="T2RIYERBOR" localSheetId="12">#REF!</definedName>
    <definedName name="T2RIYERBOR" localSheetId="2">#REF!</definedName>
    <definedName name="T2RIYERBOR" localSheetId="11">#REF!</definedName>
    <definedName name="T2RIYERBOR" localSheetId="8">#REF!</definedName>
    <definedName name="T2RIYERBOR">#REF!</definedName>
    <definedName name="T2RIYERBWA" localSheetId="12">#REF!</definedName>
    <definedName name="T2RIYERBWA" localSheetId="2">#REF!</definedName>
    <definedName name="T2RIYERBWA" localSheetId="11">#REF!</definedName>
    <definedName name="T2RIYERBWA" localSheetId="8">#REF!</definedName>
    <definedName name="T2RIYERBWA">#REF!</definedName>
    <definedName name="T3MAAVGRBCA" localSheetId="12">#REF!</definedName>
    <definedName name="T3MAAVGRBCA" localSheetId="2">#REF!</definedName>
    <definedName name="T3MAAVGRBCA" localSheetId="11">#REF!</definedName>
    <definedName name="T3MAAVGRBCA" localSheetId="8">#REF!</definedName>
    <definedName name="T3MAAVGRBCA">#REF!</definedName>
    <definedName name="T3MAAVGRBOR" localSheetId="12">#REF!</definedName>
    <definedName name="T3MAAVGRBOR" localSheetId="2">#REF!</definedName>
    <definedName name="T3MAAVGRBOR" localSheetId="11">#REF!</definedName>
    <definedName name="T3MAAVGRBOR" localSheetId="8">#REF!</definedName>
    <definedName name="T3MAAVGRBOR">#REF!</definedName>
    <definedName name="T3MAAVGRBWA" localSheetId="12">#REF!</definedName>
    <definedName name="T3MAAVGRBWA" localSheetId="2">#REF!</definedName>
    <definedName name="T3MAAVGRBWA" localSheetId="11">#REF!</definedName>
    <definedName name="T3MAAVGRBWA" localSheetId="8">#REF!</definedName>
    <definedName name="T3MAAVGRBWA">#REF!</definedName>
    <definedName name="T3MAYERBCA" localSheetId="12">#REF!</definedName>
    <definedName name="T3MAYERBCA" localSheetId="2">#REF!</definedName>
    <definedName name="T3MAYERBCA" localSheetId="11">#REF!</definedName>
    <definedName name="T3MAYERBCA" localSheetId="8">#REF!</definedName>
    <definedName name="T3MAYERBCA">#REF!</definedName>
    <definedName name="T3MAYERBOR" localSheetId="12">#REF!</definedName>
    <definedName name="T3MAYERBOR" localSheetId="2">#REF!</definedName>
    <definedName name="T3MAYERBOR" localSheetId="11">#REF!</definedName>
    <definedName name="T3MAYERBOR" localSheetId="8">#REF!</definedName>
    <definedName name="T3MAYERBOR">#REF!</definedName>
    <definedName name="T3MAYERBWA" localSheetId="12">#REF!</definedName>
    <definedName name="T3MAYERBWA" localSheetId="2">#REF!</definedName>
    <definedName name="T3MAYERBWA" localSheetId="11">#REF!</definedName>
    <definedName name="T3MAYERBWA" localSheetId="8">#REF!</definedName>
    <definedName name="T3MAYERBWA">#REF!</definedName>
    <definedName name="T3RateBase" localSheetId="3">'[15]Utah'!#REF!</definedName>
    <definedName name="T3RateBase" localSheetId="1">'[15]Utah'!#REF!</definedName>
    <definedName name="T3RateBase" localSheetId="2">'[15]Utah'!#REF!</definedName>
    <definedName name="T3RateBase" localSheetId="11">'[15]Utah'!#REF!</definedName>
    <definedName name="T3RateBase">'[15]Utah'!#REF!</definedName>
    <definedName name="T3RIAVGRBCA" localSheetId="12">#REF!</definedName>
    <definedName name="T3RIAVGRBCA" localSheetId="2">#REF!</definedName>
    <definedName name="T3RIAVGRBCA" localSheetId="11">#REF!</definedName>
    <definedName name="T3RIAVGRBCA" localSheetId="8">#REF!</definedName>
    <definedName name="T3RIAVGRBCA">#REF!</definedName>
    <definedName name="T3RIAVGRBOR" localSheetId="12">#REF!</definedName>
    <definedName name="T3RIAVGRBOR" localSheetId="2">#REF!</definedName>
    <definedName name="T3RIAVGRBOR" localSheetId="11">#REF!</definedName>
    <definedName name="T3RIAVGRBOR" localSheetId="8">#REF!</definedName>
    <definedName name="T3RIAVGRBOR">#REF!</definedName>
    <definedName name="T3RIAVGRBWA" localSheetId="12">#REF!</definedName>
    <definedName name="T3RIAVGRBWA" localSheetId="2">#REF!</definedName>
    <definedName name="T3RIAVGRBWA" localSheetId="11">#REF!</definedName>
    <definedName name="T3RIAVGRBWA" localSheetId="8">#REF!</definedName>
    <definedName name="T3RIAVGRBWA">#REF!</definedName>
    <definedName name="T3RIYERBCA" localSheetId="12">#REF!</definedName>
    <definedName name="T3RIYERBCA" localSheetId="2">#REF!</definedName>
    <definedName name="T3RIYERBCA" localSheetId="11">#REF!</definedName>
    <definedName name="T3RIYERBCA" localSheetId="8">#REF!</definedName>
    <definedName name="T3RIYERBCA">#REF!</definedName>
    <definedName name="T3RIYERBOR" localSheetId="12">#REF!</definedName>
    <definedName name="T3RIYERBOR" localSheetId="2">#REF!</definedName>
    <definedName name="T3RIYERBOR" localSheetId="11">#REF!</definedName>
    <definedName name="T3RIYERBOR" localSheetId="8">#REF!</definedName>
    <definedName name="T3RIYERBOR">#REF!</definedName>
    <definedName name="T3RIYERBWA" localSheetId="12">#REF!</definedName>
    <definedName name="T3RIYERBWA" localSheetId="2">#REF!</definedName>
    <definedName name="T3RIYERBWA" localSheetId="11">#REF!</definedName>
    <definedName name="T3RIYERBWA" localSheetId="8">#REF!</definedName>
    <definedName name="T3RIYERBWA">#REF!</definedName>
    <definedName name="TABLE_1">#REF!</definedName>
    <definedName name="TABLE_2">#REF!</definedName>
    <definedName name="TABLE_3">#REF!</definedName>
    <definedName name="TABLE_4">#REF!</definedName>
    <definedName name="TABLE_4_A">#REF!</definedName>
    <definedName name="TABLE_5">#REF!</definedName>
    <definedName name="TABLE_6">#REF!</definedName>
    <definedName name="TABLE_7">#REF!</definedName>
    <definedName name="table1" localSheetId="3">'[42]Allocation FY2005'!#REF!</definedName>
    <definedName name="table1" localSheetId="1">'[42]Allocation FY2005'!#REF!</definedName>
    <definedName name="table1" localSheetId="5">'[43]PC Table updated May 2003'!#REF!</definedName>
    <definedName name="table1" localSheetId="2">'[42]Allocation FY2005'!#REF!</definedName>
    <definedName name="table1" localSheetId="11">'[42]Allocation FY2005'!#REF!</definedName>
    <definedName name="table1">'[42]Allocation FY2005'!#REF!</definedName>
    <definedName name="table2" localSheetId="3">'[42]Allocation FY2005'!#REF!</definedName>
    <definedName name="table2" localSheetId="1">'[42]Allocation FY2005'!#REF!</definedName>
    <definedName name="table2" localSheetId="2">'[42]Allocation FY2005'!#REF!</definedName>
    <definedName name="table2" localSheetId="11">'[42]Allocation FY2005'!#REF!</definedName>
    <definedName name="table2">'[42]Allocation FY2005'!#REF!</definedName>
    <definedName name="table3" localSheetId="3">'[42]Allocation FY2004'!#REF!</definedName>
    <definedName name="table3" localSheetId="1">'[42]Allocation FY2004'!#REF!</definedName>
    <definedName name="table3" localSheetId="2">'[42]Allocation FY2004'!#REF!</definedName>
    <definedName name="table3" localSheetId="11">'[42]Allocation FY2004'!#REF!</definedName>
    <definedName name="table3">'[42]Allocation FY2004'!#REF!</definedName>
    <definedName name="table4" localSheetId="3">'[42]Allocation FY2004'!#REF!</definedName>
    <definedName name="table4" localSheetId="1">'[42]Allocation FY2004'!#REF!</definedName>
    <definedName name="table4" localSheetId="2">'[42]Allocation FY2004'!#REF!</definedName>
    <definedName name="table4" localSheetId="11">'[42]Allocation FY2004'!#REF!</definedName>
    <definedName name="table4">'[42]Allocation FY2004'!#REF!</definedName>
    <definedName name="tableb" localSheetId="12">#REF!</definedName>
    <definedName name="tableb" localSheetId="2">#REF!</definedName>
    <definedName name="tableb" localSheetId="11">#REF!</definedName>
    <definedName name="tableb" localSheetId="8">#REF!</definedName>
    <definedName name="tableb">#REF!</definedName>
    <definedName name="tablec" localSheetId="12">#REF!</definedName>
    <definedName name="tablec" localSheetId="2">#REF!</definedName>
    <definedName name="tablec" localSheetId="11">#REF!</definedName>
    <definedName name="tablec" localSheetId="8">#REF!</definedName>
    <definedName name="tablec">#REF!</definedName>
    <definedName name="TABLEONE" localSheetId="11">#REF!</definedName>
    <definedName name="TABLEONE">#REF!</definedName>
    <definedName name="tablex" localSheetId="3">#REF!</definedName>
    <definedName name="tablex" localSheetId="1">#REF!</definedName>
    <definedName name="tablex" localSheetId="2">#REF!</definedName>
    <definedName name="tablex" localSheetId="11">#REF!</definedName>
    <definedName name="tablex">#REF!</definedName>
    <definedName name="tabley" localSheetId="3">#REF!</definedName>
    <definedName name="tabley" localSheetId="1">#REF!</definedName>
    <definedName name="tabley" localSheetId="2">#REF!</definedName>
    <definedName name="tabley" localSheetId="11">#REF!</definedName>
    <definedName name="tabley">#REF!</definedName>
    <definedName name="TAX_RATE">#REF!</definedName>
    <definedName name="TaxAcctCheck" localSheetId="12">#REF!</definedName>
    <definedName name="TaxAcctCheck" localSheetId="2">#REF!</definedName>
    <definedName name="TaxAcctCheck" localSheetId="11">#REF!</definedName>
    <definedName name="TaxAcctCheck" localSheetId="8">#REF!</definedName>
    <definedName name="TaxAcctCheck">#REF!</definedName>
    <definedName name="TaxAdjCheck" localSheetId="12">#REF!</definedName>
    <definedName name="TaxAdjCheck" localSheetId="2">#REF!</definedName>
    <definedName name="TaxAdjCheck" localSheetId="11">#REF!</definedName>
    <definedName name="TaxAdjCheck" localSheetId="8">#REF!</definedName>
    <definedName name="TaxAdjCheck">#REF!</definedName>
    <definedName name="TaxAdjNumber" localSheetId="12">#REF!</definedName>
    <definedName name="TaxAdjNumber" localSheetId="2">#REF!</definedName>
    <definedName name="TaxAdjNumber" localSheetId="11">#REF!</definedName>
    <definedName name="TaxAdjNumber" localSheetId="8">#REF!</definedName>
    <definedName name="TaxAdjNumber">#REF!</definedName>
    <definedName name="TaxAdjNumberPaste" localSheetId="12">#REF!</definedName>
    <definedName name="TaxAdjNumberPaste" localSheetId="2">#REF!</definedName>
    <definedName name="TaxAdjNumberPaste" localSheetId="11">#REF!</definedName>
    <definedName name="TaxAdjNumberPaste" localSheetId="8">#REF!</definedName>
    <definedName name="TaxAdjNumberPaste">#REF!</definedName>
    <definedName name="TaxAdjSortData" localSheetId="12">#REF!</definedName>
    <definedName name="TaxAdjSortData" localSheetId="2">#REF!</definedName>
    <definedName name="TaxAdjSortData" localSheetId="11">#REF!</definedName>
    <definedName name="TaxAdjSortData" localSheetId="8">#REF!</definedName>
    <definedName name="TaxAdjSortData">#REF!</definedName>
    <definedName name="TaxAdjSortOrder" localSheetId="12">#REF!</definedName>
    <definedName name="TaxAdjSortOrder" localSheetId="2">#REF!</definedName>
    <definedName name="TaxAdjSortOrder" localSheetId="11">#REF!</definedName>
    <definedName name="TaxAdjSortOrder" localSheetId="8">#REF!</definedName>
    <definedName name="TaxAdjSortOrder">#REF!</definedName>
    <definedName name="TaxFactorCheck" localSheetId="12">#REF!</definedName>
    <definedName name="TaxFactorCheck" localSheetId="2">#REF!</definedName>
    <definedName name="TaxFactorCheck" localSheetId="11">#REF!</definedName>
    <definedName name="TaxFactorCheck" localSheetId="8">#REF!</definedName>
    <definedName name="TaxFactorCheck">#REF!</definedName>
    <definedName name="TaxNumberSort" localSheetId="12">#REF!</definedName>
    <definedName name="TaxNumberSort" localSheetId="2">#REF!</definedName>
    <definedName name="TaxNumberSort" localSheetId="11">#REF!</definedName>
    <definedName name="TaxNumberSort" localSheetId="8">#REF!</definedName>
    <definedName name="TaxNumberSort">#REF!</definedName>
    <definedName name="TAXonREVREQ" localSheetId="3">#REF!</definedName>
    <definedName name="TAXonREVREQ" localSheetId="1">#REF!</definedName>
    <definedName name="TAXonREVREQ" localSheetId="2">#REF!</definedName>
    <definedName name="TAXonREVREQ" localSheetId="11">#REF!</definedName>
    <definedName name="TAXonREVREQ">#REF!</definedName>
    <definedName name="TaxRate" localSheetId="3">'[15]Utah'!#REF!</definedName>
    <definedName name="TaxRate" localSheetId="1">'[15]Utah'!#REF!</definedName>
    <definedName name="TaxRate" localSheetId="2">'[15]Utah'!#REF!</definedName>
    <definedName name="TaxRate" localSheetId="11">'[15]Utah'!#REF!</definedName>
    <definedName name="TaxRate">'[15]Utah'!#REF!</definedName>
    <definedName name="TaxTypeCheck" localSheetId="12">#REF!</definedName>
    <definedName name="TaxTypeCheck" localSheetId="2">#REF!</definedName>
    <definedName name="TaxTypeCheck" localSheetId="11">#REF!</definedName>
    <definedName name="TaxTypeCheck" localSheetId="8">#REF!</definedName>
    <definedName name="TaxTypeCheck">#REF!</definedName>
    <definedName name="TDMOD">#REF!</definedName>
    <definedName name="TDROLL">#REF!</definedName>
    <definedName name="TEST0" localSheetId="5">#REF!</definedName>
    <definedName name="TEST0">'[5]IGC'!$A$4:$H$23</definedName>
    <definedName name="TEST1" localSheetId="12">#REF!</definedName>
    <definedName name="TEST1" localSheetId="2">#REF!</definedName>
    <definedName name="TEST1" localSheetId="11">#REF!</definedName>
    <definedName name="TEST1" localSheetId="8">#REF!</definedName>
    <definedName name="TEST1">#REF!</definedName>
    <definedName name="TESTHKEY" localSheetId="12">'[5]IGC'!$H$3:$H$3</definedName>
    <definedName name="TESTHKEY" localSheetId="5">#REF!</definedName>
    <definedName name="TESTHKEY" localSheetId="2">#REF!</definedName>
    <definedName name="TESTHKEY" localSheetId="11">#REF!</definedName>
    <definedName name="TESTHKEY" localSheetId="8">#REF!</definedName>
    <definedName name="TESTHKEY">#REF!</definedName>
    <definedName name="TESTKEYS" localSheetId="12">'[5]IGC'!$A$4:$G$23</definedName>
    <definedName name="TESTKEYS" localSheetId="5">#REF!</definedName>
    <definedName name="TESTKEYS" localSheetId="2">#REF!</definedName>
    <definedName name="TESTKEYS" localSheetId="11">#REF!</definedName>
    <definedName name="TESTKEYS" localSheetId="8">#REF!</definedName>
    <definedName name="TESTKEYS">#REF!</definedName>
    <definedName name="TESTVKEY" localSheetId="12">'[5]IGC'!$A$3:$G$3</definedName>
    <definedName name="TESTVKEY" localSheetId="5">#REF!</definedName>
    <definedName name="TESTVKEY" localSheetId="2">#REF!</definedName>
    <definedName name="TESTVKEY" localSheetId="11">#REF!</definedName>
    <definedName name="TESTVKEY" localSheetId="8">#REF!</definedName>
    <definedName name="TESTVKEY">#REF!</definedName>
    <definedName name="ThreeFactorElectric" localSheetId="12">#REF!</definedName>
    <definedName name="ThreeFactorElectric" localSheetId="2">#REF!</definedName>
    <definedName name="ThreeFactorElectric" localSheetId="11">#REF!</definedName>
    <definedName name="ThreeFactorElectric" localSheetId="8">#REF!</definedName>
    <definedName name="ThreeFactorElectric">#REF!</definedName>
    <definedName name="TIMAAVGRBOR" localSheetId="12">#REF!</definedName>
    <definedName name="TIMAAVGRBOR" localSheetId="2">#REF!</definedName>
    <definedName name="TIMAAVGRBOR" localSheetId="11">#REF!</definedName>
    <definedName name="TIMAAVGRBOR" localSheetId="8">#REF!</definedName>
    <definedName name="TIMAAVGRBOR">#REF!</definedName>
    <definedName name="TOTALOPEXP" localSheetId="12">#REF!</definedName>
    <definedName name="TOTALOPEXP" localSheetId="2">#REF!</definedName>
    <definedName name="TOTALOPEXP" localSheetId="11">#REF!</definedName>
    <definedName name="TOTALOPEXP" localSheetId="8">#REF!</definedName>
    <definedName name="TOTALOPEXP">#REF!</definedName>
    <definedName name="TRANSM_2">'[44]Transm2'!$A$1:$M$461:'[44]10 Yr FC'!$M$47</definedName>
    <definedName name="TXOTH" localSheetId="12">#REF!</definedName>
    <definedName name="TXOTH" localSheetId="2">#REF!</definedName>
    <definedName name="TXOTH" localSheetId="11">#REF!</definedName>
    <definedName name="TXOTH" localSheetId="8">#REF!</definedName>
    <definedName name="TXOTH">#REF!</definedName>
    <definedName name="Type1Adj" localSheetId="3">'[15]Utah'!#REF!</definedName>
    <definedName name="Type1Adj" localSheetId="1">'[15]Utah'!#REF!</definedName>
    <definedName name="Type1Adj" localSheetId="2">'[15]Utah'!#REF!</definedName>
    <definedName name="Type1Adj" localSheetId="11">'[15]Utah'!#REF!</definedName>
    <definedName name="Type1Adj">'[15]Utah'!#REF!</definedName>
    <definedName name="Type1AdjTax" localSheetId="3">'[15]Utah'!#REF!</definedName>
    <definedName name="Type1AdjTax" localSheetId="1">'[15]Utah'!#REF!</definedName>
    <definedName name="Type1AdjTax" localSheetId="2">'[15]Utah'!#REF!</definedName>
    <definedName name="Type1AdjTax" localSheetId="11">'[15]Utah'!#REF!</definedName>
    <definedName name="Type1AdjTax">'[15]Utah'!#REF!</definedName>
    <definedName name="Type2Adj" localSheetId="3">'[15]Utah'!#REF!</definedName>
    <definedName name="Type2Adj" localSheetId="1">'[15]Utah'!#REF!</definedName>
    <definedName name="Type2Adj" localSheetId="2">'[15]Utah'!#REF!</definedName>
    <definedName name="Type2Adj" localSheetId="11">'[15]Utah'!#REF!</definedName>
    <definedName name="Type2Adj">'[15]Utah'!#REF!</definedName>
    <definedName name="Type2AdjTax" localSheetId="3">'[15]Utah'!#REF!</definedName>
    <definedName name="Type2AdjTax" localSheetId="1">'[15]Utah'!#REF!</definedName>
    <definedName name="Type2AdjTax" localSheetId="2">'[15]Utah'!#REF!</definedName>
    <definedName name="Type2AdjTax" localSheetId="11">'[15]Utah'!#REF!</definedName>
    <definedName name="Type2AdjTax">'[15]Utah'!#REF!</definedName>
    <definedName name="Type3Adj" localSheetId="3">'[15]Utah'!#REF!</definedName>
    <definedName name="Type3Adj" localSheetId="1">'[15]Utah'!#REF!</definedName>
    <definedName name="Type3Adj" localSheetId="2">'[15]Utah'!#REF!</definedName>
    <definedName name="Type3Adj" localSheetId="11">'[15]Utah'!#REF!</definedName>
    <definedName name="Type3Adj">'[15]Utah'!#REF!</definedName>
    <definedName name="Type3AdjTax" localSheetId="3">'[15]Utah'!#REF!</definedName>
    <definedName name="Type3AdjTax" localSheetId="1">'[15]Utah'!#REF!</definedName>
    <definedName name="Type3AdjTax" localSheetId="2">'[15]Utah'!#REF!</definedName>
    <definedName name="Type3AdjTax" localSheetId="11">'[15]Utah'!#REF!</definedName>
    <definedName name="Type3AdjTax">'[15]Utah'!#REF!</definedName>
    <definedName name="UnadjBegEnd" localSheetId="12">#REF!</definedName>
    <definedName name="UnadjBegEnd" localSheetId="2">#REF!</definedName>
    <definedName name="UnadjBegEnd" localSheetId="11">#REF!</definedName>
    <definedName name="UnadjBegEnd" localSheetId="8">#REF!</definedName>
    <definedName name="UnadjBegEnd">#REF!</definedName>
    <definedName name="UnadjYE" localSheetId="12">#REF!</definedName>
    <definedName name="UnadjYE" localSheetId="2">#REF!</definedName>
    <definedName name="UnadjYE" localSheetId="11">#REF!</definedName>
    <definedName name="UnadjYE" localSheetId="8">#REF!</definedName>
    <definedName name="UnadjYE">#REF!</definedName>
    <definedName name="UNCOL" localSheetId="12">#REF!</definedName>
    <definedName name="UNCOL" localSheetId="2">#REF!</definedName>
    <definedName name="UNCOL" localSheetId="11">#REF!</definedName>
    <definedName name="UNCOL" localSheetId="8">#REF!</definedName>
    <definedName name="UNCOL">#REF!</definedName>
    <definedName name="UncollectibleAccounts" localSheetId="12">#REF!</definedName>
    <definedName name="UncollectibleAccounts" localSheetId="5">'[33]Variables'!$D$25</definedName>
    <definedName name="UncollectibleAccounts" localSheetId="2">#REF!</definedName>
    <definedName name="UncollectibleAccounts" localSheetId="11">#REF!</definedName>
    <definedName name="UncollectibleAccounts" localSheetId="8">#REF!</definedName>
    <definedName name="UncollectibleAccounts">#REF!</definedName>
    <definedName name="UTAllocMethod" localSheetId="12">#REF!</definedName>
    <definedName name="UTAllocMethod" localSheetId="2">#REF!</definedName>
    <definedName name="UTAllocMethod" localSheetId="11">#REF!</definedName>
    <definedName name="UTAllocMethod" localSheetId="8">#REF!</definedName>
    <definedName name="UTAllocMethod">#REF!</definedName>
    <definedName name="UTGrossReceipts" localSheetId="12">#REF!</definedName>
    <definedName name="UtGrossReceipts" localSheetId="5">'[33]Variables'!$D$29</definedName>
    <definedName name="UTGrossReceipts" localSheetId="2">#REF!</definedName>
    <definedName name="UTGrossReceipts" localSheetId="11">#REF!</definedName>
    <definedName name="UTGrossReceipts" localSheetId="8">#REF!</definedName>
    <definedName name="UTGrossReceipts">#REF!</definedName>
    <definedName name="UTRateBase" localSheetId="12">#REF!</definedName>
    <definedName name="UTRateBase" localSheetId="2">#REF!</definedName>
    <definedName name="UTRateBase" localSheetId="11">#REF!</definedName>
    <definedName name="UTRateBase" localSheetId="8">#REF!</definedName>
    <definedName name="UTRateBase">#REF!</definedName>
    <definedName name="ValidAccount" localSheetId="1">'[16]Variables'!$AK$43:$AK$367</definedName>
    <definedName name="ValidAccount" localSheetId="5">'[17]Variables'!$AK$43:$AK$367</definedName>
    <definedName name="ValidAccount" localSheetId="2">'[16]Variables'!$AK$43:$AK$367</definedName>
    <definedName name="ValidAccount" localSheetId="7">'[16]Variables'!$AK$43:$AK$367</definedName>
    <definedName name="ValidAccount" localSheetId="8">'[16]Variables'!$AK$43:$AK$367</definedName>
    <definedName name="ValidAccount">'[18]Variables'!$AK$43:$AK$376</definedName>
    <definedName name="ValidFactor" localSheetId="12">#REF!</definedName>
    <definedName name="ValidFactor" localSheetId="2">#REF!</definedName>
    <definedName name="ValidFactor" localSheetId="11">#REF!</definedName>
    <definedName name="ValidFactor" localSheetId="8">#REF!</definedName>
    <definedName name="ValidFactor">#REF!</definedName>
    <definedName name="w" localSheetId="11" hidden="1">'[3]Inputs'!#REF!</definedName>
    <definedName name="w" hidden="1">'[3]Inputs'!#REF!</definedName>
    <definedName name="WAAllocMethod" localSheetId="12">#REF!</definedName>
    <definedName name="WAAllocMethod" localSheetId="2">#REF!</definedName>
    <definedName name="WAAllocMethod" localSheetId="11">#REF!</definedName>
    <definedName name="WAAllocMethod" localSheetId="8">#REF!</definedName>
    <definedName name="WAAllocMethod">#REF!</definedName>
    <definedName name="WARateBase" localSheetId="12">#REF!</definedName>
    <definedName name="WARateBase" localSheetId="2">#REF!</definedName>
    <definedName name="WARateBase" localSheetId="11">#REF!</definedName>
    <definedName name="WARateBase" localSheetId="8">#REF!</definedName>
    <definedName name="WARateBase">#REF!</definedName>
    <definedName name="WARevenueTax" localSheetId="12">#REF!</definedName>
    <definedName name="WaRevenueTax" localSheetId="5">'[33]Variables'!$D$27</definedName>
    <definedName name="WARevenueTax" localSheetId="2">#REF!</definedName>
    <definedName name="WARevenueTax" localSheetId="11">#REF!</definedName>
    <definedName name="WARevenueTax" localSheetId="8">#REF!</definedName>
    <definedName name="WARevenueTax">#REF!</definedName>
    <definedName name="WinterPeak">'[45]Load Data'!$D$9:$H$12,'[45]Load Data'!$D$20:$H$22</definedName>
    <definedName name="WORK1">#REF!</definedName>
    <definedName name="WORK2">#REF!</definedName>
    <definedName name="WORK3">#REF!</definedName>
    <definedName name="WORKINGCAP" localSheetId="12">#REF!</definedName>
    <definedName name="WORKINGCAP" localSheetId="2">#REF!</definedName>
    <definedName name="WORKINGCAP" localSheetId="11">#REF!</definedName>
    <definedName name="WORKINGCAP" localSheetId="8">#REF!</definedName>
    <definedName name="WORKINGCAP">#REF!</definedName>
    <definedName name="workingcap1">'[40]Summary'!$E$150</definedName>
    <definedName name="wrn.Adj._.Back_Up." hidden="1">{"Page 3.4.1",#N/A,FALSE,"Totals";"Page 3.4.2",#N/A,FALSE,"Totals"}</definedName>
    <definedName name="wrn.All._.Pages." localSheetId="3" hidden="1">{#N/A,#N/A,FALSE,"Cover";#N/A,#N/A,FALSE,"Lead Sheet";#N/A,#N/A,FALSE,"T-Accounts";#N/A,#N/A,FALSE,"Ins &amp; Prem ActualEstimates"}</definedName>
    <definedName name="wrn.All._.Pages." localSheetId="1" hidden="1">{#N/A,#N/A,FALSE,"Cover";#N/A,#N/A,FALSE,"Lead Sheet";#N/A,#N/A,FALSE,"T-Accounts";#N/A,#N/A,FALSE,"Ins &amp; Prem ActualEstimates"}</definedName>
    <definedName name="wrn.All._.Pages." localSheetId="5" hidden="1">{#N/A,#N/A,FALSE,"cover";#N/A,#N/A,FALSE,"lead sheet";#N/A,#N/A,FALSE,"Adj backup";#N/A,#N/A,FALSE,"t Accounts"}</definedName>
    <definedName name="wrn.All._.Pages." localSheetId="2" hidden="1">{#N/A,#N/A,FALSE,"Cover";#N/A,#N/A,FALSE,"Lead Sheet";#N/A,#N/A,FALSE,"T-Accounts";#N/A,#N/A,FALSE,"Ins &amp; Prem ActualEstimates"}</definedName>
    <definedName name="wrn.All._.Pages." localSheetId="9" hidden="1">{#N/A,#N/A,FALSE,"Cover";#N/A,#N/A,FALSE,"Lead Sheet";#N/A,#N/A,FALSE,"T-Accounts";#N/A,#N/A,FALSE,"Ins &amp; Prem ActualEstimates"}</definedName>
    <definedName name="wrn.All._.Pages." localSheetId="7" hidden="1">{#N/A,#N/A,FALSE,"Cover";#N/A,#N/A,FALSE,"Lead Sheet";#N/A,#N/A,FALSE,"T-Accounts";#N/A,#N/A,FALSE,"Ins &amp; Prem ActualEstimates"}</definedName>
    <definedName name="wrn.All._.Pages." localSheetId="8" hidden="1">{#N/A,#N/A,FALSE,"Cover";#N/A,#N/A,FALSE,"Lead Sheet";#N/A,#N/A,FALSE,"T-Accounts";#N/A,#N/A,FALSE,"Ins &amp; Prem ActualEstimates"}</definedName>
    <definedName name="wrn.All._.Pages." hidden="1">{#N/A,#N/A,FALSE,"Cover";#N/A,#N/A,FALSE,"Lead Sheet";#N/A,#N/A,FALSE,"T-Accounts";#N/A,#N/A,FALSE,"Ins &amp; Prem ActualEstimates"}</definedName>
    <definedName name="wrn.Factors._.Tab._.10." localSheetId="3" hidden="1">{"Factors Pages 1-2",#N/A,FALSE,"Factors";"Factors Page 3",#N/A,FALSE,"Factors";"Factors Page 4",#N/A,FALSE,"Factors";"Factors Page 5",#N/A,FALSE,"Factors";"Factors Pages 8-27",#N/A,FALSE,"Factors"}</definedName>
    <definedName name="wrn.Factors._.Tab._.10." localSheetId="1" hidden="1">{"Factors Pages 1-2",#N/A,FALSE,"Factors";"Factors Page 3",#N/A,FALSE,"Factors";"Factors Page 4",#N/A,FALSE,"Factors";"Factors Page 5",#N/A,FALSE,"Factors";"Factors Pages 8-27",#N/A,FALSE,"Factors"}</definedName>
    <definedName name="wrn.Factors._.Tab._.10." localSheetId="5"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localSheetId="9" hidden="1">{"Factors Pages 1-2",#N/A,FALSE,"Factors";"Factors Page 3",#N/A,FALSE,"Factors";"Factors Page 4",#N/A,FALSE,"Factors";"Factors Page 5",#N/A,FALSE,"Factors";"Factors Pages 8-27",#N/A,FALSE,"Factors"}</definedName>
    <definedName name="wrn.Factors._.Tab._.10." localSheetId="7" hidden="1">{"Factors Pages 1-2",#N/A,FALSE,"Factors";"Factors Page 3",#N/A,FALSE,"Factors";"Factors Page 4",#N/A,FALSE,"Factors";"Factors Page 5",#N/A,FALSE,"Factors";"Factors Pages 8-27",#N/A,FALSE,"Factors"}</definedName>
    <definedName name="wrn.Factors._.Tab._.10." localSheetId="8"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R._.Carrying._.Charge._.JV." localSheetId="3" hidden="1">{#N/A,#N/A,FALSE,"Loans";#N/A,#N/A,FALSE,"Program Costs";#N/A,#N/A,FALSE,"Measures";#N/A,#N/A,FALSE,"Net Lost Rev";#N/A,#N/A,FALSE,"Incentive"}</definedName>
    <definedName name="wrn.OR._.Carrying._.Charge._.JV." localSheetId="1" hidden="1">{#N/A,#N/A,FALSE,"Loans";#N/A,#N/A,FALSE,"Program Costs";#N/A,#N/A,FALSE,"Measures";#N/A,#N/A,FALSE,"Net Lost Rev";#N/A,#N/A,FALSE,"Incentive"}</definedName>
    <definedName name="wrn.OR._.Carrying._.Charge._.JV." localSheetId="5" hidden="1">{#N/A,#N/A,FALSE,"Loans";#N/A,#N/A,FALSE,"Program Costs";#N/A,#N/A,FALSE,"Measures";#N/A,#N/A,FALSE,"Net Lost Rev";#N/A,#N/A,FALSE,"Incentive"}</definedName>
    <definedName name="wrn.OR._.Carrying._.Charge._.JV." localSheetId="2" hidden="1">{#N/A,#N/A,FALSE,"Loans";#N/A,#N/A,FALSE,"Program Costs";#N/A,#N/A,FALSE,"Measures";#N/A,#N/A,FALSE,"Net Lost Rev";#N/A,#N/A,FALSE,"Incentive"}</definedName>
    <definedName name="wrn.OR._.Carrying._.Charge._.JV." localSheetId="9" hidden="1">{#N/A,#N/A,FALSE,"Loans";#N/A,#N/A,FALSE,"Program Costs";#N/A,#N/A,FALSE,"Measures";#N/A,#N/A,FALSE,"Net Lost Rev";#N/A,#N/A,FALSE,"Incentive"}</definedName>
    <definedName name="wrn.OR._.Carrying._.Charge._.JV." localSheetId="7" hidden="1">{#N/A,#N/A,FALSE,"Loans";#N/A,#N/A,FALSE,"Program Costs";#N/A,#N/A,FALSE,"Measures";#N/A,#N/A,FALSE,"Net Lost Rev";#N/A,#N/A,FALSE,"Incentive"}</definedName>
    <definedName name="wrn.OR._.Carrying._.Charge._.JV." localSheetId="8"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5"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localSheetId="9" hidden="1">{#N/A,#N/A,FALSE,"Loans";#N/A,#N/A,FALSE,"Program Costs";#N/A,#N/A,FALSE,"Measures";#N/A,#N/A,FALSE,"Net Lost Rev";#N/A,#N/A,FALSE,"Incentive"}</definedName>
    <definedName name="wrn.OR._.Carrying._.Charge._.JV.1" localSheetId="7" hidden="1">{#N/A,#N/A,FALSE,"Loans";#N/A,#N/A,FALSE,"Program Costs";#N/A,#N/A,FALSE,"Measures";#N/A,#N/A,FALSE,"Net Lost Rev";#N/A,#N/A,FALSE,"Incentive"}</definedName>
    <definedName name="wrn.OR._.Carrying._.Charge._.JV.1" localSheetId="8"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SALES._.VAR._.95._.BUDGET." localSheetId="3" hidden="1">{"PRINT",#N/A,TRUE,"APPA";"PRINT",#N/A,TRUE,"APS";"PRINT",#N/A,TRUE,"BHPL";"PRINT",#N/A,TRUE,"BHPL2";"PRINT",#N/A,TRUE,"CDWR";"PRINT",#N/A,TRUE,"EWEB";"PRINT",#N/A,TRUE,"LADWP";"PRINT",#N/A,TRUE,"NEVBASE"}</definedName>
    <definedName name="wrn.SALES._.VAR._.95._.BUDGET." localSheetId="9"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YearEnd." localSheetId="3" hidden="1">{"Factors Pages 1-2",#N/A,FALSE,"Variables";"Factors Page 3",#N/A,FALSE,"Variables";"Factors Page 4",#N/A,FALSE,"Variables";"Factors Page 5",#N/A,FALSE,"Variables";"YE Pages 7-26",#N/A,FALSE,"Variables"}</definedName>
    <definedName name="wrn.YearEnd." localSheetId="1" hidden="1">{"Factors Pages 1-2",#N/A,FALSE,"Variables";"Factors Page 3",#N/A,FALSE,"Variables";"Factors Page 4",#N/A,FALSE,"Variables";"Factors Page 5",#N/A,FALSE,"Variables";"YE Pages 7-26",#N/A,FALSE,"Variables"}</definedName>
    <definedName name="wrn.YearEnd." localSheetId="5"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localSheetId="9" hidden="1">{"Factors Pages 1-2",#N/A,FALSE,"Variables";"Factors Page 3",#N/A,FALSE,"Variables";"Factors Page 4",#N/A,FALSE,"Variables";"Factors Page 5",#N/A,FALSE,"Variables";"YE Pages 7-26",#N/A,FALSE,"Variables"}</definedName>
    <definedName name="wrn.YearEnd." localSheetId="7" hidden="1">{"Factors Pages 1-2",#N/A,FALSE,"Variables";"Factors Page 3",#N/A,FALSE,"Variables";"Factors Page 4",#N/A,FALSE,"Variables";"Factors Page 5",#N/A,FALSE,"Variables";"YE Pages 7-26",#N/A,FALSE,"Variables"}</definedName>
    <definedName name="wrn.YearEnd." localSheetId="8"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TDDEBT" localSheetId="12">#REF!</definedName>
    <definedName name="WTDDEBT" localSheetId="2">#REF!</definedName>
    <definedName name="WTDDEBT" localSheetId="11">#REF!</definedName>
    <definedName name="WTDDEBT" localSheetId="8">#REF!</definedName>
    <definedName name="WTDDEBT">#REF!</definedName>
    <definedName name="WTDEQUITY" localSheetId="12">#REF!</definedName>
    <definedName name="WTDEQUITY" localSheetId="2">#REF!</definedName>
    <definedName name="WTDEQUITY" localSheetId="11">#REF!</definedName>
    <definedName name="WTDEQUITY" localSheetId="8">#REF!</definedName>
    <definedName name="WTDEQUITY">#REF!</definedName>
    <definedName name="WTDPREFE" localSheetId="12">#REF!</definedName>
    <definedName name="WTDPREFE" localSheetId="2">#REF!</definedName>
    <definedName name="WTDPREFE" localSheetId="11">#REF!</definedName>
    <definedName name="WTDPREFE" localSheetId="8">#REF!</definedName>
    <definedName name="WTDPREFE">#REF!</definedName>
    <definedName name="WYEAllocMethod" localSheetId="12">#REF!</definedName>
    <definedName name="WYEAllocMethod" localSheetId="2">#REF!</definedName>
    <definedName name="WYEAllocMethod" localSheetId="11">#REF!</definedName>
    <definedName name="WYEAllocMethod" localSheetId="8">#REF!</definedName>
    <definedName name="WYEAllocMethod">#REF!</definedName>
    <definedName name="WYERateBase" localSheetId="12">#REF!</definedName>
    <definedName name="WYERateBase" localSheetId="2">#REF!</definedName>
    <definedName name="WYERateBase" localSheetId="11">#REF!</definedName>
    <definedName name="WYERateBase" localSheetId="8">#REF!</definedName>
    <definedName name="WYERateBase">#REF!</definedName>
    <definedName name="WYWAllocMethod" localSheetId="12">#REF!</definedName>
    <definedName name="WYWAllocMethod" localSheetId="2">#REF!</definedName>
    <definedName name="WYWAllocMethod" localSheetId="11">#REF!</definedName>
    <definedName name="WYWAllocMethod" localSheetId="8">#REF!</definedName>
    <definedName name="WYWAllocMethod">#REF!</definedName>
    <definedName name="WYWRateBase" localSheetId="12">#REF!</definedName>
    <definedName name="WYWRateBase" localSheetId="2">#REF!</definedName>
    <definedName name="WYWRateBase" localSheetId="11">#REF!</definedName>
    <definedName name="WYWRateBase" localSheetId="8">#REF!</definedName>
    <definedName name="WYWRateBase">#REF!</definedName>
    <definedName name="xxx">'[16]Variables'!$AK$2:$AL$12</definedName>
    <definedName name="Y">#REF!</definedName>
    <definedName name="Y_2">#REF!</definedName>
    <definedName name="Year">#REF!</definedName>
    <definedName name="YearEndInput" localSheetId="12">'[14]Inputs'!$A$3:$D$1680</definedName>
    <definedName name="YearEndInput">'[12]Inputs'!$A$3:$D$1671</definedName>
    <definedName name="YEFactorCopy" localSheetId="12">#REF!</definedName>
    <definedName name="YEFactorCopy" localSheetId="2">#REF!</definedName>
    <definedName name="YEFactorCopy" localSheetId="11">#REF!</definedName>
    <definedName name="YEFactorCopy" localSheetId="8">#REF!</definedName>
    <definedName name="YEFactorCopy">#REF!</definedName>
    <definedName name="YEFactors" localSheetId="1">'[16]Factors'!$S$3:$AG$99</definedName>
    <definedName name="YEFactors" localSheetId="5">'[17]Factors'!$S$3:$AG$99</definedName>
    <definedName name="YEFactors" localSheetId="2">'[16]Factors'!$S$3:$AG$99</definedName>
    <definedName name="YEFactors" localSheetId="7">'[16]Factors'!$S$3:$AG$99</definedName>
    <definedName name="YEFactors" localSheetId="8">'[16]Factors'!$S$3:$AG$99</definedName>
    <definedName name="YEFactors">'[18]Factors'!$S$3:$AG$99</definedName>
    <definedName name="YTD" localSheetId="3">'[46]Actuals - Data Input'!#REF!</definedName>
    <definedName name="YTD" localSheetId="1">'[46]Actuals - Data Input'!#REF!</definedName>
    <definedName name="YTD" localSheetId="2">'[46]Actuals - Data Input'!#REF!</definedName>
    <definedName name="YTD" localSheetId="9">'[46]Actuals - Data Input'!#REF!</definedName>
    <definedName name="YTD" localSheetId="11">'[46]Actuals - Data Input'!#REF!</definedName>
    <definedName name="YTD">'[46]Actuals - Data Input'!#REF!</definedName>
    <definedName name="z" hidden="1">'[4]DSM Output'!$G$21:$G$23</definedName>
    <definedName name="ZA" localSheetId="3">'[47] annual balance '!#REF!</definedName>
    <definedName name="ZA" localSheetId="1">'[47] annual balance '!#REF!</definedName>
    <definedName name="ZA" localSheetId="5">'[48] annual balance '!#REF!</definedName>
    <definedName name="ZA" localSheetId="2">'[47] annual balance '!#REF!</definedName>
    <definedName name="ZA" localSheetId="9">'[47] annual balance '!#REF!</definedName>
    <definedName name="ZA" localSheetId="11">'[47] annual balance '!#REF!</definedName>
    <definedName name="ZA">'[47] annual balance '!#REF!</definedName>
    <definedName name="zzzz" localSheetId="3">#REF!</definedName>
    <definedName name="zzzz" localSheetId="9">#REF!</definedName>
    <definedName name="zzzz" localSheetId="11">#REF!</definedName>
    <definedName name="zzzz">#REF!</definedName>
  </definedNames>
  <calcPr calcMode="manual" fullCalcOnLoad="1" iterate="1" iterateCount="100" iterateDelta="0.001"/>
</workbook>
</file>

<file path=xl/sharedStrings.xml><?xml version="1.0" encoding="utf-8"?>
<sst xmlns="http://schemas.openxmlformats.org/spreadsheetml/2006/main" count="1180" uniqueCount="453">
  <si>
    <t>Project #1</t>
  </si>
  <si>
    <t xml:space="preserve"> </t>
  </si>
  <si>
    <t>In-Service date:</t>
  </si>
  <si>
    <t>June 30, 2010</t>
  </si>
  <si>
    <t>Estimated Cost:</t>
  </si>
  <si>
    <t>Project #2</t>
  </si>
  <si>
    <t>Install dry gas desulfurization (DFGD) system</t>
  </si>
  <si>
    <t>Non-Land</t>
  </si>
  <si>
    <t>Land Rights</t>
  </si>
  <si>
    <t>SG</t>
  </si>
  <si>
    <t>Description</t>
  </si>
  <si>
    <t>Factor</t>
  </si>
  <si>
    <t>Type</t>
  </si>
  <si>
    <t>DGP</t>
  </si>
  <si>
    <t>DGU</t>
  </si>
  <si>
    <t>Transmission Plant:</t>
  </si>
  <si>
    <t xml:space="preserve">  Total Transmission Plant</t>
  </si>
  <si>
    <t xml:space="preserve">Land </t>
  </si>
  <si>
    <t>Rocky Mountain Power</t>
  </si>
  <si>
    <t>TOTAL</t>
  </si>
  <si>
    <t>ACCOUNT</t>
  </si>
  <si>
    <t>COMPANY</t>
  </si>
  <si>
    <t>FACTOR</t>
  </si>
  <si>
    <t>FACTOR %</t>
  </si>
  <si>
    <t>ALLOCATED</t>
  </si>
  <si>
    <t>REF#</t>
  </si>
  <si>
    <t>SSGCH</t>
  </si>
  <si>
    <t>SG-P</t>
  </si>
  <si>
    <t>SG-U</t>
  </si>
  <si>
    <t>SSGCT</t>
  </si>
  <si>
    <t>SO</t>
  </si>
  <si>
    <t>CN</t>
  </si>
  <si>
    <t>SE</t>
  </si>
  <si>
    <t>Description of Adjustment:</t>
  </si>
  <si>
    <t>SC</t>
  </si>
  <si>
    <t>SE-P</t>
  </si>
  <si>
    <t>SE-U</t>
  </si>
  <si>
    <t>DEP</t>
  </si>
  <si>
    <t>DEU</t>
  </si>
  <si>
    <t>SO-P</t>
  </si>
  <si>
    <t>SO-U</t>
  </si>
  <si>
    <t>DOP</t>
  </si>
  <si>
    <t>DOU</t>
  </si>
  <si>
    <t>GPS</t>
  </si>
  <si>
    <t>SGPP</t>
  </si>
  <si>
    <t>SGPU</t>
  </si>
  <si>
    <t>SNP</t>
  </si>
  <si>
    <t>SNPD</t>
  </si>
  <si>
    <t>DNPGMP</t>
  </si>
  <si>
    <t>DNPGMU</t>
  </si>
  <si>
    <t>DNPIP</t>
  </si>
  <si>
    <t>DNPIU</t>
  </si>
  <si>
    <t>DNPPSP</t>
  </si>
  <si>
    <t>DNPPSU</t>
  </si>
  <si>
    <t>DNPPHP</t>
  </si>
  <si>
    <t>DNPPHU</t>
  </si>
  <si>
    <t>CNP</t>
  </si>
  <si>
    <t>CNU</t>
  </si>
  <si>
    <t>WBTAX</t>
  </si>
  <si>
    <t>OPRVWY</t>
  </si>
  <si>
    <t>EXCTAX</t>
  </si>
  <si>
    <t>INT</t>
  </si>
  <si>
    <t>CIAC</t>
  </si>
  <si>
    <t>IDSIT</t>
  </si>
  <si>
    <t>TAXDEPR</t>
  </si>
  <si>
    <t>BADDEBT</t>
  </si>
  <si>
    <t>DITEXP</t>
  </si>
  <si>
    <t>DITBAL</t>
  </si>
  <si>
    <t>ITC84</t>
  </si>
  <si>
    <t>ITC85</t>
  </si>
  <si>
    <t>ITC86</t>
  </si>
  <si>
    <t>ITC88</t>
  </si>
  <si>
    <t>ITC89</t>
  </si>
  <si>
    <t>ITC90</t>
  </si>
  <si>
    <t>OTHER</t>
  </si>
  <si>
    <t>NUTIL</t>
  </si>
  <si>
    <t>SNPPS</t>
  </si>
  <si>
    <t>SNPT</t>
  </si>
  <si>
    <t>SNPP</t>
  </si>
  <si>
    <t>SNPPH</t>
  </si>
  <si>
    <t>SNPPN</t>
  </si>
  <si>
    <t>SNPPO</t>
  </si>
  <si>
    <t>SNPG</t>
  </si>
  <si>
    <t>SNPI</t>
  </si>
  <si>
    <t>TROJP</t>
  </si>
  <si>
    <t>TROJD</t>
  </si>
  <si>
    <t>IBT</t>
  </si>
  <si>
    <t>SCHMDEXP</t>
  </si>
  <si>
    <t>SCHMAEXP</t>
  </si>
  <si>
    <t>SGCT</t>
  </si>
  <si>
    <t>108SP</t>
  </si>
  <si>
    <t>108TP</t>
  </si>
  <si>
    <t>403SP</t>
  </si>
  <si>
    <t>403TP</t>
  </si>
  <si>
    <t>SCHMAT</t>
  </si>
  <si>
    <t>SCHMDT</t>
  </si>
  <si>
    <t>DESCRIPTION</t>
  </si>
  <si>
    <t xml:space="preserve">   California</t>
  </si>
  <si>
    <t xml:space="preserve">      Oregon</t>
  </si>
  <si>
    <t>Washington</t>
  </si>
  <si>
    <t xml:space="preserve">     Montana</t>
  </si>
  <si>
    <t>Wyo-PPL</t>
  </si>
  <si>
    <t xml:space="preserve">     Utah</t>
  </si>
  <si>
    <t>Idaho</t>
  </si>
  <si>
    <t xml:space="preserve"> Wyo-UPL</t>
  </si>
  <si>
    <t>FERC-UPL</t>
  </si>
  <si>
    <t>NON-UTILITY</t>
  </si>
  <si>
    <t>Situs</t>
  </si>
  <si>
    <t>S</t>
  </si>
  <si>
    <t>System Generation</t>
  </si>
  <si>
    <t>System Generation (Pac. Power Costs on SG)</t>
  </si>
  <si>
    <t>System Generation (R.M.P. Costs on SG)</t>
  </si>
  <si>
    <t>Divisional Generation - Pac. Power</t>
  </si>
  <si>
    <t>Divisional Generation - R.M.P.</t>
  </si>
  <si>
    <t>System Capacity</t>
  </si>
  <si>
    <t>System Energy</t>
  </si>
  <si>
    <t>System Energy (Pac. Power Costs on SE)</t>
  </si>
  <si>
    <t>System Energy (R.M.P. Costs on SE)</t>
  </si>
  <si>
    <t>Divisional Energy - Pac. Power</t>
  </si>
  <si>
    <t>Divisional Energy - R.M.P.</t>
  </si>
  <si>
    <t>System Overhead</t>
  </si>
  <si>
    <t>System Overhead (Pac. Power Costs on SO)</t>
  </si>
  <si>
    <t>System Overhead (R.M.P. Costs on SO)</t>
  </si>
  <si>
    <t>Divisional Overhead - Pac. Power</t>
  </si>
  <si>
    <t>Gross Plant-System</t>
  </si>
  <si>
    <t>System Gross Plant - Pac. Power</t>
  </si>
  <si>
    <t>System Gross Plant - R.M.P.</t>
  </si>
  <si>
    <t>System Net Plant</t>
  </si>
  <si>
    <t>Seasonal System Capacity Combustion Turbine</t>
  </si>
  <si>
    <t>SSCCT</t>
  </si>
  <si>
    <t>Seasonal System Energy Combustion Turbine</t>
  </si>
  <si>
    <t>SSECT</t>
  </si>
  <si>
    <t>Seasonal System Capacity Cholla</t>
  </si>
  <si>
    <t>SSCCH</t>
  </si>
  <si>
    <t>Seasonal System Energy Cholla</t>
  </si>
  <si>
    <t>SSECH</t>
  </si>
  <si>
    <t>Seasonal System Generation Cholla</t>
  </si>
  <si>
    <t>Seasonal System Capacity Purchases</t>
  </si>
  <si>
    <t>SSCP</t>
  </si>
  <si>
    <t>Seasonal System Energy Purchases</t>
  </si>
  <si>
    <t>SSEP</t>
  </si>
  <si>
    <t>Seasonal System Generation Contracts</t>
  </si>
  <si>
    <t>SSGC</t>
  </si>
  <si>
    <t>Seasonal System Generation Combustion Turbine</t>
  </si>
  <si>
    <t xml:space="preserve">Mid-Columbia </t>
  </si>
  <si>
    <t>MC</t>
  </si>
  <si>
    <t>Division Net Plant Distribution</t>
  </si>
  <si>
    <t>Divisional Generation - Huntington</t>
  </si>
  <si>
    <t>DGUH</t>
  </si>
  <si>
    <t>Divisional Energy - Huntington</t>
  </si>
  <si>
    <t>DEUH</t>
  </si>
  <si>
    <t>Division Net Plant General-Mine - Pac. Power</t>
  </si>
  <si>
    <t>Division Net Plant General-Mine - R.M.P.</t>
  </si>
  <si>
    <t>Division Net Plant Intangible - Pac. Power</t>
  </si>
  <si>
    <t>Division Net Plant Intangible - R.M.P.</t>
  </si>
  <si>
    <t>Division Net Plant Steam - Pac. Power</t>
  </si>
  <si>
    <t>Division Net Plant Steam - R.M.P.</t>
  </si>
  <si>
    <t>Division Net Plant Hydro - Pac. Power</t>
  </si>
  <si>
    <t>Division Net Plant Hydro - R.M.P.</t>
  </si>
  <si>
    <t>System Net Hydro Plant-Pac. Power</t>
  </si>
  <si>
    <t>SNPPH-P</t>
  </si>
  <si>
    <t>System Net Hydro Plant-R.M.P.</t>
  </si>
  <si>
    <t>SNPPH-U</t>
  </si>
  <si>
    <t>Customer - System</t>
  </si>
  <si>
    <t>Customer - Pac. Power</t>
  </si>
  <si>
    <t>Customer - R.M.P.</t>
  </si>
  <si>
    <t>Washington Business Tax</t>
  </si>
  <si>
    <t>Operating Revenue - Idaho</t>
  </si>
  <si>
    <t>OPRV-ID</t>
  </si>
  <si>
    <t>Operating Revenue - Wyoming</t>
  </si>
  <si>
    <t>Excise Tax - superfund</t>
  </si>
  <si>
    <t>Interest</t>
  </si>
  <si>
    <t>Idaho State Income Tax</t>
  </si>
  <si>
    <t>Blank</t>
  </si>
  <si>
    <t>DONOTUSE</t>
  </si>
  <si>
    <t>Bad Debt Expense</t>
  </si>
  <si>
    <t>Accumulated Investment Tax Credit 1984</t>
  </si>
  <si>
    <t>Accumulated Investment Tax Credit 1985</t>
  </si>
  <si>
    <t>Accumulated Investment Tax Credit 1986</t>
  </si>
  <si>
    <t>Accumulated Investment Tax Credit 1988</t>
  </si>
  <si>
    <t>Accumulated Investment Tax Credit 1989</t>
  </si>
  <si>
    <t>Accumulated Investment Tax Credit 1990</t>
  </si>
  <si>
    <t>Other Electric</t>
  </si>
  <si>
    <t>Non-Utility</t>
  </si>
  <si>
    <t>System Net Steam Plant</t>
  </si>
  <si>
    <t>System Net Transmission Plant</t>
  </si>
  <si>
    <t>System Net Production Plant</t>
  </si>
  <si>
    <t>System Net Hydro Plant</t>
  </si>
  <si>
    <t>System Net Nuclear Plant</t>
  </si>
  <si>
    <t>System Net Other Production Plant</t>
  </si>
  <si>
    <t>System Net General Plant</t>
  </si>
  <si>
    <t>System Net Intangible Plant</t>
  </si>
  <si>
    <t>Trojan Plant Allocator</t>
  </si>
  <si>
    <t>Trojan Decommissioning Allocator</t>
  </si>
  <si>
    <t>Income Before Taxes</t>
  </si>
  <si>
    <t>DIT Expense</t>
  </si>
  <si>
    <t>DIT Balance</t>
  </si>
  <si>
    <t>Tax Depreciation</t>
  </si>
  <si>
    <t>SCHMAT Depreciation Expense</t>
  </si>
  <si>
    <t>SCHMDT Amortization Expense</t>
  </si>
  <si>
    <t>System Generation Cholla Transaction</t>
  </si>
  <si>
    <t>BEGINNING/ENDING AVERAGE FACTORS</t>
  </si>
  <si>
    <t>Divisional Overhead - R.M.P.</t>
  </si>
  <si>
    <t>Retirements:</t>
  </si>
  <si>
    <t>UTAH</t>
  </si>
  <si>
    <t>Depreciation Rate</t>
  </si>
  <si>
    <t>Depreciation Expense:</t>
  </si>
  <si>
    <t xml:space="preserve">  Total Depreciation Expense</t>
  </si>
  <si>
    <t>13 M Average</t>
  </si>
  <si>
    <t>12 M Ending 6/2011</t>
  </si>
  <si>
    <t>Depreciation Reserve:</t>
  </si>
  <si>
    <t>PLANT ADDITIONS:</t>
  </si>
  <si>
    <t>PLANT RETIREMENTS:</t>
  </si>
  <si>
    <t>Ben Lomond to Terminal Transmission Line</t>
  </si>
  <si>
    <t>Stretches from the Ben Lomond substation to the Terminal substation</t>
  </si>
  <si>
    <t>Build up of a 345 kv , double circuit line</t>
  </si>
  <si>
    <t>Steam Plant:</t>
  </si>
  <si>
    <t xml:space="preserve">  Total Steam Plant</t>
  </si>
  <si>
    <t xml:space="preserve">  Total Depreciation Reserve</t>
  </si>
  <si>
    <t>Dave Johnston Unit 3 Scrubber</t>
  </si>
  <si>
    <t xml:space="preserve">AFUDC included </t>
  </si>
  <si>
    <t>AFUDC included</t>
  </si>
  <si>
    <t>Adjustment to Tax:</t>
  </si>
  <si>
    <t>Property Tax</t>
  </si>
  <si>
    <t>Transmission  Expenses (O&amp;M)</t>
  </si>
  <si>
    <t>Steam Expenses (O&amp;M)</t>
  </si>
  <si>
    <t>Non-Firm Wheeling</t>
  </si>
  <si>
    <t>Post-Merger Firm - Sales for Resale</t>
  </si>
  <si>
    <t>Post-merger Firm - Purchased Power</t>
  </si>
  <si>
    <t>Fuel Consumed - Coal</t>
  </si>
  <si>
    <t>Fuel Consumed - Gas</t>
  </si>
  <si>
    <t>Natural Gas Consumed</t>
  </si>
  <si>
    <t>Simple Cycle Combustion Turbines</t>
  </si>
  <si>
    <t>Cholla / APS Exchange</t>
  </si>
  <si>
    <t>Allowed Gain From Sales of Allowances</t>
  </si>
  <si>
    <t>Accumulated Deferred Income Taxes</t>
  </si>
  <si>
    <t>Regulatory Deferred Sales</t>
  </si>
  <si>
    <t>Schedule M Deduction</t>
  </si>
  <si>
    <t>Removal Costs</t>
  </si>
  <si>
    <t>Schedule M Addition</t>
  </si>
  <si>
    <t>Book Schedule M Addition</t>
  </si>
  <si>
    <t>Tax Schedule M Deduction</t>
  </si>
  <si>
    <t>Deferred Tax Expense</t>
  </si>
  <si>
    <t>Beg/End Avg Accum Def Inc Tax Bal</t>
  </si>
  <si>
    <t>Tax Impact of Plant Additions:</t>
  </si>
  <si>
    <t>Tax Impact of Retirements:</t>
  </si>
  <si>
    <t>Taxable Income</t>
  </si>
  <si>
    <t>State Income Taxes</t>
  </si>
  <si>
    <t>Tax Related to Plant Additions:</t>
  </si>
  <si>
    <t>Tax Related to Retirements:</t>
  </si>
  <si>
    <t>Tax Related to SO2 Emission Allowances:</t>
  </si>
  <si>
    <t>Divisional Overhead - R.M.P. Power</t>
  </si>
  <si>
    <t>Utah Major Plant Addition Filing</t>
  </si>
  <si>
    <t xml:space="preserve">   Operating Revenues:</t>
  </si>
  <si>
    <t>General Business Revenues</t>
  </si>
  <si>
    <t>Interdepartmental</t>
  </si>
  <si>
    <t>Special Sales</t>
  </si>
  <si>
    <t>Other Operating Revenues</t>
  </si>
  <si>
    <t xml:space="preserve">   Total Operating Revenues</t>
  </si>
  <si>
    <t xml:space="preserve">   Operating Expenses:</t>
  </si>
  <si>
    <t>Steam Production</t>
  </si>
  <si>
    <t>Nuclear Production</t>
  </si>
  <si>
    <t>Hydro Production</t>
  </si>
  <si>
    <t>Other Power Supply</t>
  </si>
  <si>
    <t>Transmission</t>
  </si>
  <si>
    <t>Distribution</t>
  </si>
  <si>
    <t>Customer Accounting</t>
  </si>
  <si>
    <t>Customer Service &amp; Info</t>
  </si>
  <si>
    <t>Sales</t>
  </si>
  <si>
    <t>Administrative &amp; General</t>
  </si>
  <si>
    <t xml:space="preserve">   Total O&amp;M Expenses</t>
  </si>
  <si>
    <t>Depreciation</t>
  </si>
  <si>
    <t xml:space="preserve">Amortization </t>
  </si>
  <si>
    <t>Taxes Other Than Income</t>
  </si>
  <si>
    <t>Income Taxes - Federal</t>
  </si>
  <si>
    <t>Income Taxes - State</t>
  </si>
  <si>
    <t>Income Taxes - Def Net</t>
  </si>
  <si>
    <t>Investment Tax Credit Adj.</t>
  </si>
  <si>
    <t>Misc Revenue &amp; Expense</t>
  </si>
  <si>
    <t xml:space="preserve">   Total Operating Expenses:</t>
  </si>
  <si>
    <t xml:space="preserve">   Operating Rev For Return:</t>
  </si>
  <si>
    <t xml:space="preserve">   Rate Base:</t>
  </si>
  <si>
    <t>Electric Plant In Service</t>
  </si>
  <si>
    <t>Plant Held for Future Use</t>
  </si>
  <si>
    <t>Misc Deferred Debits</t>
  </si>
  <si>
    <t>Elec Plant Acq Adj</t>
  </si>
  <si>
    <t>Nuclear Fuel</t>
  </si>
  <si>
    <t>Prepayments</t>
  </si>
  <si>
    <t>Fuel Stock</t>
  </si>
  <si>
    <t>Material &amp; Supplies</t>
  </si>
  <si>
    <t>Working Capital</t>
  </si>
  <si>
    <t>Weatherization Loans</t>
  </si>
  <si>
    <t xml:space="preserve">Misc Rate Base </t>
  </si>
  <si>
    <t xml:space="preserve">   Total Electric Plant:</t>
  </si>
  <si>
    <t>Rate Base Deductions:</t>
  </si>
  <si>
    <t>Accum Prov For Deprec</t>
  </si>
  <si>
    <t>Accum Prov For Amort</t>
  </si>
  <si>
    <t>Accum Def Income Tax</t>
  </si>
  <si>
    <t>Unamortized ITC</t>
  </si>
  <si>
    <t>Customer Adv For Const</t>
  </si>
  <si>
    <t>Customer Service Deposits</t>
  </si>
  <si>
    <t>Misc Rate Base Deductions</t>
  </si>
  <si>
    <t xml:space="preserve">     Total Rate Base Deductions</t>
  </si>
  <si>
    <t xml:space="preserve">   Total Rate Base:</t>
  </si>
  <si>
    <t>Return on Rate Base</t>
  </si>
  <si>
    <t>Return on Equity</t>
  </si>
  <si>
    <t>TAX CALCULATION:</t>
  </si>
  <si>
    <t>Operating Revenue</t>
  </si>
  <si>
    <t>Other Deductions</t>
  </si>
  <si>
    <t>Interest (AFUDC)</t>
  </si>
  <si>
    <t>Schedule "M" Additions</t>
  </si>
  <si>
    <t>Schedule "M" Deductions</t>
  </si>
  <si>
    <t>Income Before Tax</t>
  </si>
  <si>
    <t>Federal Income Taxes + Other</t>
  </si>
  <si>
    <t>Net Power Cost Adjustment</t>
  </si>
  <si>
    <t>(1)</t>
  </si>
  <si>
    <t>(2)</t>
  </si>
  <si>
    <t>(3)</t>
  </si>
  <si>
    <t>Total</t>
  </si>
  <si>
    <t>Account</t>
  </si>
  <si>
    <t>Adjustment</t>
  </si>
  <si>
    <t>Sales for Resale  (Account 447)</t>
  </si>
  <si>
    <t>Existing Firm Sales PPL</t>
  </si>
  <si>
    <t>Existing Firm Sales UPL</t>
  </si>
  <si>
    <t>Post-merger Firm Sales</t>
  </si>
  <si>
    <t>447.13, 447.14, 447.2, 447.61, 447.62</t>
  </si>
  <si>
    <t>Non-firm Sales</t>
  </si>
  <si>
    <t>Total Revenue Adjustments</t>
  </si>
  <si>
    <t>Purchased Power (Account 555)</t>
  </si>
  <si>
    <t>Existing Firm Demand PPL</t>
  </si>
  <si>
    <t>Existing Firm Demand UPL</t>
  </si>
  <si>
    <t>Existing Firm Energy</t>
  </si>
  <si>
    <t>555.65, 555.69</t>
  </si>
  <si>
    <t>Post-merger Firm</t>
  </si>
  <si>
    <t>555, 555.55,555.61,555.62, 555.67</t>
  </si>
  <si>
    <t>Seasonal Contracts</t>
  </si>
  <si>
    <t>Other Generation</t>
  </si>
  <si>
    <t>Total Purchased Power Adjustment</t>
  </si>
  <si>
    <t>Wheeling (Account 565)</t>
  </si>
  <si>
    <t>Existing Firm PPL</t>
  </si>
  <si>
    <t>Existing Firm UPL</t>
  </si>
  <si>
    <t>565.0, 565.46, 565.1</t>
  </si>
  <si>
    <t>Non-firm</t>
  </si>
  <si>
    <t>Total Wheeling Expense Adjustment</t>
  </si>
  <si>
    <t>Fuel Expense (Accounts 501, 503 and 547)</t>
  </si>
  <si>
    <t>501.1, 501.11</t>
  </si>
  <si>
    <t>Steam From Other Sources</t>
  </si>
  <si>
    <t>Cholla/APS Exchange</t>
  </si>
  <si>
    <t>501,501.1,501.2,501.45</t>
  </si>
  <si>
    <t>Total Fuel Expense</t>
  </si>
  <si>
    <t>Net Power Cost</t>
  </si>
  <si>
    <t>(2) - (1)</t>
  </si>
  <si>
    <t>Beginning of the Period</t>
  </si>
  <si>
    <t>Ending of the Period</t>
  </si>
  <si>
    <t>SO2 Allowance Sales</t>
  </si>
  <si>
    <t xml:space="preserve">  </t>
  </si>
  <si>
    <t>Date Booked</t>
  </si>
  <si>
    <t>Sales To Date</t>
  </si>
  <si>
    <t>Accumulated Amortization</t>
  </si>
  <si>
    <t>End Unamortized Balance</t>
  </si>
  <si>
    <t>Current Period Amortization</t>
  </si>
  <si>
    <t>Beg Unamortized Balance</t>
  </si>
  <si>
    <t>Unrealized Gain SCHMAT</t>
  </si>
  <si>
    <t>Realized Gain SCHMDT</t>
  </si>
  <si>
    <t>D.I.T. Expense</t>
  </si>
  <si>
    <t>Accumulated Deferred Income Tax</t>
  </si>
  <si>
    <t>12 Months Ended</t>
  </si>
  <si>
    <t>Forecast Sale - DJ Scrubber Install</t>
  </si>
  <si>
    <t>Totals</t>
  </si>
  <si>
    <t>SO2 credit Unamortized Balance</t>
  </si>
  <si>
    <t>SO2 Sales in Base Period</t>
  </si>
  <si>
    <t>Deferred Income Tax</t>
  </si>
  <si>
    <t>DIT Unamort Balance</t>
  </si>
  <si>
    <t>Beginning Balance</t>
  </si>
  <si>
    <t>12 Months Ended Dec 2008</t>
  </si>
  <si>
    <t>Ending Balance</t>
  </si>
  <si>
    <t>Average Balance</t>
  </si>
  <si>
    <t>Property Tax Allocable to Transmission Segments</t>
  </si>
  <si>
    <t xml:space="preserve">Parish to </t>
  </si>
  <si>
    <t>Terminal</t>
  </si>
  <si>
    <t>to Terminal</t>
  </si>
  <si>
    <t>Investment in line (cost)</t>
  </si>
  <si>
    <t>Annual tax associated with project (rounded)</t>
  </si>
  <si>
    <t>Tax Pertaining to Jan 1, 2011 to June 30, 2011</t>
  </si>
  <si>
    <t>Tax Pertaining to July 1, 2010 to June 30, 2011</t>
  </si>
  <si>
    <t>Box Elder 1 m</t>
  </si>
  <si>
    <t>Weber 13 m</t>
  </si>
  <si>
    <t>Davis 24 m</t>
  </si>
  <si>
    <t>Salt Lake 8 m</t>
  </si>
  <si>
    <t>Additional Re-agent</t>
  </si>
  <si>
    <t>Increased Maintenance</t>
  </si>
  <si>
    <t>Additional Waste Disposal</t>
  </si>
  <si>
    <t>Two (2) fly-over inspections</t>
  </si>
  <si>
    <t>One (1) ground patrol inspection</t>
  </si>
  <si>
    <t>Allocation Factor Comparison</t>
  </si>
  <si>
    <t>Assumptions:</t>
  </si>
  <si>
    <t>Price / Ton</t>
  </si>
  <si>
    <t>Total SO2 Sales</t>
  </si>
  <si>
    <t>Annual</t>
  </si>
  <si>
    <t>Monthly</t>
  </si>
  <si>
    <t>Above</t>
  </si>
  <si>
    <t>Additional Tons</t>
  </si>
  <si>
    <t>Incremental O&amp;M:</t>
  </si>
  <si>
    <t>Utah GRC Major Plant Addition Filing</t>
  </si>
  <si>
    <t>Revenue Requirement Summary</t>
  </si>
  <si>
    <t>Company Rebuttal Results</t>
  </si>
  <si>
    <t>Docket No. 09-035-23</t>
  </si>
  <si>
    <t>TOTAL COMPANY
JUNE 2010</t>
  </si>
  <si>
    <t>ROLLED IN REVENUE REQUIREMENT</t>
  </si>
  <si>
    <t>ROLLED IN PLUS CAP</t>
  </si>
  <si>
    <t>Utah Allocated Results
June 2010</t>
  </si>
  <si>
    <t>Incremental Revenue Requirement</t>
  </si>
  <si>
    <t>Steam Plant in Service</t>
  </si>
  <si>
    <t>Steam Plant Depreciation Reserve</t>
  </si>
  <si>
    <t>Steam Plant Depreciation Expense</t>
  </si>
  <si>
    <t>OTHER ADJUSTMENTS:</t>
  </si>
  <si>
    <t>Net Power Costs:</t>
  </si>
  <si>
    <t>SO2 Emission Allowances:</t>
  </si>
  <si>
    <t>Including DJ Scrubber</t>
  </si>
  <si>
    <t>Rebuttal NPC</t>
  </si>
  <si>
    <t>Revised NPC</t>
  </si>
  <si>
    <t>Transmission Plant in Service</t>
  </si>
  <si>
    <t>Transmission Plant Depreciation Reserve</t>
  </si>
  <si>
    <t>Transmission Plant Depreciation Expense</t>
  </si>
  <si>
    <t>Assessment ratio</t>
  </si>
  <si>
    <t>Assessed value</t>
  </si>
  <si>
    <t>Tax rate</t>
  </si>
  <si>
    <t xml:space="preserve">Ben Lomond </t>
  </si>
  <si>
    <t>Total Tax</t>
  </si>
  <si>
    <t>Weighted Average</t>
  </si>
  <si>
    <t>Tax Rate</t>
  </si>
  <si>
    <t>2009 Average</t>
  </si>
  <si>
    <t>County Rates</t>
  </si>
  <si>
    <t>Composite Tax Rate</t>
  </si>
  <si>
    <t>ROLLED IN</t>
  </si>
  <si>
    <t xml:space="preserve">Ben Lomond to Terminal Transmission Line </t>
  </si>
  <si>
    <t>Dave Johnston Unit #3 Scrubber</t>
  </si>
  <si>
    <t>REVISED PROTOCOL RATE MITIGATION CAP</t>
  </si>
  <si>
    <t>Company Rebuttal Position Docket No. 09-035-23</t>
  </si>
  <si>
    <t>Page 2.0</t>
  </si>
  <si>
    <t>Ref 2.0</t>
  </si>
  <si>
    <t>Ref # 2.0</t>
  </si>
  <si>
    <t>Ref # 2.1</t>
  </si>
  <si>
    <t>Page 3.0</t>
  </si>
  <si>
    <t>Page 3.1</t>
  </si>
  <si>
    <t>Ref 3.0</t>
  </si>
  <si>
    <t>Page 2.1</t>
  </si>
  <si>
    <t>Adj No. 2.0</t>
  </si>
  <si>
    <t>Adj No. 3.0</t>
  </si>
  <si>
    <t>Change</t>
  </si>
  <si>
    <t xml:space="preserve">Utah Major Plant Addition Filing </t>
  </si>
  <si>
    <t>May 31, 2010</t>
  </si>
  <si>
    <t>In-Service Date:</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</si>
</sst>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mm\ yyyy"/>
    <numFmt numFmtId="167" formatCode="0.0000%"/>
    <numFmt numFmtId="168" formatCode="_-* #,##0\ &quot;F&quot;_-;\-* #,##0\ &quot;F&quot;_-;_-* &quot;-&quot;\ &quot;F&quot;_-;_-@_-"/>
    <numFmt numFmtId="169" formatCode="&quot;$&quot;###0;[Red]\(&quot;$&quot;###0\)"/>
    <numFmt numFmtId="170" formatCode="&quot;$&quot;#,##0\ ;\(&quot;$&quot;#,##0\)"/>
    <numFmt numFmtId="171" formatCode="0.0"/>
    <numFmt numFmtId="172" formatCode="#,##0.000;[Red]\-#,##0.000"/>
    <numFmt numFmtId="173" formatCode="mmm\ dd\,\ yyyy"/>
    <numFmt numFmtId="174" formatCode="_(* #,##0.0_);_(* \(#,##0.0\);_(* &quot;-&quot;??_);_(@_)"/>
    <numFmt numFmtId="175" formatCode="0.000%"/>
    <numFmt numFmtId="176" formatCode="########\-###\-###"/>
    <numFmt numFmtId="177" formatCode="General_)"/>
    <numFmt numFmtId="178" formatCode="#,##0.0_);\(#,##0.0\);\-\ ;"/>
    <numFmt numFmtId="179" formatCode="#,##0.0000"/>
    <numFmt numFmtId="180" formatCode="mmm\-yy_)"/>
    <numFmt numFmtId="181" formatCode="#,##0.0_);\(#,##0.0\)"/>
    <numFmt numFmtId="182" formatCode="0.0_);\(0.0\)"/>
  </numFmts>
  <fonts count="60">
    <font>
      <sz val="10"/>
      <color indexed="8"/>
      <name val="Arial"/>
      <family val="2"/>
    </font>
    <font>
      <sz val="11"/>
      <color indexed="8"/>
      <name val="Calibri"/>
      <family val="2"/>
    </font>
    <font>
      <sz val="10"/>
      <name val="Arial"/>
      <family val="2"/>
    </font>
    <font>
      <b/>
      <sz val="10"/>
      <name val="Arial"/>
      <family val="2"/>
    </font>
    <font>
      <sz val="12"/>
      <name val="Times New Roman"/>
      <family val="1"/>
    </font>
    <font>
      <sz val="9"/>
      <name val="Arial"/>
      <family val="2"/>
    </font>
    <font>
      <b/>
      <sz val="9"/>
      <name val="Arial"/>
      <family val="2"/>
    </font>
    <font>
      <u val="single"/>
      <sz val="9"/>
      <name val="Arial"/>
      <family val="2"/>
    </font>
    <font>
      <sz val="9"/>
      <color indexed="10"/>
      <name val="Arial"/>
      <family val="2"/>
    </font>
    <font>
      <sz val="10"/>
      <color indexed="24"/>
      <name val="Courier New"/>
      <family val="3"/>
    </font>
    <font>
      <sz val="8"/>
      <name val="Helv"/>
      <family val="0"/>
    </font>
    <font>
      <sz val="8"/>
      <name val="Arial"/>
      <family val="2"/>
    </font>
    <font>
      <b/>
      <sz val="16"/>
      <name val="Times New Roman"/>
      <family val="1"/>
    </font>
    <font>
      <b/>
      <sz val="12"/>
      <name val="Arial"/>
      <family val="2"/>
    </font>
    <font>
      <b/>
      <sz val="8"/>
      <name val="Arial"/>
      <family val="2"/>
    </font>
    <font>
      <sz val="11"/>
      <color indexed="8"/>
      <name val="TimesNewRomanPS"/>
      <family val="0"/>
    </font>
    <font>
      <b/>
      <sz val="10"/>
      <color indexed="8"/>
      <name val="Arial"/>
      <family val="2"/>
    </font>
    <font>
      <b/>
      <sz val="10"/>
      <color indexed="39"/>
      <name val="Arial"/>
      <family val="2"/>
    </font>
    <font>
      <b/>
      <sz val="12"/>
      <color indexed="8"/>
      <name val="Arial"/>
      <family val="2"/>
    </font>
    <font>
      <sz val="8"/>
      <color indexed="62"/>
      <name val="Arial"/>
      <family val="2"/>
    </font>
    <font>
      <b/>
      <sz val="8"/>
      <color indexed="8"/>
      <name val="Arial"/>
      <family val="2"/>
    </font>
    <font>
      <sz val="10"/>
      <color indexed="39"/>
      <name val="Arial"/>
      <family val="2"/>
    </font>
    <font>
      <b/>
      <sz val="18"/>
      <name val="Arial"/>
      <family val="2"/>
    </font>
    <font>
      <sz val="10"/>
      <color indexed="10"/>
      <name val="Arial"/>
      <family val="2"/>
    </font>
    <font>
      <sz val="8"/>
      <color indexed="12"/>
      <name val="Arial"/>
      <family val="2"/>
    </font>
    <font>
      <b/>
      <u val="single"/>
      <sz val="10"/>
      <name val="Arial"/>
      <family val="2"/>
    </font>
    <font>
      <sz val="10"/>
      <name val="Courier"/>
      <family val="3"/>
    </font>
    <font>
      <sz val="10"/>
      <color indexed="8"/>
      <name val="Helv"/>
      <family val="0"/>
    </font>
    <font>
      <sz val="10"/>
      <name val="Helv"/>
      <family val="0"/>
    </font>
    <font>
      <sz val="7"/>
      <name val="Arial"/>
      <family val="2"/>
    </font>
    <font>
      <sz val="10"/>
      <color indexed="11"/>
      <name val="Geneva"/>
      <family val="0"/>
    </font>
    <font>
      <sz val="12"/>
      <name val="Arial MT"/>
      <family val="0"/>
    </font>
    <font>
      <sz val="10"/>
      <name val="LinePrinter"/>
      <family val="0"/>
    </font>
    <font>
      <sz val="12"/>
      <name val="Arial"/>
      <family val="2"/>
    </font>
    <font>
      <b/>
      <sz val="8"/>
      <name val="Tahoma"/>
      <family val="2"/>
    </font>
    <font>
      <sz val="12"/>
      <name val="Tahoma"/>
      <family val="2"/>
    </font>
    <font>
      <sz val="8"/>
      <name val="Tahoma"/>
      <family val="2"/>
    </font>
    <font>
      <b/>
      <sz val="6"/>
      <name val="Tahoma"/>
      <family val="2"/>
    </font>
    <font>
      <sz val="10"/>
      <name val="Tahoma"/>
      <family val="2"/>
    </font>
    <font>
      <b/>
      <sz val="10"/>
      <name val="Tahoma"/>
      <family val="2"/>
    </font>
    <font>
      <sz val="9"/>
      <name val="Tahoma"/>
      <family val="2"/>
    </font>
    <font>
      <b/>
      <sz val="9"/>
      <name val="Tahoma"/>
      <family val="2"/>
    </font>
    <font>
      <u val="single"/>
      <sz val="10"/>
      <name val="Tahoma"/>
      <family val="2"/>
    </font>
    <font>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40"/>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9"/>
        <bgColor indexed="64"/>
      </patternFill>
    </fill>
    <fill>
      <patternFill patternType="lightGray"/>
    </fill>
    <fill>
      <patternFill patternType="solid">
        <fgColor indexed="14"/>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right/>
      <top/>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medium"/>
    </border>
    <border>
      <left style="thin">
        <color indexed="48"/>
      </left>
      <right style="thin">
        <color indexed="48"/>
      </right>
      <top style="thin">
        <color indexed="48"/>
      </top>
      <bottom style="thin">
        <color indexed="48"/>
      </bottom>
    </border>
    <border>
      <left style="thin"/>
      <right/>
      <top style="thin"/>
      <bottom/>
    </border>
    <border>
      <left style="thin">
        <color indexed="41"/>
      </left>
      <right style="thin">
        <color indexed="48"/>
      </right>
      <top style="medium">
        <color indexed="41"/>
      </top>
      <bottom style="thin">
        <color indexed="48"/>
      </bottom>
    </border>
    <border>
      <left style="thin">
        <color indexed="48"/>
      </left>
      <right style="thin">
        <color indexed="48"/>
      </right>
      <top/>
      <bottom/>
    </border>
    <border>
      <left style="thin"/>
      <right style="thin"/>
      <top/>
      <bottom style="thin"/>
    </border>
    <border>
      <left>
        <color indexed="63"/>
      </left>
      <right>
        <color indexed="63"/>
      </right>
      <top style="thin">
        <color indexed="62"/>
      </top>
      <bottom style="double">
        <color indexed="62"/>
      </bottom>
    </border>
    <border>
      <left/>
      <right/>
      <top/>
      <bottom style="double">
        <color indexed="8"/>
      </bottom>
    </border>
    <border>
      <left/>
      <right/>
      <top/>
      <bottom style="thin">
        <color indexed="8"/>
      </bottom>
    </border>
    <border>
      <left style="double"/>
      <right style="double"/>
      <top style="double"/>
      <bottom style="double"/>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bottom style="thin"/>
    </border>
    <border>
      <left/>
      <right/>
      <top/>
      <bottom style="double"/>
    </border>
    <border>
      <left/>
      <right/>
      <top style="thin"/>
      <bottom style="double"/>
    </border>
    <border>
      <left style="thin"/>
      <right/>
      <top style="thin">
        <color indexed="8"/>
      </top>
      <bottom style="thin"/>
    </border>
    <border>
      <left/>
      <right/>
      <top style="thin">
        <color indexed="8"/>
      </top>
      <bottom style="thin"/>
    </border>
    <border>
      <left/>
      <right/>
      <top style="thin">
        <color indexed="8"/>
      </top>
      <bottom style="thin">
        <color indexed="8"/>
      </bottom>
    </border>
    <border>
      <left/>
      <right/>
      <top style="thin"/>
      <bottom/>
    </border>
    <border>
      <left style="thin"/>
      <right/>
      <top style="thin"/>
      <bottom style="thin"/>
    </border>
    <border>
      <left/>
      <right style="thin"/>
      <top style="thin"/>
      <bottom style="thin"/>
    </border>
    <border>
      <left style="thin"/>
      <right style="thin"/>
      <top style="thin"/>
      <bottom/>
    </border>
    <border>
      <left/>
      <right/>
      <top style="thin"/>
      <bottom style="medium"/>
    </border>
    <border>
      <left/>
      <right/>
      <top style="thin"/>
      <bottom style="hair"/>
    </border>
    <border>
      <left/>
      <right/>
      <top style="hair"/>
      <bottom style="hair"/>
    </border>
  </borders>
  <cellStyleXfs count="1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9" fillId="12"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9" borderId="0" applyNumberFormat="0" applyBorder="0" applyAlignment="0" applyProtection="0"/>
    <xf numFmtId="0" fontId="49" fillId="3" borderId="0" applyNumberFormat="0" applyBorder="0" applyAlignment="0" applyProtection="0"/>
    <xf numFmtId="0" fontId="53" fillId="20" borderId="1" applyNumberFormat="0" applyAlignment="0" applyProtection="0"/>
    <xf numFmtId="0" fontId="55" fillId="21" borderId="2" applyNumberFormat="0" applyAlignment="0" applyProtection="0"/>
    <xf numFmtId="0" fontId="26" fillId="0" borderId="0">
      <alignment/>
      <protection/>
    </xf>
    <xf numFmtId="43" fontId="0" fillId="0" borderId="0" applyFont="0" applyFill="0" applyBorder="0" applyAlignment="0" applyProtection="0"/>
    <xf numFmtId="168" fontId="2" fillId="0" borderId="0">
      <alignment/>
      <protection/>
    </xf>
    <xf numFmtId="168" fontId="2" fillId="0" borderId="0">
      <alignment/>
      <protection/>
    </xf>
    <xf numFmtId="168" fontId="2" fillId="0" borderId="0">
      <alignment/>
      <protection/>
    </xf>
    <xf numFmtId="168" fontId="2" fillId="0" borderId="0">
      <alignment/>
      <protection/>
    </xf>
    <xf numFmtId="168" fontId="2" fillId="0" borderId="0">
      <alignment/>
      <protection/>
    </xf>
    <xf numFmtId="168" fontId="2" fillId="0" borderId="0">
      <alignment/>
      <protection/>
    </xf>
    <xf numFmtId="168" fontId="2" fillId="0" borderId="0">
      <alignment/>
      <protection/>
    </xf>
    <xf numFmtId="168" fontId="2" fillId="0" borderId="0">
      <alignment/>
      <protection/>
    </xf>
    <xf numFmtId="1" fontId="27" fillId="0" borderId="0">
      <alignment/>
      <protection/>
    </xf>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9" fillId="0" borderId="0" applyFont="0" applyFill="0" applyBorder="0" applyAlignment="0" applyProtection="0"/>
    <xf numFmtId="0" fontId="28" fillId="0" borderId="0">
      <alignment/>
      <protection/>
    </xf>
    <xf numFmtId="0" fontId="28" fillId="0" borderId="0">
      <alignment/>
      <protection/>
    </xf>
    <xf numFmtId="3" fontId="9" fillId="0" borderId="0" applyFont="0" applyFill="0" applyBorder="0" applyAlignment="0" applyProtection="0"/>
    <xf numFmtId="0" fontId="28" fillId="0" borderId="0">
      <alignment/>
      <protection/>
    </xf>
    <xf numFmtId="44" fontId="0" fillId="0" borderId="0" applyFont="0" applyFill="0" applyBorder="0" applyAlignment="0" applyProtection="0"/>
    <xf numFmtId="42" fontId="0" fillId="0" borderId="0" applyFont="0" applyFill="0" applyBorder="0" applyAlignment="0" applyProtection="0"/>
    <xf numFmtId="169" fontId="10" fillId="0" borderId="0" applyFont="0" applyFill="0" applyBorder="0" applyProtection="0">
      <alignment horizontal="right"/>
    </xf>
    <xf numFmtId="5" fontId="28" fillId="0" borderId="0">
      <alignment/>
      <protection/>
    </xf>
    <xf numFmtId="170" fontId="9" fillId="0" borderId="0" applyFont="0" applyFill="0" applyBorder="0" applyAlignment="0" applyProtection="0"/>
    <xf numFmtId="0" fontId="9" fillId="0" borderId="0" applyFont="0" applyFill="0" applyBorder="0" applyAlignment="0" applyProtection="0"/>
    <xf numFmtId="0" fontId="28" fillId="0" borderId="0">
      <alignment/>
      <protection/>
    </xf>
    <xf numFmtId="0" fontId="9" fillId="0" borderId="0" applyFont="0" applyFill="0" applyBorder="0" applyAlignment="0" applyProtection="0"/>
    <xf numFmtId="0" fontId="57" fillId="0" borderId="0" applyNumberFormat="0" applyFill="0" applyBorder="0" applyAlignment="0" applyProtection="0"/>
    <xf numFmtId="2" fontId="9" fillId="0" borderId="0" applyFont="0" applyFill="0" applyBorder="0" applyAlignment="0" applyProtection="0"/>
    <xf numFmtId="0" fontId="29" fillId="0" borderId="0" applyFont="0" applyFill="0" applyBorder="0" applyAlignment="0" applyProtection="0"/>
    <xf numFmtId="0" fontId="48" fillId="4" borderId="0" applyNumberFormat="0" applyBorder="0" applyAlignment="0" applyProtection="0"/>
    <xf numFmtId="38" fontId="11" fillId="20" borderId="0" applyNumberFormat="0" applyBorder="0" applyAlignment="0" applyProtection="0"/>
    <xf numFmtId="0" fontId="12" fillId="0" borderId="0">
      <alignment/>
      <protection/>
    </xf>
    <xf numFmtId="0" fontId="13" fillId="0" borderId="3" applyNumberFormat="0" applyAlignment="0" applyProtection="0"/>
    <xf numFmtId="0" fontId="13" fillId="0" borderId="4">
      <alignment horizontal="left" vertical="center"/>
      <protection/>
    </xf>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51" fillId="7" borderId="1" applyNumberFormat="0" applyAlignment="0" applyProtection="0"/>
    <xf numFmtId="10" fontId="11" fillId="22" borderId="8" applyNumberFormat="0" applyBorder="0" applyAlignment="0" applyProtection="0"/>
    <xf numFmtId="0" fontId="54" fillId="0" borderId="9" applyNumberFormat="0" applyFill="0" applyAlignment="0" applyProtection="0"/>
    <xf numFmtId="176" fontId="2" fillId="0" borderId="0">
      <alignment/>
      <protection/>
    </xf>
    <xf numFmtId="171" fontId="14" fillId="0" borderId="0" applyNumberFormat="0" applyFill="0" applyBorder="0" applyAlignment="0" applyProtection="0"/>
    <xf numFmtId="0" fontId="50" fillId="23" borderId="0" applyNumberFormat="0" applyBorder="0" applyAlignment="0" applyProtection="0"/>
    <xf numFmtId="37" fontId="15" fillId="0" borderId="0" applyNumberFormat="0" applyFill="0" applyBorder="0">
      <alignment/>
      <protection/>
    </xf>
    <xf numFmtId="0" fontId="11" fillId="0" borderId="10" applyNumberFormat="0" applyBorder="0" applyAlignment="0">
      <protection/>
    </xf>
    <xf numFmtId="172" fontId="2" fillId="0" borderId="0">
      <alignment/>
      <protection/>
    </xf>
    <xf numFmtId="0" fontId="2" fillId="0" borderId="0">
      <alignment/>
      <protection/>
    </xf>
    <xf numFmtId="0" fontId="2" fillId="0" borderId="0">
      <alignment/>
      <protection/>
    </xf>
    <xf numFmtId="0" fontId="2" fillId="0" borderId="0">
      <alignment/>
      <protection/>
    </xf>
    <xf numFmtId="0" fontId="33" fillId="0" borderId="0">
      <alignment/>
      <protection/>
    </xf>
    <xf numFmtId="37" fontId="28" fillId="0" borderId="0">
      <alignment/>
      <protection/>
    </xf>
    <xf numFmtId="0" fontId="4" fillId="0" borderId="0">
      <alignment/>
      <protection/>
    </xf>
    <xf numFmtId="0" fontId="4" fillId="0" borderId="0">
      <alignment/>
      <protection/>
    </xf>
    <xf numFmtId="0" fontId="0" fillId="22" borderId="11" applyNumberFormat="0" applyFont="0" applyAlignment="0" applyProtection="0"/>
    <xf numFmtId="178" fontId="4" fillId="0" borderId="0" applyFont="0" applyFill="0" applyBorder="0" applyProtection="0">
      <alignment/>
    </xf>
    <xf numFmtId="0" fontId="52" fillId="20" borderId="12" applyNumberFormat="0" applyAlignment="0" applyProtection="0"/>
    <xf numFmtId="12" fontId="13" fillId="21" borderId="13">
      <alignment horizontal="left"/>
      <protection/>
    </xf>
    <xf numFmtId="0" fontId="28" fillId="0" borderId="0">
      <alignment/>
      <protection/>
    </xf>
    <xf numFmtId="0" fontId="28" fillId="0" borderId="0">
      <alignment/>
      <protection/>
    </xf>
    <xf numFmtId="9" fontId="0"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lignment/>
      <protection/>
    </xf>
    <xf numFmtId="4" fontId="16" fillId="23" borderId="14" applyNumberFormat="0" applyProtection="0">
      <alignment vertical="center"/>
    </xf>
    <xf numFmtId="4" fontId="17" fillId="23" borderId="14" applyNumberFormat="0" applyProtection="0">
      <alignment vertical="center"/>
    </xf>
    <xf numFmtId="4" fontId="16" fillId="23" borderId="14" applyNumberFormat="0" applyProtection="0">
      <alignment vertical="center"/>
    </xf>
    <xf numFmtId="0" fontId="16" fillId="23" borderId="14" applyNumberFormat="0" applyProtection="0">
      <alignment horizontal="left" vertical="top" indent="1"/>
    </xf>
    <xf numFmtId="4" fontId="16" fillId="24" borderId="15" applyNumberFormat="0" applyProtection="0">
      <alignment vertical="center"/>
    </xf>
    <xf numFmtId="4" fontId="0" fillId="3" borderId="14" applyNumberFormat="0" applyProtection="0">
      <alignment horizontal="right" vertical="center"/>
    </xf>
    <xf numFmtId="4" fontId="0" fillId="9" borderId="14" applyNumberFormat="0" applyProtection="0">
      <alignment horizontal="right" vertical="center"/>
    </xf>
    <xf numFmtId="4" fontId="0" fillId="17" borderId="14" applyNumberFormat="0" applyProtection="0">
      <alignment horizontal="right" vertical="center"/>
    </xf>
    <xf numFmtId="4" fontId="0" fillId="11" borderId="14" applyNumberFormat="0" applyProtection="0">
      <alignment horizontal="right" vertical="center"/>
    </xf>
    <xf numFmtId="4" fontId="0" fillId="15" borderId="14" applyNumberFormat="0" applyProtection="0">
      <alignment horizontal="right" vertical="center"/>
    </xf>
    <xf numFmtId="4" fontId="0" fillId="19" borderId="14" applyNumberFormat="0" applyProtection="0">
      <alignment horizontal="right" vertical="center"/>
    </xf>
    <xf numFmtId="4" fontId="0" fillId="18" borderId="14" applyNumberFormat="0" applyProtection="0">
      <alignment horizontal="right" vertical="center"/>
    </xf>
    <xf numFmtId="4" fontId="0" fillId="25" borderId="14" applyNumberFormat="0" applyProtection="0">
      <alignment horizontal="right" vertical="center"/>
    </xf>
    <xf numFmtId="4" fontId="0" fillId="10" borderId="14" applyNumberFormat="0" applyProtection="0">
      <alignment horizontal="right" vertical="center"/>
    </xf>
    <xf numFmtId="4" fontId="16" fillId="26" borderId="16" applyNumberFormat="0" applyProtection="0">
      <alignment horizontal="left" vertical="center" indent="1"/>
    </xf>
    <xf numFmtId="4" fontId="0" fillId="27" borderId="0" applyNumberFormat="0" applyProtection="0">
      <alignment horizontal="left" vertical="center" indent="1"/>
    </xf>
    <xf numFmtId="4" fontId="18" fillId="28" borderId="0" applyNumberFormat="0" applyProtection="0">
      <alignment horizontal="left" vertical="center" indent="1"/>
    </xf>
    <xf numFmtId="4" fontId="0" fillId="24" borderId="14" applyNumberFormat="0" applyProtection="0">
      <alignment horizontal="right" vertical="center"/>
    </xf>
    <xf numFmtId="4" fontId="19" fillId="0" borderId="0" applyNumberFormat="0" applyProtection="0">
      <alignment horizontal="left" vertical="center" indent="1"/>
    </xf>
    <xf numFmtId="4" fontId="20" fillId="0" borderId="0" applyNumberFormat="0" applyProtection="0">
      <alignment horizontal="left" vertical="center" indent="1"/>
    </xf>
    <xf numFmtId="0" fontId="2" fillId="28" borderId="14" applyNumberFormat="0" applyProtection="0">
      <alignment horizontal="left" vertical="center" indent="1"/>
    </xf>
    <xf numFmtId="0" fontId="2" fillId="28" borderId="14" applyNumberFormat="0" applyProtection="0">
      <alignment horizontal="left" vertical="top" indent="1"/>
    </xf>
    <xf numFmtId="0" fontId="2" fillId="24" borderId="14" applyNumberFormat="0" applyProtection="0">
      <alignment horizontal="left" vertical="center" indent="1"/>
    </xf>
    <xf numFmtId="0" fontId="2" fillId="24" borderId="14" applyNumberFormat="0" applyProtection="0">
      <alignment horizontal="left" vertical="top" indent="1"/>
    </xf>
    <xf numFmtId="0" fontId="2" fillId="8" borderId="14" applyNumberFormat="0" applyProtection="0">
      <alignment horizontal="left" vertical="center" indent="1"/>
    </xf>
    <xf numFmtId="0" fontId="2" fillId="8" borderId="14" applyNumberFormat="0" applyProtection="0">
      <alignment horizontal="left" vertical="top" indent="1"/>
    </xf>
    <xf numFmtId="0" fontId="2" fillId="27" borderId="14" applyNumberFormat="0" applyProtection="0">
      <alignment horizontal="left" vertical="center" indent="1"/>
    </xf>
    <xf numFmtId="0" fontId="2" fillId="27" borderId="14" applyNumberFormat="0" applyProtection="0">
      <alignment horizontal="left" vertical="top" indent="1"/>
    </xf>
    <xf numFmtId="4" fontId="0" fillId="22" borderId="14" applyNumberFormat="0" applyProtection="0">
      <alignment vertical="center"/>
    </xf>
    <xf numFmtId="4" fontId="21" fillId="22" borderId="14" applyNumberFormat="0" applyProtection="0">
      <alignment vertical="center"/>
    </xf>
    <xf numFmtId="4" fontId="0" fillId="22" borderId="14" applyNumberFormat="0" applyProtection="0">
      <alignment horizontal="left" vertical="center" indent="1"/>
    </xf>
    <xf numFmtId="0" fontId="0" fillId="22" borderId="14" applyNumberFormat="0" applyProtection="0">
      <alignment horizontal="left" vertical="top" indent="1"/>
    </xf>
    <xf numFmtId="4" fontId="0" fillId="29" borderId="17" applyNumberFormat="0" applyProtection="0">
      <alignment horizontal="right" vertical="center"/>
    </xf>
    <xf numFmtId="4" fontId="21" fillId="27" borderId="14" applyNumberFormat="0" applyProtection="0">
      <alignment horizontal="right" vertical="center"/>
    </xf>
    <xf numFmtId="4" fontId="0" fillId="29" borderId="14" applyNumberFormat="0" applyProtection="0">
      <alignment horizontal="left" vertical="center" indent="1"/>
    </xf>
    <xf numFmtId="0" fontId="0" fillId="24" borderId="14" applyNumberFormat="0" applyProtection="0">
      <alignment horizontal="center" vertical="top"/>
    </xf>
    <xf numFmtId="4" fontId="22" fillId="0" borderId="0" applyNumberFormat="0" applyProtection="0">
      <alignment horizontal="left" vertical="center"/>
    </xf>
    <xf numFmtId="4" fontId="23" fillId="27" borderId="14" applyNumberFormat="0" applyProtection="0">
      <alignment horizontal="right" vertical="center"/>
    </xf>
    <xf numFmtId="37" fontId="31" fillId="30" borderId="0" applyNumberFormat="0" applyFont="0" applyBorder="0" applyAlignment="0" applyProtection="0"/>
    <xf numFmtId="179" fontId="2" fillId="0" borderId="18">
      <alignment horizontal="justify" vertical="top" wrapText="1"/>
      <protection/>
    </xf>
    <xf numFmtId="0" fontId="2" fillId="0" borderId="0">
      <alignment horizontal="left" wrapText="1"/>
      <protection/>
    </xf>
    <xf numFmtId="173" fontId="2" fillId="0" borderId="0" applyFill="0" applyBorder="0" applyAlignment="0" applyProtection="0"/>
    <xf numFmtId="0" fontId="3" fillId="0" borderId="0" applyNumberFormat="0" applyFill="0" applyBorder="0">
      <alignment horizontal="center" wrapText="1"/>
      <protection/>
    </xf>
    <xf numFmtId="0" fontId="3" fillId="0" borderId="0" applyNumberFormat="0" applyFill="0" applyBorder="0">
      <alignment horizontal="center" wrapText="1"/>
      <protection/>
    </xf>
    <xf numFmtId="0" fontId="44" fillId="0" borderId="0" applyNumberFormat="0" applyFill="0" applyBorder="0" applyAlignment="0" applyProtection="0"/>
    <xf numFmtId="0" fontId="3" fillId="0" borderId="8">
      <alignment horizontal="center" vertical="center" wrapText="1"/>
      <protection/>
    </xf>
    <xf numFmtId="0" fontId="58" fillId="0" borderId="19" applyNumberFormat="0" applyFill="0" applyAlignment="0" applyProtection="0"/>
    <xf numFmtId="0" fontId="28" fillId="0" borderId="20">
      <alignment/>
      <protection/>
    </xf>
    <xf numFmtId="177" fontId="32" fillId="0" borderId="0">
      <alignment horizontal="left"/>
      <protection/>
    </xf>
    <xf numFmtId="0" fontId="28" fillId="0" borderId="21">
      <alignment/>
      <protection/>
    </xf>
    <xf numFmtId="37" fontId="11" fillId="23" borderId="0" applyNumberFormat="0" applyBorder="0" applyAlignment="0" applyProtection="0"/>
    <xf numFmtId="37" fontId="11" fillId="0" borderId="0">
      <alignment/>
      <protection/>
    </xf>
    <xf numFmtId="3" fontId="24" fillId="31" borderId="22" applyProtection="0">
      <alignment/>
    </xf>
    <xf numFmtId="0" fontId="56" fillId="0" borderId="0" applyNumberFormat="0" applyFill="0" applyBorder="0" applyAlignment="0" applyProtection="0"/>
  </cellStyleXfs>
  <cellXfs count="308">
    <xf numFmtId="0" fontId="0" fillId="0" borderId="0" xfId="0" applyAlignment="1">
      <alignment/>
    </xf>
    <xf numFmtId="0" fontId="3" fillId="0" borderId="0" xfId="0" applyFont="1" applyAlignment="1">
      <alignment/>
    </xf>
    <xf numFmtId="0" fontId="5" fillId="0" borderId="0" xfId="96" applyFont="1">
      <alignment/>
      <protection/>
    </xf>
    <xf numFmtId="0" fontId="6" fillId="0" borderId="0" xfId="90" applyFont="1">
      <alignment/>
      <protection/>
    </xf>
    <xf numFmtId="0" fontId="5" fillId="0" borderId="0" xfId="96" applyFont="1" applyAlignment="1">
      <alignment horizontal="center"/>
      <protection/>
    </xf>
    <xf numFmtId="0" fontId="5" fillId="0" borderId="0" xfId="96" applyNumberFormat="1" applyFont="1" applyAlignment="1">
      <alignment horizontal="center"/>
      <protection/>
    </xf>
    <xf numFmtId="0" fontId="6" fillId="0" borderId="0" xfId="96" applyFont="1">
      <alignment/>
      <protection/>
    </xf>
    <xf numFmtId="0" fontId="7" fillId="0" borderId="0" xfId="96" applyFont="1" applyAlignment="1">
      <alignment horizontal="center"/>
      <protection/>
    </xf>
    <xf numFmtId="0" fontId="7" fillId="0" borderId="0" xfId="96" applyNumberFormat="1" applyFont="1" applyAlignment="1">
      <alignment horizontal="center"/>
      <protection/>
    </xf>
    <xf numFmtId="0" fontId="5" fillId="0" borderId="0" xfId="96" applyFont="1" applyBorder="1">
      <alignment/>
      <protection/>
    </xf>
    <xf numFmtId="0" fontId="5" fillId="0" borderId="0" xfId="96" applyFont="1" applyBorder="1" applyAlignment="1">
      <alignment horizontal="center"/>
      <protection/>
    </xf>
    <xf numFmtId="0" fontId="5" fillId="0" borderId="0" xfId="96" applyNumberFormat="1" applyFont="1" applyBorder="1" applyAlignment="1">
      <alignment horizontal="center"/>
      <protection/>
    </xf>
    <xf numFmtId="0" fontId="5" fillId="0" borderId="0" xfId="96" applyFont="1" applyBorder="1" applyAlignment="1">
      <alignment/>
      <protection/>
    </xf>
    <xf numFmtId="0" fontId="5" fillId="0" borderId="0" xfId="96" applyFont="1" applyFill="1" applyBorder="1" applyAlignment="1">
      <alignment/>
      <protection/>
    </xf>
    <xf numFmtId="0" fontId="5" fillId="0" borderId="0" xfId="96" applyFont="1" applyFill="1" applyBorder="1" applyAlignment="1">
      <alignment horizontal="center"/>
      <protection/>
    </xf>
    <xf numFmtId="167" fontId="5" fillId="0" borderId="0" xfId="105" applyNumberFormat="1" applyFont="1" applyFill="1" applyBorder="1" applyAlignment="1">
      <alignment horizontal="center"/>
    </xf>
    <xf numFmtId="41" fontId="5" fillId="0" borderId="0" xfId="54" applyNumberFormat="1" applyFont="1" applyFill="1" applyBorder="1" applyAlignment="1">
      <alignment horizontal="center"/>
    </xf>
    <xf numFmtId="0" fontId="5" fillId="0" borderId="0" xfId="96" applyFont="1" applyAlignment="1">
      <alignment horizontal="left"/>
      <protection/>
    </xf>
    <xf numFmtId="43" fontId="5" fillId="0" borderId="0" xfId="54" applyFont="1" applyFill="1" applyBorder="1" applyAlignment="1">
      <alignment horizontal="center"/>
    </xf>
    <xf numFmtId="0" fontId="5" fillId="0" borderId="0" xfId="96" applyNumberFormat="1" applyFont="1" applyFill="1" applyBorder="1" applyAlignment="1">
      <alignment horizontal="center"/>
      <protection/>
    </xf>
    <xf numFmtId="165" fontId="5" fillId="0" borderId="0" xfId="54" applyNumberFormat="1" applyFont="1" applyFill="1" applyBorder="1" applyAlignment="1">
      <alignment/>
    </xf>
    <xf numFmtId="0" fontId="6" fillId="0" borderId="0" xfId="96" applyFont="1" applyFill="1" applyBorder="1" applyAlignment="1">
      <alignment/>
      <protection/>
    </xf>
    <xf numFmtId="0" fontId="5" fillId="0" borderId="0" xfId="96" applyFont="1" applyBorder="1" applyAlignment="1" quotePrefix="1">
      <alignment horizontal="left"/>
      <protection/>
    </xf>
    <xf numFmtId="0" fontId="6" fillId="0" borderId="0" xfId="96" applyFont="1" applyBorder="1">
      <alignment/>
      <protection/>
    </xf>
    <xf numFmtId="0" fontId="5" fillId="0" borderId="23" xfId="96" applyFont="1" applyBorder="1">
      <alignment/>
      <protection/>
    </xf>
    <xf numFmtId="0" fontId="5" fillId="0" borderId="24" xfId="96" applyFont="1" applyBorder="1" applyAlignment="1" quotePrefix="1">
      <alignment horizontal="left"/>
      <protection/>
    </xf>
    <xf numFmtId="0" fontId="5" fillId="0" borderId="24" xfId="96" applyFont="1" applyBorder="1">
      <alignment/>
      <protection/>
    </xf>
    <xf numFmtId="0" fontId="5" fillId="0" borderId="24" xfId="96" applyFont="1" applyBorder="1" applyAlignment="1">
      <alignment horizontal="center"/>
      <protection/>
    </xf>
    <xf numFmtId="0" fontId="5" fillId="0" borderId="25" xfId="96" applyNumberFormat="1" applyFont="1" applyBorder="1" applyAlignment="1">
      <alignment horizontal="center"/>
      <protection/>
    </xf>
    <xf numFmtId="0" fontId="5" fillId="0" borderId="26" xfId="96" applyFont="1" applyBorder="1">
      <alignment/>
      <protection/>
    </xf>
    <xf numFmtId="3" fontId="5" fillId="0" borderId="0" xfId="96" applyNumberFormat="1" applyFont="1" applyBorder="1" applyAlignment="1">
      <alignment horizontal="center"/>
      <protection/>
    </xf>
    <xf numFmtId="0" fontId="5" fillId="0" borderId="27" xfId="96" applyNumberFormat="1" applyFont="1" applyBorder="1" applyAlignment="1">
      <alignment horizontal="center"/>
      <protection/>
    </xf>
    <xf numFmtId="0" fontId="5" fillId="0" borderId="27" xfId="96" applyFont="1" applyBorder="1" applyAlignment="1">
      <alignment horizontal="center"/>
      <protection/>
    </xf>
    <xf numFmtId="0" fontId="5" fillId="0" borderId="28" xfId="96" applyFont="1" applyBorder="1">
      <alignment/>
      <protection/>
    </xf>
    <xf numFmtId="0" fontId="5" fillId="0" borderId="13" xfId="96" applyFont="1" applyBorder="1">
      <alignment/>
      <protection/>
    </xf>
    <xf numFmtId="0" fontId="5" fillId="0" borderId="13" xfId="96" applyFont="1" applyBorder="1" applyAlignment="1">
      <alignment horizontal="center"/>
      <protection/>
    </xf>
    <xf numFmtId="0" fontId="5" fillId="0" borderId="29" xfId="96" applyFont="1" applyBorder="1" applyAlignment="1">
      <alignment horizontal="center"/>
      <protection/>
    </xf>
    <xf numFmtId="0" fontId="7" fillId="0" borderId="0" xfId="96" applyFont="1" applyBorder="1" applyAlignment="1">
      <alignment horizontal="center"/>
      <protection/>
    </xf>
    <xf numFmtId="0" fontId="5" fillId="0" borderId="0" xfId="96" applyFont="1" applyAlignment="1">
      <alignment horizontal="right"/>
      <protection/>
    </xf>
    <xf numFmtId="0" fontId="2" fillId="0" borderId="0" xfId="0" applyFont="1" applyAlignment="1">
      <alignment/>
    </xf>
    <xf numFmtId="0" fontId="2" fillId="20" borderId="0" xfId="0" applyFont="1" applyFill="1" applyBorder="1" applyAlignment="1">
      <alignment/>
    </xf>
    <xf numFmtId="0" fontId="2" fillId="20" borderId="27" xfId="0" applyFont="1" applyFill="1" applyBorder="1" applyAlignment="1">
      <alignment horizontal="right"/>
    </xf>
    <xf numFmtId="6" fontId="2" fillId="20" borderId="27" xfId="0" applyNumberFormat="1" applyFont="1" applyFill="1" applyBorder="1" applyAlignment="1">
      <alignment horizontal="right"/>
    </xf>
    <xf numFmtId="166" fontId="3" fillId="0" borderId="30" xfId="0" applyNumberFormat="1" applyFont="1" applyFill="1" applyBorder="1" applyAlignment="1">
      <alignment horizontal="center"/>
    </xf>
    <xf numFmtId="0" fontId="3" fillId="0" borderId="30" xfId="0" applyFont="1" applyFill="1" applyBorder="1" applyAlignment="1">
      <alignment/>
    </xf>
    <xf numFmtId="0" fontId="3" fillId="0" borderId="30" xfId="0" applyFont="1" applyFill="1" applyBorder="1" applyAlignment="1">
      <alignment horizontal="center"/>
    </xf>
    <xf numFmtId="0" fontId="3" fillId="0" borderId="0" xfId="0" applyFont="1" applyFill="1" applyAlignment="1">
      <alignment/>
    </xf>
    <xf numFmtId="0" fontId="2" fillId="0" borderId="0" xfId="96" applyFont="1" applyBorder="1" applyAlignment="1">
      <alignment horizontal="left"/>
      <protection/>
    </xf>
    <xf numFmtId="165" fontId="5" fillId="0" borderId="0" xfId="54" applyNumberFormat="1" applyFont="1" applyFill="1" applyBorder="1" applyAlignment="1">
      <alignment horizontal="center"/>
    </xf>
    <xf numFmtId="0" fontId="6" fillId="0" borderId="0" xfId="96" applyFont="1" applyFill="1">
      <alignment/>
      <protection/>
    </xf>
    <xf numFmtId="0" fontId="5" fillId="0" borderId="0" xfId="96" applyFont="1" applyFill="1" applyBorder="1">
      <alignment/>
      <protection/>
    </xf>
    <xf numFmtId="0" fontId="5" fillId="0" borderId="0" xfId="90" applyFont="1" applyFill="1" applyBorder="1" applyAlignment="1">
      <alignment horizontal="center"/>
      <protection/>
    </xf>
    <xf numFmtId="167" fontId="5" fillId="0" borderId="0" xfId="103" applyNumberFormat="1" applyFont="1" applyFill="1" applyBorder="1" applyAlignment="1">
      <alignment/>
    </xf>
    <xf numFmtId="165" fontId="8" fillId="0" borderId="0" xfId="54" applyNumberFormat="1" applyFont="1" applyFill="1" applyBorder="1" applyAlignment="1">
      <alignment horizontal="center"/>
    </xf>
    <xf numFmtId="0" fontId="5" fillId="0" borderId="0" xfId="96" applyFont="1" applyFill="1" applyBorder="1" applyAlignment="1">
      <alignment horizontal="left" indent="2"/>
      <protection/>
    </xf>
    <xf numFmtId="0" fontId="5" fillId="0" borderId="0" xfId="96" applyFont="1" applyFill="1" applyBorder="1" applyAlignment="1">
      <alignment horizontal="left" indent="1"/>
      <protection/>
    </xf>
    <xf numFmtId="0" fontId="2" fillId="0" borderId="0" xfId="95" applyFont="1" applyFill="1" applyBorder="1" applyAlignment="1">
      <alignment horizontal="center"/>
      <protection/>
    </xf>
    <xf numFmtId="41" fontId="5" fillId="0" borderId="0" xfId="55" applyNumberFormat="1" applyFont="1" applyFill="1" applyBorder="1" applyAlignment="1">
      <alignment horizontal="center"/>
    </xf>
    <xf numFmtId="0" fontId="5" fillId="0" borderId="0" xfId="96" applyFont="1" applyFill="1" applyBorder="1" applyAlignment="1">
      <alignment horizontal="left"/>
      <protection/>
    </xf>
    <xf numFmtId="165" fontId="5" fillId="0" borderId="0" xfId="43" applyNumberFormat="1" applyFont="1" applyFill="1" applyBorder="1" applyAlignment="1">
      <alignment horizontal="center"/>
    </xf>
    <xf numFmtId="0" fontId="6" fillId="0" borderId="0" xfId="96" applyFont="1" applyFill="1" applyBorder="1" applyAlignment="1">
      <alignment horizontal="left"/>
      <protection/>
    </xf>
    <xf numFmtId="0" fontId="5" fillId="0" borderId="0" xfId="96" applyFont="1" applyFill="1">
      <alignment/>
      <protection/>
    </xf>
    <xf numFmtId="0" fontId="5" fillId="0" borderId="0" xfId="90" applyFont="1" applyFill="1" applyAlignment="1">
      <alignment horizontal="left"/>
      <protection/>
    </xf>
    <xf numFmtId="0" fontId="5" fillId="0" borderId="0" xfId="90" applyFont="1" applyFill="1">
      <alignment/>
      <protection/>
    </xf>
    <xf numFmtId="0" fontId="5" fillId="0" borderId="0" xfId="90" applyFont="1" applyFill="1" applyBorder="1" applyAlignment="1">
      <alignment horizontal="left"/>
      <protection/>
    </xf>
    <xf numFmtId="0" fontId="6" fillId="0" borderId="0" xfId="90" applyFont="1" applyFill="1">
      <alignment/>
      <protection/>
    </xf>
    <xf numFmtId="0" fontId="5" fillId="0" borderId="0" xfId="96" applyFont="1" applyFill="1" applyAlignment="1">
      <alignment horizontal="left"/>
      <protection/>
    </xf>
    <xf numFmtId="0" fontId="6" fillId="0" borderId="0" xfId="96" applyFont="1" applyFill="1" applyBorder="1" applyAlignment="1">
      <alignment horizontal="left" indent="1"/>
      <protection/>
    </xf>
    <xf numFmtId="165" fontId="5" fillId="0" borderId="0" xfId="55" applyNumberFormat="1" applyFont="1" applyFill="1" applyBorder="1" applyAlignment="1">
      <alignment horizontal="center"/>
    </xf>
    <xf numFmtId="0" fontId="5" fillId="0" borderId="0" xfId="91" applyFont="1" applyFill="1" applyBorder="1" applyAlignment="1">
      <alignment horizontal="center"/>
      <protection/>
    </xf>
    <xf numFmtId="167" fontId="5" fillId="0" borderId="0" xfId="106" applyNumberFormat="1" applyFont="1" applyFill="1" applyBorder="1" applyAlignment="1">
      <alignment horizontal="center"/>
    </xf>
    <xf numFmtId="43" fontId="5" fillId="0" borderId="0" xfId="55" applyFont="1" applyFill="1" applyBorder="1" applyAlignment="1">
      <alignment horizontal="center"/>
    </xf>
    <xf numFmtId="9" fontId="5" fillId="0" borderId="0" xfId="103" applyFont="1" applyFill="1" applyBorder="1" applyAlignment="1">
      <alignment horizontal="center"/>
    </xf>
    <xf numFmtId="0" fontId="6" fillId="0" borderId="0" xfId="96" applyFont="1" applyFill="1" applyBorder="1">
      <alignment/>
      <protection/>
    </xf>
    <xf numFmtId="3" fontId="6" fillId="0" borderId="0" xfId="96" applyNumberFormat="1" applyFont="1" applyFill="1" applyBorder="1" applyAlignment="1">
      <alignment horizontal="center"/>
      <protection/>
    </xf>
    <xf numFmtId="0" fontId="5" fillId="0" borderId="23" xfId="96" applyFont="1" applyFill="1" applyBorder="1">
      <alignment/>
      <protection/>
    </xf>
    <xf numFmtId="0" fontId="5" fillId="0" borderId="24" xfId="96" applyFont="1" applyFill="1" applyBorder="1" applyAlignment="1" quotePrefix="1">
      <alignment horizontal="left"/>
      <protection/>
    </xf>
    <xf numFmtId="0" fontId="5" fillId="0" borderId="24" xfId="96" applyFont="1" applyFill="1" applyBorder="1">
      <alignment/>
      <protection/>
    </xf>
    <xf numFmtId="0" fontId="5" fillId="0" borderId="24" xfId="96" applyFont="1" applyFill="1" applyBorder="1" applyAlignment="1">
      <alignment horizontal="center"/>
      <protection/>
    </xf>
    <xf numFmtId="0" fontId="5" fillId="0" borderId="25" xfId="96" applyNumberFormat="1" applyFont="1" applyFill="1" applyBorder="1" applyAlignment="1">
      <alignment horizontal="center"/>
      <protection/>
    </xf>
    <xf numFmtId="0" fontId="5" fillId="0" borderId="26" xfId="96" applyFont="1" applyFill="1" applyBorder="1">
      <alignment/>
      <protection/>
    </xf>
    <xf numFmtId="0" fontId="5" fillId="0" borderId="27" xfId="96" applyFont="1" applyFill="1" applyBorder="1" applyAlignment="1">
      <alignment horizontal="center"/>
      <protection/>
    </xf>
    <xf numFmtId="0" fontId="5" fillId="0" borderId="28" xfId="96" applyFont="1" applyFill="1" applyBorder="1">
      <alignment/>
      <protection/>
    </xf>
    <xf numFmtId="0" fontId="5" fillId="0" borderId="13" xfId="96" applyFont="1" applyFill="1" applyBorder="1">
      <alignment/>
      <protection/>
    </xf>
    <xf numFmtId="0" fontId="5" fillId="0" borderId="13" xfId="96" applyFont="1" applyFill="1" applyBorder="1" applyAlignment="1">
      <alignment horizontal="center"/>
      <protection/>
    </xf>
    <xf numFmtId="0" fontId="5" fillId="0" borderId="29" xfId="96" applyFont="1" applyFill="1" applyBorder="1" applyAlignment="1">
      <alignment horizontal="center"/>
      <protection/>
    </xf>
    <xf numFmtId="0" fontId="7" fillId="0" borderId="0" xfId="96" applyFont="1" applyFill="1" applyAlignment="1">
      <alignment horizontal="center"/>
      <protection/>
    </xf>
    <xf numFmtId="0" fontId="7" fillId="0" borderId="0" xfId="96" applyNumberFormat="1" applyFont="1" applyFill="1" applyAlignment="1">
      <alignment horizontal="center"/>
      <protection/>
    </xf>
    <xf numFmtId="165" fontId="6" fillId="0" borderId="0" xfId="54" applyNumberFormat="1" applyFont="1" applyFill="1" applyBorder="1" applyAlignment="1">
      <alignment horizontal="center"/>
    </xf>
    <xf numFmtId="0" fontId="5" fillId="0" borderId="0" xfId="96" applyFont="1" applyFill="1" applyBorder="1" applyAlignment="1" quotePrefix="1">
      <alignment horizontal="left"/>
      <protection/>
    </xf>
    <xf numFmtId="165" fontId="2" fillId="0" borderId="0" xfId="54" applyNumberFormat="1" applyFont="1" applyFill="1" applyBorder="1" applyAlignment="1">
      <alignment/>
    </xf>
    <xf numFmtId="165" fontId="2" fillId="0" borderId="0" xfId="54" applyNumberFormat="1" applyFill="1" applyBorder="1" applyAlignment="1">
      <alignment/>
    </xf>
    <xf numFmtId="165" fontId="5" fillId="0" borderId="0" xfId="43" applyNumberFormat="1" applyFont="1" applyAlignment="1">
      <alignment/>
    </xf>
    <xf numFmtId="9" fontId="5" fillId="0" borderId="0" xfId="106" applyNumberFormat="1" applyFont="1" applyFill="1" applyBorder="1" applyAlignment="1">
      <alignment horizontal="center"/>
    </xf>
    <xf numFmtId="41" fontId="5" fillId="0" borderId="0" xfId="96" applyNumberFormat="1" applyFont="1">
      <alignment/>
      <protection/>
    </xf>
    <xf numFmtId="0" fontId="3" fillId="20" borderId="23" xfId="0" applyFont="1" applyFill="1" applyBorder="1" applyAlignment="1">
      <alignment/>
    </xf>
    <xf numFmtId="0" fontId="2" fillId="20" borderId="24" xfId="0" applyFont="1" applyFill="1" applyBorder="1" applyAlignment="1">
      <alignment/>
    </xf>
    <xf numFmtId="0" fontId="2" fillId="20" borderId="25" xfId="0" applyFont="1" applyFill="1" applyBorder="1" applyAlignment="1">
      <alignment/>
    </xf>
    <xf numFmtId="0" fontId="2" fillId="20" borderId="26" xfId="0" applyFont="1" applyFill="1" applyBorder="1" applyAlignment="1">
      <alignment/>
    </xf>
    <xf numFmtId="164" fontId="2" fillId="0" borderId="0" xfId="61" applyNumberFormat="1" applyFont="1" applyAlignment="1">
      <alignment/>
    </xf>
    <xf numFmtId="0" fontId="2" fillId="20" borderId="27" xfId="0" applyFont="1" applyFill="1" applyBorder="1" applyAlignment="1" quotePrefix="1">
      <alignment horizontal="right"/>
    </xf>
    <xf numFmtId="0" fontId="2" fillId="0" borderId="0" xfId="0" applyFont="1" applyAlignment="1" quotePrefix="1">
      <alignment/>
    </xf>
    <xf numFmtId="9" fontId="2" fillId="20" borderId="27" xfId="103" applyFont="1" applyFill="1" applyBorder="1" applyAlignment="1">
      <alignment horizontal="right"/>
    </xf>
    <xf numFmtId="165" fontId="2" fillId="0" borderId="0" xfId="43" applyNumberFormat="1" applyFont="1" applyFill="1" applyAlignment="1">
      <alignment/>
    </xf>
    <xf numFmtId="0" fontId="2" fillId="20" borderId="28" xfId="0" applyFont="1" applyFill="1" applyBorder="1" applyAlignment="1">
      <alignment/>
    </xf>
    <xf numFmtId="0" fontId="2" fillId="20" borderId="13" xfId="0" applyFont="1" applyFill="1" applyBorder="1" applyAlignment="1">
      <alignment/>
    </xf>
    <xf numFmtId="0" fontId="2" fillId="20" borderId="29" xfId="0" applyFont="1" applyFill="1" applyBorder="1" applyAlignment="1" quotePrefix="1">
      <alignment horizontal="right"/>
    </xf>
    <xf numFmtId="0" fontId="2" fillId="0" borderId="0" xfId="0" applyFont="1" applyFill="1" applyAlignment="1">
      <alignment/>
    </xf>
    <xf numFmtId="10" fontId="2" fillId="0" borderId="0" xfId="103" applyNumberFormat="1" applyFont="1" applyFill="1" applyAlignment="1">
      <alignment horizontal="center"/>
    </xf>
    <xf numFmtId="165" fontId="2" fillId="0" borderId="0" xfId="0" applyNumberFormat="1" applyFont="1" applyFill="1" applyAlignment="1">
      <alignment/>
    </xf>
    <xf numFmtId="165" fontId="2" fillId="0" borderId="4" xfId="43" applyNumberFormat="1" applyFont="1" applyFill="1" applyBorder="1" applyAlignment="1">
      <alignment/>
    </xf>
    <xf numFmtId="43" fontId="2" fillId="0" borderId="0" xfId="0" applyNumberFormat="1" applyFont="1" applyFill="1" applyAlignment="1">
      <alignment/>
    </xf>
    <xf numFmtId="174" fontId="2" fillId="0" borderId="0" xfId="43" applyNumberFormat="1" applyFont="1" applyFill="1" applyAlignment="1">
      <alignment/>
    </xf>
    <xf numFmtId="0" fontId="3" fillId="0" borderId="0" xfId="92" applyFont="1">
      <alignment/>
      <protection/>
    </xf>
    <xf numFmtId="0" fontId="2" fillId="0" borderId="0" xfId="92" applyFont="1">
      <alignment/>
      <protection/>
    </xf>
    <xf numFmtId="0" fontId="25" fillId="0" borderId="0" xfId="92" applyFont="1">
      <alignment/>
      <protection/>
    </xf>
    <xf numFmtId="0" fontId="3" fillId="0" borderId="30" xfId="92" applyFont="1" applyBorder="1">
      <alignment/>
      <protection/>
    </xf>
    <xf numFmtId="0" fontId="3" fillId="0" borderId="30" xfId="92" applyFont="1" applyBorder="1" applyAlignment="1">
      <alignment horizontal="center"/>
      <protection/>
    </xf>
    <xf numFmtId="0" fontId="3" fillId="0" borderId="0" xfId="92" applyFont="1" applyBorder="1">
      <alignment/>
      <protection/>
    </xf>
    <xf numFmtId="0" fontId="3" fillId="0" borderId="0" xfId="92" applyFont="1" applyBorder="1" applyAlignment="1">
      <alignment horizontal="center"/>
      <protection/>
    </xf>
    <xf numFmtId="0" fontId="2" fillId="0" borderId="0" xfId="92" applyFont="1" applyFill="1">
      <alignment/>
      <protection/>
    </xf>
    <xf numFmtId="167" fontId="2" fillId="0" borderId="0" xfId="107" applyNumberFormat="1" applyFont="1" applyFill="1" applyAlignment="1">
      <alignment/>
    </xf>
    <xf numFmtId="0" fontId="3" fillId="0" borderId="30" xfId="92" applyFont="1" applyBorder="1" applyAlignment="1">
      <alignment horizontal="right"/>
      <protection/>
    </xf>
    <xf numFmtId="0" fontId="3" fillId="0" borderId="30" xfId="92" applyFont="1" applyFill="1" applyBorder="1">
      <alignment/>
      <protection/>
    </xf>
    <xf numFmtId="0" fontId="13" fillId="0" borderId="0" xfId="0" applyFont="1" applyAlignment="1">
      <alignment/>
    </xf>
    <xf numFmtId="165" fontId="11" fillId="0" borderId="0" xfId="54" applyNumberFormat="1" applyFont="1" applyAlignment="1">
      <alignment vertical="center"/>
    </xf>
    <xf numFmtId="0" fontId="11" fillId="0" borderId="0" xfId="0" applyFont="1" applyAlignment="1">
      <alignment horizontal="center"/>
    </xf>
    <xf numFmtId="0" fontId="2" fillId="0" borderId="30" xfId="0" applyFont="1" applyFill="1" applyBorder="1" applyAlignment="1">
      <alignment horizontal="center" wrapText="1"/>
    </xf>
    <xf numFmtId="0" fontId="11" fillId="0" borderId="0" xfId="0" applyFont="1" applyAlignment="1">
      <alignment vertical="center"/>
    </xf>
    <xf numFmtId="165" fontId="11" fillId="0" borderId="0" xfId="54" applyNumberFormat="1" applyFont="1" applyAlignment="1" applyProtection="1">
      <alignment vertical="center"/>
      <protection/>
    </xf>
    <xf numFmtId="165" fontId="11" fillId="0" borderId="4" xfId="54" applyNumberFormat="1" applyFont="1" applyBorder="1" applyAlignment="1" applyProtection="1">
      <alignment vertical="center"/>
      <protection/>
    </xf>
    <xf numFmtId="165" fontId="11" fillId="0" borderId="30" xfId="54" applyNumberFormat="1" applyFont="1" applyBorder="1" applyAlignment="1" applyProtection="1">
      <alignment vertical="center"/>
      <protection/>
    </xf>
    <xf numFmtId="165" fontId="11" fillId="0" borderId="0" xfId="54" applyNumberFormat="1" applyFont="1" applyBorder="1" applyAlignment="1" applyProtection="1">
      <alignment vertical="center"/>
      <protection/>
    </xf>
    <xf numFmtId="165" fontId="11" fillId="0" borderId="31" xfId="54" applyNumberFormat="1" applyFont="1" applyBorder="1" applyAlignment="1" applyProtection="1">
      <alignment vertical="center"/>
      <protection/>
    </xf>
    <xf numFmtId="0" fontId="11" fillId="0" borderId="0" xfId="0" applyFont="1" applyAlignment="1" applyProtection="1">
      <alignment vertical="center"/>
      <protection/>
    </xf>
    <xf numFmtId="175" fontId="11" fillId="0" borderId="0" xfId="0" applyNumberFormat="1" applyFont="1" applyAlignment="1" applyProtection="1">
      <alignment vertical="center"/>
      <protection/>
    </xf>
    <xf numFmtId="165" fontId="11" fillId="0" borderId="32" xfId="54" applyNumberFormat="1" applyFont="1" applyBorder="1" applyAlignment="1" applyProtection="1">
      <alignment vertical="center"/>
      <protection/>
    </xf>
    <xf numFmtId="0" fontId="11" fillId="0" borderId="0" xfId="0" applyFont="1" applyAlignment="1" quotePrefix="1">
      <alignment horizontal="left" vertical="center"/>
    </xf>
    <xf numFmtId="0" fontId="2" fillId="0" borderId="0" xfId="0" applyFont="1" applyAlignment="1" applyProtection="1">
      <alignment/>
      <protection/>
    </xf>
    <xf numFmtId="0" fontId="0" fillId="0" borderId="0" xfId="0" applyAlignment="1" applyProtection="1">
      <alignment/>
      <protection/>
    </xf>
    <xf numFmtId="0" fontId="11" fillId="0" borderId="0" xfId="0" applyFont="1" applyFill="1" applyAlignment="1">
      <alignment vertical="center" wrapText="1"/>
    </xf>
    <xf numFmtId="165" fontId="14" fillId="0" borderId="0" xfId="54" applyNumberFormat="1" applyFont="1" applyFill="1" applyAlignment="1" applyProtection="1">
      <alignment vertical="center"/>
      <protection/>
    </xf>
    <xf numFmtId="165" fontId="11" fillId="0" borderId="0" xfId="54" applyNumberFormat="1" applyFont="1" applyFill="1" applyAlignment="1" applyProtection="1">
      <alignment vertical="center"/>
      <protection/>
    </xf>
    <xf numFmtId="0" fontId="3" fillId="0" borderId="0" xfId="90" applyFont="1">
      <alignment/>
      <protection/>
    </xf>
    <xf numFmtId="0" fontId="3" fillId="0" borderId="0" xfId="96" applyFont="1">
      <alignment/>
      <protection/>
    </xf>
    <xf numFmtId="0" fontId="2" fillId="0" borderId="0" xfId="0" applyFont="1" applyBorder="1" applyAlignment="1">
      <alignment/>
    </xf>
    <xf numFmtId="165" fontId="5" fillId="0" borderId="0" xfId="43" applyNumberFormat="1" applyFont="1" applyBorder="1" applyAlignment="1">
      <alignment/>
    </xf>
    <xf numFmtId="0" fontId="0" fillId="0" borderId="0" xfId="0" applyBorder="1" applyAlignment="1">
      <alignment horizontal="left" indent="1"/>
    </xf>
    <xf numFmtId="0" fontId="0" fillId="0" borderId="0" xfId="0" applyFill="1" applyBorder="1" applyAlignment="1">
      <alignment horizontal="left" indent="1"/>
    </xf>
    <xf numFmtId="0" fontId="2" fillId="0" borderId="0" xfId="0" applyFont="1" applyBorder="1" applyAlignment="1">
      <alignment horizontal="left" indent="1"/>
    </xf>
    <xf numFmtId="41" fontId="5" fillId="0" borderId="0" xfId="96" applyNumberFormat="1" applyFont="1" applyFill="1" applyBorder="1">
      <alignment/>
      <protection/>
    </xf>
    <xf numFmtId="0" fontId="0" fillId="0" borderId="0" xfId="0" applyBorder="1" applyAlignment="1">
      <alignment/>
    </xf>
    <xf numFmtId="165" fontId="5" fillId="0" borderId="0" xfId="96" applyNumberFormat="1" applyFont="1" applyBorder="1">
      <alignment/>
      <protection/>
    </xf>
    <xf numFmtId="0" fontId="3" fillId="0" borderId="0" xfId="0" applyFont="1" applyAlignment="1">
      <alignment horizontal="right"/>
    </xf>
    <xf numFmtId="0" fontId="3" fillId="0" borderId="0" xfId="0" applyFont="1" applyAlignment="1">
      <alignment horizontal="center"/>
    </xf>
    <xf numFmtId="49" fontId="3" fillId="0" borderId="0" xfId="0" applyNumberFormat="1" applyFont="1" applyAlignment="1">
      <alignment horizontal="center"/>
    </xf>
    <xf numFmtId="0" fontId="3" fillId="0" borderId="30" xfId="0" applyFont="1" applyBorder="1" applyAlignment="1">
      <alignment horizontal="center"/>
    </xf>
    <xf numFmtId="0" fontId="0" fillId="0" borderId="0" xfId="0" applyAlignment="1">
      <alignment horizontal="left" indent="1"/>
    </xf>
    <xf numFmtId="0" fontId="0" fillId="0" borderId="0" xfId="0" applyAlignment="1">
      <alignment horizontal="right"/>
    </xf>
    <xf numFmtId="37" fontId="0" fillId="0" borderId="0" xfId="0" applyNumberFormat="1" applyAlignment="1">
      <alignment/>
    </xf>
    <xf numFmtId="37" fontId="0" fillId="0" borderId="0" xfId="0" applyNumberFormat="1" applyFill="1" applyAlignment="1">
      <alignment/>
    </xf>
    <xf numFmtId="165" fontId="0" fillId="0" borderId="0" xfId="54" applyNumberFormat="1" applyFont="1" applyAlignment="1">
      <alignment/>
    </xf>
    <xf numFmtId="43" fontId="0" fillId="0" borderId="0" xfId="54" applyFont="1" applyAlignment="1">
      <alignment/>
    </xf>
    <xf numFmtId="43" fontId="0" fillId="0" borderId="0" xfId="54" applyFont="1" applyFill="1" applyAlignment="1">
      <alignment/>
    </xf>
    <xf numFmtId="165" fontId="0" fillId="0" borderId="0" xfId="54" applyNumberFormat="1" applyFont="1" applyFill="1" applyAlignment="1">
      <alignment/>
    </xf>
    <xf numFmtId="0" fontId="35" fillId="0" borderId="0" xfId="93" applyFont="1" applyFill="1">
      <alignment/>
      <protection/>
    </xf>
    <xf numFmtId="0" fontId="36" fillId="0" borderId="30" xfId="93" applyFont="1" applyFill="1" applyBorder="1">
      <alignment/>
      <protection/>
    </xf>
    <xf numFmtId="0" fontId="36" fillId="0" borderId="30" xfId="93" applyFont="1" applyFill="1" applyBorder="1" applyAlignment="1">
      <alignment horizontal="center"/>
      <protection/>
    </xf>
    <xf numFmtId="17" fontId="34" fillId="0" borderId="30" xfId="93" applyNumberFormat="1" applyFont="1" applyFill="1" applyBorder="1" applyAlignment="1">
      <alignment horizontal="center"/>
      <protection/>
    </xf>
    <xf numFmtId="0" fontId="37" fillId="0" borderId="30" xfId="93" applyFont="1" applyFill="1" applyBorder="1" applyAlignment="1" quotePrefix="1">
      <alignment horizontal="center"/>
      <protection/>
    </xf>
    <xf numFmtId="17" fontId="34" fillId="0" borderId="0" xfId="93" applyNumberFormat="1" applyFont="1" applyFill="1" applyBorder="1" applyAlignment="1">
      <alignment horizontal="center"/>
      <protection/>
    </xf>
    <xf numFmtId="0" fontId="37" fillId="0" borderId="4" xfId="93" applyFont="1" applyFill="1" applyBorder="1" applyAlignment="1" quotePrefix="1">
      <alignment horizontal="center"/>
      <protection/>
    </xf>
    <xf numFmtId="17" fontId="34" fillId="0" borderId="4" xfId="93" applyNumberFormat="1" applyFont="1" applyFill="1" applyBorder="1" applyAlignment="1">
      <alignment horizontal="center"/>
      <protection/>
    </xf>
    <xf numFmtId="0" fontId="36" fillId="0" borderId="33" xfId="93" applyFont="1" applyFill="1" applyBorder="1">
      <alignment/>
      <protection/>
    </xf>
    <xf numFmtId="17" fontId="36" fillId="0" borderId="34" xfId="93" applyNumberFormat="1" applyFont="1" applyFill="1" applyBorder="1" applyAlignment="1">
      <alignment horizontal="center"/>
      <protection/>
    </xf>
    <xf numFmtId="0" fontId="36" fillId="0" borderId="0" xfId="93" applyFont="1" applyFill="1" applyBorder="1" applyAlignment="1">
      <alignment horizontal="center"/>
      <protection/>
    </xf>
    <xf numFmtId="37" fontId="36" fillId="0" borderId="4" xfId="93" applyNumberFormat="1" applyFont="1" applyFill="1" applyBorder="1" applyProtection="1">
      <alignment/>
      <protection/>
    </xf>
    <xf numFmtId="37" fontId="36" fillId="0" borderId="35" xfId="93" applyNumberFormat="1" applyFont="1" applyFill="1" applyBorder="1" applyProtection="1">
      <alignment/>
      <protection/>
    </xf>
    <xf numFmtId="37" fontId="36" fillId="0" borderId="21" xfId="93" applyNumberFormat="1" applyFont="1" applyFill="1" applyBorder="1" applyProtection="1">
      <alignment/>
      <protection/>
    </xf>
    <xf numFmtId="0" fontId="36" fillId="0" borderId="0" xfId="93" applyFont="1" applyFill="1">
      <alignment/>
      <protection/>
    </xf>
    <xf numFmtId="0" fontId="36" fillId="0" borderId="0" xfId="93" applyFont="1" applyFill="1" applyAlignment="1">
      <alignment horizontal="center"/>
      <protection/>
    </xf>
    <xf numFmtId="37" fontId="36" fillId="0" borderId="0" xfId="93" applyNumberFormat="1" applyFont="1" applyFill="1" applyProtection="1">
      <alignment/>
      <protection/>
    </xf>
    <xf numFmtId="0" fontId="36" fillId="0" borderId="0" xfId="93" applyFont="1" applyFill="1" applyAlignment="1">
      <alignment horizontal="right"/>
      <protection/>
    </xf>
    <xf numFmtId="181" fontId="36" fillId="0" borderId="0" xfId="93" applyNumberFormat="1" applyFont="1" applyFill="1" applyAlignment="1" applyProtection="1">
      <alignment horizontal="center"/>
      <protection/>
    </xf>
    <xf numFmtId="182" fontId="39" fillId="0" borderId="0" xfId="93" applyNumberFormat="1" applyFont="1" applyFill="1" applyAlignment="1">
      <alignment horizontal="center"/>
      <protection/>
    </xf>
    <xf numFmtId="181" fontId="36" fillId="0" borderId="36" xfId="93" applyNumberFormat="1" applyFont="1" applyFill="1" applyBorder="1" applyAlignment="1" applyProtection="1">
      <alignment horizontal="center"/>
      <protection/>
    </xf>
    <xf numFmtId="37" fontId="41" fillId="0" borderId="0" xfId="93" applyNumberFormat="1" applyFont="1" applyFill="1" applyBorder="1" applyAlignment="1">
      <alignment horizontal="right"/>
      <protection/>
    </xf>
    <xf numFmtId="37" fontId="40" fillId="0" borderId="0" xfId="93" applyNumberFormat="1" applyFont="1" applyFill="1" applyBorder="1" applyProtection="1">
      <alignment/>
      <protection/>
    </xf>
    <xf numFmtId="37" fontId="40" fillId="0" borderId="0" xfId="93" applyNumberFormat="1" applyFont="1" applyFill="1" applyBorder="1" applyAlignment="1" applyProtection="1">
      <alignment horizontal="center"/>
      <protection/>
    </xf>
    <xf numFmtId="0" fontId="40" fillId="0" borderId="0" xfId="93" applyFont="1" applyFill="1" applyBorder="1">
      <alignment/>
      <protection/>
    </xf>
    <xf numFmtId="0" fontId="40" fillId="0" borderId="0" xfId="93" applyFont="1" applyFill="1">
      <alignment/>
      <protection/>
    </xf>
    <xf numFmtId="0" fontId="40" fillId="0" borderId="0" xfId="93" applyFont="1" applyFill="1" applyAlignment="1">
      <alignment horizontal="left"/>
      <protection/>
    </xf>
    <xf numFmtId="37" fontId="38" fillId="0" borderId="0" xfId="93" applyNumberFormat="1" applyFont="1" applyFill="1" applyBorder="1" applyProtection="1">
      <alignment/>
      <protection/>
    </xf>
    <xf numFmtId="0" fontId="38" fillId="0" borderId="0" xfId="93" applyFont="1" applyFill="1">
      <alignment/>
      <protection/>
    </xf>
    <xf numFmtId="0" fontId="35" fillId="0" borderId="0" xfId="93" applyFont="1" applyFill="1" applyAlignment="1">
      <alignment horizontal="center"/>
      <protection/>
    </xf>
    <xf numFmtId="0" fontId="38" fillId="0" borderId="0" xfId="93" applyFont="1" applyFill="1" applyAlignment="1">
      <alignment horizontal="center"/>
      <protection/>
    </xf>
    <xf numFmtId="0" fontId="38" fillId="0" borderId="0" xfId="93" applyFont="1" applyFill="1" applyAlignment="1">
      <alignment horizontal="right"/>
      <protection/>
    </xf>
    <xf numFmtId="37" fontId="38" fillId="0" borderId="0" xfId="93" applyNumberFormat="1" applyFont="1" applyFill="1" applyProtection="1">
      <alignment/>
      <protection/>
    </xf>
    <xf numFmtId="37" fontId="39" fillId="0" borderId="0" xfId="93" applyNumberFormat="1" applyFont="1" applyFill="1" applyProtection="1">
      <alignment/>
      <protection/>
    </xf>
    <xf numFmtId="37" fontId="39" fillId="0" borderId="32" xfId="93" applyNumberFormat="1" applyFont="1" applyFill="1" applyBorder="1">
      <alignment/>
      <protection/>
    </xf>
    <xf numFmtId="37" fontId="38" fillId="0" borderId="32" xfId="93" applyNumberFormat="1" applyFont="1" applyFill="1" applyBorder="1" applyProtection="1">
      <alignment/>
      <protection/>
    </xf>
    <xf numFmtId="37" fontId="38" fillId="0" borderId="0" xfId="93" applyNumberFormat="1" applyFont="1" applyFill="1">
      <alignment/>
      <protection/>
    </xf>
    <xf numFmtId="0" fontId="39" fillId="0" borderId="0" xfId="93" applyFont="1" applyFill="1" applyAlignment="1" quotePrefix="1">
      <alignment horizontal="right"/>
      <protection/>
    </xf>
    <xf numFmtId="0" fontId="34" fillId="0" borderId="0" xfId="93" applyFont="1" applyFill="1">
      <alignment/>
      <protection/>
    </xf>
    <xf numFmtId="0" fontId="34" fillId="0" borderId="37" xfId="93" applyFont="1" applyFill="1" applyBorder="1" applyAlignment="1">
      <alignment horizontal="center"/>
      <protection/>
    </xf>
    <xf numFmtId="0" fontId="34" fillId="0" borderId="38" xfId="93" applyFont="1" applyFill="1" applyBorder="1" applyAlignment="1">
      <alignment horizontal="right"/>
      <protection/>
    </xf>
    <xf numFmtId="17" fontId="34" fillId="0" borderId="0" xfId="93" applyNumberFormat="1" applyFont="1" applyFill="1">
      <alignment/>
      <protection/>
    </xf>
    <xf numFmtId="180" fontId="36" fillId="0" borderId="0" xfId="93" applyNumberFormat="1" applyFont="1" applyFill="1" applyAlignment="1" applyProtection="1">
      <alignment horizontal="center"/>
      <protection/>
    </xf>
    <xf numFmtId="0" fontId="34" fillId="0" borderId="0" xfId="93" applyFont="1" applyFill="1" applyAlignment="1">
      <alignment horizontal="center"/>
      <protection/>
    </xf>
    <xf numFmtId="0" fontId="34" fillId="0" borderId="0" xfId="93" applyFont="1" applyFill="1" applyAlignment="1">
      <alignment horizontal="center" wrapText="1"/>
      <protection/>
    </xf>
    <xf numFmtId="37" fontId="38" fillId="0" borderId="4" xfId="93" applyNumberFormat="1" applyFont="1" applyFill="1" applyBorder="1" applyProtection="1">
      <alignment/>
      <protection/>
    </xf>
    <xf numFmtId="37" fontId="39" fillId="0" borderId="4" xfId="93" applyNumberFormat="1" applyFont="1" applyFill="1" applyBorder="1" applyProtection="1">
      <alignment/>
      <protection/>
    </xf>
    <xf numFmtId="37" fontId="42" fillId="0" borderId="0" xfId="93" applyNumberFormat="1" applyFont="1" applyFill="1" applyAlignment="1" applyProtection="1">
      <alignment horizontal="center"/>
      <protection/>
    </xf>
    <xf numFmtId="0" fontId="42" fillId="0" borderId="0" xfId="93" applyFont="1" applyFill="1" applyAlignment="1">
      <alignment horizontal="center"/>
      <protection/>
    </xf>
    <xf numFmtId="37" fontId="39" fillId="0" borderId="31" xfId="93" applyNumberFormat="1" applyFont="1" applyFill="1" applyBorder="1">
      <alignment/>
      <protection/>
    </xf>
    <xf numFmtId="17" fontId="34" fillId="0" borderId="8" xfId="93" applyNumberFormat="1" applyFont="1" applyFill="1" applyBorder="1" applyAlignment="1">
      <alignment horizontal="right"/>
      <protection/>
    </xf>
    <xf numFmtId="0" fontId="43" fillId="0" borderId="0" xfId="0" applyFont="1" applyAlignment="1">
      <alignment/>
    </xf>
    <xf numFmtId="165" fontId="43" fillId="0" borderId="0" xfId="43" applyNumberFormat="1" applyFont="1" applyAlignment="1">
      <alignment/>
    </xf>
    <xf numFmtId="0" fontId="16" fillId="0" borderId="0" xfId="0" applyFont="1" applyAlignment="1">
      <alignment horizontal="left"/>
    </xf>
    <xf numFmtId="0" fontId="0" fillId="0" borderId="0" xfId="0" applyFont="1" applyAlignment="1">
      <alignment/>
    </xf>
    <xf numFmtId="165" fontId="0" fillId="0" borderId="0" xfId="43" applyNumberFormat="1" applyFont="1" applyAlignment="1">
      <alignment/>
    </xf>
    <xf numFmtId="0" fontId="0" fillId="0" borderId="0" xfId="0" applyFont="1" applyFill="1" applyBorder="1" applyAlignment="1">
      <alignment/>
    </xf>
    <xf numFmtId="165" fontId="0" fillId="0" borderId="39" xfId="43" applyNumberFormat="1" applyFont="1" applyBorder="1" applyAlignment="1">
      <alignment horizontal="center"/>
    </xf>
    <xf numFmtId="165" fontId="0" fillId="0" borderId="18" xfId="43" applyNumberFormat="1" applyFont="1" applyBorder="1" applyAlignment="1">
      <alignment horizontal="center"/>
    </xf>
    <xf numFmtId="165" fontId="0" fillId="0" borderId="0" xfId="43" applyNumberFormat="1" applyFont="1" applyAlignment="1">
      <alignment horizontal="center"/>
    </xf>
    <xf numFmtId="9" fontId="0" fillId="0" borderId="0" xfId="103" applyFont="1" applyAlignment="1">
      <alignment/>
    </xf>
    <xf numFmtId="10" fontId="0" fillId="0" borderId="0" xfId="103" applyNumberFormat="1" applyFont="1" applyAlignment="1">
      <alignment/>
    </xf>
    <xf numFmtId="165" fontId="0" fillId="0" borderId="4" xfId="43" applyNumberFormat="1" applyFont="1" applyBorder="1" applyAlignment="1">
      <alignment/>
    </xf>
    <xf numFmtId="165" fontId="16" fillId="0" borderId="0" xfId="43" applyNumberFormat="1" applyFont="1" applyAlignment="1">
      <alignment/>
    </xf>
    <xf numFmtId="165" fontId="16" fillId="0" borderId="4" xfId="43" applyNumberFormat="1" applyFont="1" applyFill="1" applyBorder="1" applyAlignment="1">
      <alignment/>
    </xf>
    <xf numFmtId="167" fontId="0" fillId="0" borderId="0" xfId="103" applyNumberFormat="1" applyFont="1" applyAlignment="1">
      <alignment horizontal="center"/>
    </xf>
    <xf numFmtId="175" fontId="0" fillId="0" borderId="0" xfId="103" applyNumberFormat="1" applyFont="1" applyAlignment="1">
      <alignment horizontal="center"/>
    </xf>
    <xf numFmtId="10" fontId="0" fillId="0" borderId="0" xfId="103" applyNumberFormat="1" applyFont="1" applyAlignment="1">
      <alignment horizontal="center"/>
    </xf>
    <xf numFmtId="10" fontId="0" fillId="0" borderId="40" xfId="103" applyNumberFormat="1" applyFont="1" applyBorder="1" applyAlignment="1">
      <alignment horizontal="center"/>
    </xf>
    <xf numFmtId="43" fontId="0" fillId="0" borderId="0" xfId="43" applyNumberFormat="1" applyFont="1" applyAlignment="1">
      <alignment/>
    </xf>
    <xf numFmtId="165" fontId="2" fillId="0" borderId="0" xfId="43" applyNumberFormat="1" applyFont="1" applyAlignment="1">
      <alignment/>
    </xf>
    <xf numFmtId="165" fontId="2" fillId="0" borderId="30" xfId="43" applyNumberFormat="1" applyFont="1" applyBorder="1" applyAlignment="1">
      <alignment/>
    </xf>
    <xf numFmtId="0" fontId="16" fillId="0" borderId="0" xfId="0" applyFont="1" applyAlignment="1">
      <alignment horizontal="right"/>
    </xf>
    <xf numFmtId="164" fontId="3" fillId="0" borderId="0" xfId="61" applyNumberFormat="1" applyFont="1" applyAlignment="1">
      <alignment/>
    </xf>
    <xf numFmtId="165" fontId="3" fillId="0" borderId="4" xfId="43" applyNumberFormat="1" applyFont="1" applyFill="1" applyBorder="1" applyAlignment="1">
      <alignment/>
    </xf>
    <xf numFmtId="0" fontId="3" fillId="0" borderId="0" xfId="0" applyFont="1" applyFill="1" applyAlignment="1">
      <alignment horizontal="right"/>
    </xf>
    <xf numFmtId="0" fontId="16" fillId="0" borderId="0" xfId="0" applyFont="1" applyAlignment="1">
      <alignment/>
    </xf>
    <xf numFmtId="165" fontId="16" fillId="0" borderId="0" xfId="43" applyNumberFormat="1" applyFont="1" applyAlignment="1">
      <alignment horizontal="right"/>
    </xf>
    <xf numFmtId="0" fontId="41" fillId="0" borderId="30" xfId="93" applyFont="1" applyFill="1" applyBorder="1" applyAlignment="1">
      <alignment horizontal="left"/>
      <protection/>
    </xf>
    <xf numFmtId="164" fontId="38" fillId="0" borderId="30" xfId="61" applyNumberFormat="1" applyFont="1" applyFill="1" applyBorder="1" applyAlignment="1">
      <alignment horizontal="center"/>
    </xf>
    <xf numFmtId="164" fontId="39" fillId="0" borderId="0" xfId="61" applyNumberFormat="1" applyFont="1" applyFill="1" applyAlignment="1">
      <alignment horizontal="center"/>
    </xf>
    <xf numFmtId="37" fontId="41" fillId="0" borderId="30" xfId="93" applyNumberFormat="1" applyFont="1" applyFill="1" applyBorder="1" applyAlignment="1">
      <alignment horizontal="right"/>
      <protection/>
    </xf>
    <xf numFmtId="0" fontId="41" fillId="0" borderId="0" xfId="93" applyFont="1" applyFill="1" applyBorder="1" applyAlignment="1">
      <alignment horizontal="left"/>
      <protection/>
    </xf>
    <xf numFmtId="0" fontId="40" fillId="0" borderId="0" xfId="93" applyFont="1" applyFill="1" applyBorder="1" applyAlignment="1">
      <alignment horizontal="left"/>
      <protection/>
    </xf>
    <xf numFmtId="164" fontId="38" fillId="0" borderId="0" xfId="61" applyNumberFormat="1" applyFont="1" applyFill="1" applyBorder="1" applyAlignment="1">
      <alignment horizontal="center"/>
    </xf>
    <xf numFmtId="165" fontId="38" fillId="0" borderId="0" xfId="43" applyNumberFormat="1" applyFont="1" applyFill="1" applyBorder="1" applyAlignment="1">
      <alignment horizontal="center"/>
    </xf>
    <xf numFmtId="164" fontId="39" fillId="0" borderId="0" xfId="61" applyNumberFormat="1" applyFont="1" applyFill="1" applyBorder="1" applyAlignment="1">
      <alignment horizontal="center"/>
    </xf>
    <xf numFmtId="182" fontId="39" fillId="0" borderId="0" xfId="93" applyNumberFormat="1" applyFont="1" applyFill="1" applyBorder="1" applyAlignment="1">
      <alignment horizontal="center"/>
      <protection/>
    </xf>
    <xf numFmtId="165" fontId="38" fillId="0" borderId="0" xfId="43" applyNumberFormat="1" applyFont="1" applyFill="1" applyAlignment="1">
      <alignment horizontal="center"/>
    </xf>
    <xf numFmtId="182" fontId="39" fillId="0" borderId="0" xfId="93" applyNumberFormat="1" applyFont="1" applyFill="1" applyAlignment="1">
      <alignment horizontal="right"/>
      <protection/>
    </xf>
    <xf numFmtId="0" fontId="16" fillId="0" borderId="30" xfId="0" applyFont="1" applyBorder="1" applyAlignment="1">
      <alignment/>
    </xf>
    <xf numFmtId="10" fontId="11" fillId="0" borderId="0" xfId="103" applyNumberFormat="1" applyFont="1" applyAlignment="1" applyProtection="1">
      <alignment vertical="center"/>
      <protection/>
    </xf>
    <xf numFmtId="0" fontId="11" fillId="0" borderId="0" xfId="0" applyFont="1" applyBorder="1" applyAlignment="1">
      <alignment horizontal="center"/>
    </xf>
    <xf numFmtId="165" fontId="2" fillId="0" borderId="0" xfId="54" applyNumberFormat="1" applyFont="1" applyBorder="1" applyAlignment="1">
      <alignment horizontal="center" vertical="center"/>
    </xf>
    <xf numFmtId="0" fontId="2" fillId="0" borderId="0" xfId="0" applyFont="1" applyFill="1" applyBorder="1" applyAlignment="1">
      <alignment horizontal="center" wrapText="1"/>
    </xf>
    <xf numFmtId="165" fontId="11" fillId="0" borderId="0" xfId="54" applyNumberFormat="1" applyFont="1" applyBorder="1" applyAlignment="1">
      <alignment vertical="center"/>
    </xf>
    <xf numFmtId="0" fontId="11" fillId="0" borderId="0" xfId="0" applyFont="1" applyBorder="1" applyAlignment="1" applyProtection="1">
      <alignment vertical="center"/>
      <protection/>
    </xf>
    <xf numFmtId="175" fontId="11" fillId="0" borderId="0" xfId="0" applyNumberFormat="1" applyFont="1" applyBorder="1" applyAlignment="1" applyProtection="1">
      <alignment vertical="center"/>
      <protection/>
    </xf>
    <xf numFmtId="0" fontId="2" fillId="0" borderId="0" xfId="0" applyFont="1" applyBorder="1" applyAlignment="1" applyProtection="1">
      <alignment/>
      <protection/>
    </xf>
    <xf numFmtId="165" fontId="11" fillId="0" borderId="0" xfId="54" applyNumberFormat="1" applyFont="1" applyFill="1" applyBorder="1" applyAlignment="1" applyProtection="1">
      <alignment vertical="center"/>
      <protection/>
    </xf>
    <xf numFmtId="0" fontId="11" fillId="0" borderId="0" xfId="0" applyFont="1" applyFill="1" applyAlignment="1" applyProtection="1">
      <alignment vertical="center"/>
      <protection/>
    </xf>
    <xf numFmtId="165" fontId="11" fillId="0" borderId="30" xfId="54" applyNumberFormat="1" applyFont="1" applyFill="1" applyBorder="1" applyAlignment="1" applyProtection="1">
      <alignment vertical="center"/>
      <protection/>
    </xf>
    <xf numFmtId="0" fontId="14" fillId="0" borderId="0" xfId="0" applyFont="1" applyFill="1" applyAlignment="1">
      <alignment vertical="center" wrapText="1"/>
    </xf>
    <xf numFmtId="0" fontId="5" fillId="0" borderId="0" xfId="96" applyFont="1" applyAlignment="1">
      <alignment horizontal="left" indent="1"/>
      <protection/>
    </xf>
    <xf numFmtId="165" fontId="5" fillId="0" borderId="4" xfId="96" applyNumberFormat="1" applyFont="1" applyBorder="1">
      <alignment/>
      <protection/>
    </xf>
    <xf numFmtId="165" fontId="0" fillId="0" borderId="0" xfId="43" applyNumberFormat="1" applyFont="1" applyAlignment="1">
      <alignment/>
    </xf>
    <xf numFmtId="165" fontId="0" fillId="0" borderId="0" xfId="54" applyNumberFormat="1" applyFont="1" applyAlignment="1">
      <alignment/>
    </xf>
    <xf numFmtId="37" fontId="0" fillId="0" borderId="0" xfId="0" applyNumberFormat="1" applyFont="1" applyAlignment="1">
      <alignment/>
    </xf>
    <xf numFmtId="0" fontId="35" fillId="0" borderId="0" xfId="93" applyFont="1" applyFill="1" applyBorder="1">
      <alignment/>
      <protection/>
    </xf>
    <xf numFmtId="0" fontId="36" fillId="0" borderId="0" xfId="93" applyFont="1" applyFill="1" applyBorder="1">
      <alignment/>
      <protection/>
    </xf>
    <xf numFmtId="17" fontId="36" fillId="0" borderId="0" xfId="93" applyNumberFormat="1" applyFont="1" applyFill="1" applyBorder="1" applyAlignment="1">
      <alignment horizontal="center"/>
      <protection/>
    </xf>
    <xf numFmtId="37" fontId="36" fillId="0" borderId="0" xfId="93" applyNumberFormat="1" applyFont="1" applyFill="1" applyBorder="1" applyProtection="1">
      <alignment/>
      <protection/>
    </xf>
    <xf numFmtId="0" fontId="38" fillId="0" borderId="0" xfId="93" applyFont="1" applyFill="1" applyBorder="1">
      <alignment/>
      <protection/>
    </xf>
    <xf numFmtId="165" fontId="5" fillId="0" borderId="4" xfId="96" applyNumberFormat="1" applyFont="1" applyFill="1" applyBorder="1" applyAlignment="1">
      <alignment horizontal="center"/>
      <protection/>
    </xf>
    <xf numFmtId="0" fontId="16" fillId="0" borderId="0" xfId="0" applyFont="1" applyAlignment="1">
      <alignment/>
    </xf>
    <xf numFmtId="165" fontId="16" fillId="0" borderId="39" xfId="43" applyNumberFormat="1" applyFont="1" applyBorder="1" applyAlignment="1">
      <alignment horizontal="center"/>
    </xf>
    <xf numFmtId="165" fontId="16" fillId="0" borderId="18" xfId="43" applyNumberFormat="1" applyFont="1" applyBorder="1" applyAlignment="1">
      <alignment horizontal="center"/>
    </xf>
    <xf numFmtId="0" fontId="2" fillId="0" borderId="41" xfId="92" applyFont="1" applyBorder="1">
      <alignment/>
      <protection/>
    </xf>
    <xf numFmtId="167" fontId="2" fillId="0" borderId="41" xfId="107" applyNumberFormat="1" applyFont="1" applyFill="1" applyBorder="1" applyAlignment="1">
      <alignment/>
    </xf>
    <xf numFmtId="0" fontId="2" fillId="0" borderId="42" xfId="92" applyFont="1" applyBorder="1">
      <alignment/>
      <protection/>
    </xf>
    <xf numFmtId="167" fontId="2" fillId="0" borderId="42" xfId="107" applyNumberFormat="1" applyFont="1" applyFill="1" applyBorder="1" applyAlignment="1">
      <alignment/>
    </xf>
    <xf numFmtId="0" fontId="2" fillId="0" borderId="42" xfId="92" applyFont="1" applyBorder="1" applyAlignment="1" quotePrefix="1">
      <alignment horizontal="left"/>
      <protection/>
    </xf>
    <xf numFmtId="0" fontId="2" fillId="0" borderId="42" xfId="92" applyFont="1" applyFill="1" applyBorder="1">
      <alignment/>
      <protection/>
    </xf>
    <xf numFmtId="0" fontId="2" fillId="0" borderId="42" xfId="92" applyFont="1" applyBorder="1" applyAlignment="1">
      <alignment horizontal="left"/>
      <protection/>
    </xf>
    <xf numFmtId="167" fontId="2" fillId="0" borderId="41" xfId="107" applyNumberFormat="1" applyFont="1" applyBorder="1" applyAlignment="1">
      <alignment/>
    </xf>
    <xf numFmtId="0" fontId="11" fillId="0" borderId="0" xfId="0" applyFont="1" applyFill="1" applyAlignment="1">
      <alignment vertical="center"/>
    </xf>
    <xf numFmtId="37" fontId="0" fillId="0" borderId="4" xfId="0" applyNumberFormat="1" applyFill="1" applyBorder="1" applyAlignment="1">
      <alignment/>
    </xf>
    <xf numFmtId="37" fontId="0" fillId="0" borderId="4" xfId="0" applyNumberFormat="1" applyBorder="1" applyAlignment="1">
      <alignment/>
    </xf>
    <xf numFmtId="37" fontId="0" fillId="0" borderId="4" xfId="0" applyNumberFormat="1" applyFont="1" applyBorder="1" applyAlignment="1">
      <alignment/>
    </xf>
    <xf numFmtId="165" fontId="0" fillId="0" borderId="4" xfId="43" applyNumberFormat="1" applyFont="1" applyBorder="1" applyAlignment="1">
      <alignment/>
    </xf>
    <xf numFmtId="164" fontId="3" fillId="0" borderId="32" xfId="61" applyNumberFormat="1" applyFont="1" applyFill="1" applyBorder="1" applyAlignment="1">
      <alignment/>
    </xf>
    <xf numFmtId="165" fontId="11" fillId="0" borderId="0" xfId="43" applyNumberFormat="1" applyFont="1" applyAlignment="1" applyProtection="1">
      <alignment vertical="center"/>
      <protection/>
    </xf>
    <xf numFmtId="165" fontId="14" fillId="0" borderId="32" xfId="43" applyNumberFormat="1" applyFont="1" applyBorder="1" applyAlignment="1" applyProtection="1">
      <alignment vertical="center"/>
      <protection/>
    </xf>
    <xf numFmtId="0" fontId="16" fillId="0" borderId="0" xfId="0" applyFont="1" applyBorder="1" applyAlignment="1">
      <alignment/>
    </xf>
    <xf numFmtId="171" fontId="2" fillId="0" borderId="30" xfId="0" applyNumberFormat="1" applyFont="1" applyFill="1" applyBorder="1" applyAlignment="1">
      <alignment horizontal="center"/>
    </xf>
    <xf numFmtId="165" fontId="5" fillId="0" borderId="4" xfId="96" applyNumberFormat="1" applyFont="1" applyFill="1" applyBorder="1">
      <alignment/>
      <protection/>
    </xf>
    <xf numFmtId="165" fontId="5" fillId="0" borderId="0" xfId="96" applyNumberFormat="1" applyFont="1" applyFill="1">
      <alignment/>
      <protection/>
    </xf>
    <xf numFmtId="181" fontId="36" fillId="0" borderId="0" xfId="93" applyNumberFormat="1" applyFont="1" applyFill="1" applyAlignment="1" applyProtection="1">
      <alignment horizontal="right"/>
      <protection/>
    </xf>
    <xf numFmtId="165" fontId="2" fillId="0" borderId="0" xfId="54" applyNumberFormat="1" applyFont="1" applyAlignment="1">
      <alignment horizontal="center" vertical="center"/>
    </xf>
    <xf numFmtId="165" fontId="2" fillId="0" borderId="30" xfId="54" applyNumberFormat="1" applyFont="1" applyBorder="1" applyAlignment="1">
      <alignment horizontal="center" vertical="center"/>
    </xf>
    <xf numFmtId="0" fontId="16" fillId="0" borderId="0" xfId="0" applyFont="1" applyAlignment="1">
      <alignment horizontal="left"/>
    </xf>
    <xf numFmtId="0" fontId="0" fillId="0" borderId="0" xfId="0" applyAlignment="1">
      <alignment horizontal="center"/>
    </xf>
    <xf numFmtId="0" fontId="0" fillId="0" borderId="0" xfId="0" applyFont="1" applyAlignment="1">
      <alignment horizontal="center"/>
    </xf>
  </cellXfs>
  <cellStyles count="1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umn total in dollars" xfId="42"/>
    <cellStyle name="Comma" xfId="43"/>
    <cellStyle name="Comma  - Style1" xfId="44"/>
    <cellStyle name="Comma  - Style2" xfId="45"/>
    <cellStyle name="Comma  - Style3" xfId="46"/>
    <cellStyle name="Comma  - Style4" xfId="47"/>
    <cellStyle name="Comma  - Style5" xfId="48"/>
    <cellStyle name="Comma  - Style6" xfId="49"/>
    <cellStyle name="Comma  - Style7" xfId="50"/>
    <cellStyle name="Comma  - Style8" xfId="51"/>
    <cellStyle name="Comma (0)" xfId="52"/>
    <cellStyle name="Comma [0]" xfId="53"/>
    <cellStyle name="Comma 2" xfId="54"/>
    <cellStyle name="Comma 2 2" xfId="55"/>
    <cellStyle name="Comma0" xfId="56"/>
    <cellStyle name="Comma0 - Style3" xfId="57"/>
    <cellStyle name="Comma0 - Style4" xfId="58"/>
    <cellStyle name="Comma0_OMAG by BU" xfId="59"/>
    <cellStyle name="Comma1 - Style1" xfId="60"/>
    <cellStyle name="Currency" xfId="61"/>
    <cellStyle name="Currency [0]" xfId="62"/>
    <cellStyle name="Currency No Comma" xfId="63"/>
    <cellStyle name="Currency(0)" xfId="64"/>
    <cellStyle name="Currency0" xfId="65"/>
    <cellStyle name="Date" xfId="66"/>
    <cellStyle name="Date - Style3" xfId="67"/>
    <cellStyle name="Date_OMAG by BU" xfId="68"/>
    <cellStyle name="Explanatory Text" xfId="69"/>
    <cellStyle name="Fixed" xfId="70"/>
    <cellStyle name="General" xfId="71"/>
    <cellStyle name="Good" xfId="72"/>
    <cellStyle name="Grey" xfId="73"/>
    <cellStyle name="header" xfId="74"/>
    <cellStyle name="Header1" xfId="75"/>
    <cellStyle name="Header2" xfId="76"/>
    <cellStyle name="Heading 1" xfId="77"/>
    <cellStyle name="Heading 2" xfId="78"/>
    <cellStyle name="Heading 3" xfId="79"/>
    <cellStyle name="Heading 4" xfId="80"/>
    <cellStyle name="Input" xfId="81"/>
    <cellStyle name="Input [yellow]" xfId="82"/>
    <cellStyle name="Linked Cell" xfId="83"/>
    <cellStyle name="Marathon" xfId="84"/>
    <cellStyle name="MCP" xfId="85"/>
    <cellStyle name="Neutral" xfId="86"/>
    <cellStyle name="nONE" xfId="87"/>
    <cellStyle name="noninput" xfId="88"/>
    <cellStyle name="Normal - Style1" xfId="89"/>
    <cellStyle name="Normal 2" xfId="90"/>
    <cellStyle name="Normal 2 2" xfId="91"/>
    <cellStyle name="Normal 3" xfId="92"/>
    <cellStyle name="Normal 4" xfId="93"/>
    <cellStyle name="Normal(0)" xfId="94"/>
    <cellStyle name="Normal_Adjustment Template" xfId="95"/>
    <cellStyle name="Normal_Copy of File50007" xfId="96"/>
    <cellStyle name="Note" xfId="97"/>
    <cellStyle name="Number" xfId="98"/>
    <cellStyle name="Output" xfId="99"/>
    <cellStyle name="Password" xfId="100"/>
    <cellStyle name="Percen - Style1" xfId="101"/>
    <cellStyle name="Percen - Style2" xfId="102"/>
    <cellStyle name="Percent" xfId="103"/>
    <cellStyle name="Percent [2]" xfId="104"/>
    <cellStyle name="Percent 2" xfId="105"/>
    <cellStyle name="Percent 2 2" xfId="106"/>
    <cellStyle name="Percent 3" xfId="107"/>
    <cellStyle name="Percent(0)" xfId="108"/>
    <cellStyle name="SAPBEXaggData" xfId="109"/>
    <cellStyle name="SAPBEXaggDataEmph" xfId="110"/>
    <cellStyle name="SAPBEXaggItem" xfId="111"/>
    <cellStyle name="SAPBEXaggItemX" xfId="112"/>
    <cellStyle name="SAPBEXchaText" xfId="113"/>
    <cellStyle name="SAPBEXexcBad7" xfId="114"/>
    <cellStyle name="SAPBEXexcBad8" xfId="115"/>
    <cellStyle name="SAPBEXexcBad9" xfId="116"/>
    <cellStyle name="SAPBEXexcCritical4" xfId="117"/>
    <cellStyle name="SAPBEXexcCritical5" xfId="118"/>
    <cellStyle name="SAPBEXexcCritical6" xfId="119"/>
    <cellStyle name="SAPBEXexcGood1" xfId="120"/>
    <cellStyle name="SAPBEXexcGood2" xfId="121"/>
    <cellStyle name="SAPBEXexcGood3" xfId="122"/>
    <cellStyle name="SAPBEXfilterDrill" xfId="123"/>
    <cellStyle name="SAPBEXfilterItem" xfId="124"/>
    <cellStyle name="SAPBEXfilterText" xfId="125"/>
    <cellStyle name="SAPBEXformats" xfId="126"/>
    <cellStyle name="SAPBEXheaderItem" xfId="127"/>
    <cellStyle name="SAPBEXheaderText" xfId="128"/>
    <cellStyle name="SAPBEXHLevel0" xfId="129"/>
    <cellStyle name="SAPBEXHLevel0X" xfId="130"/>
    <cellStyle name="SAPBEXHLevel1" xfId="131"/>
    <cellStyle name="SAPBEXHLevel1X" xfId="132"/>
    <cellStyle name="SAPBEXHLevel2" xfId="133"/>
    <cellStyle name="SAPBEXHLevel2X" xfId="134"/>
    <cellStyle name="SAPBEXHLevel3" xfId="135"/>
    <cellStyle name="SAPBEXHLevel3X" xfId="136"/>
    <cellStyle name="SAPBEXresData" xfId="137"/>
    <cellStyle name="SAPBEXresDataEmph" xfId="138"/>
    <cellStyle name="SAPBEXresItem" xfId="139"/>
    <cellStyle name="SAPBEXresItemX" xfId="140"/>
    <cellStyle name="SAPBEXstdData" xfId="141"/>
    <cellStyle name="SAPBEXstdDataEmph" xfId="142"/>
    <cellStyle name="SAPBEXstdItem" xfId="143"/>
    <cellStyle name="SAPBEXstdItemX" xfId="144"/>
    <cellStyle name="SAPBEXtitle" xfId="145"/>
    <cellStyle name="SAPBEXundefined" xfId="146"/>
    <cellStyle name="Shade" xfId="147"/>
    <cellStyle name="Special" xfId="148"/>
    <cellStyle name="Style 1" xfId="149"/>
    <cellStyle name="Style 27" xfId="150"/>
    <cellStyle name="Style 35" xfId="151"/>
    <cellStyle name="Style 36" xfId="152"/>
    <cellStyle name="Title" xfId="153"/>
    <cellStyle name="Titles" xfId="154"/>
    <cellStyle name="Total" xfId="155"/>
    <cellStyle name="Total2 - Style2" xfId="156"/>
    <cellStyle name="TRANSMISSION RELIABILITY PORTION OF PROJECT" xfId="157"/>
    <cellStyle name="Underl - Style4" xfId="158"/>
    <cellStyle name="Unprot" xfId="159"/>
    <cellStyle name="Unprot$" xfId="160"/>
    <cellStyle name="Unprotect" xfId="161"/>
    <cellStyle name="Warning Text" xfId="162"/>
  </cellStyles>
  <dxfs count="10">
    <dxf>
      <font>
        <b/>
        <i val="0"/>
        <color indexed="12"/>
      </font>
    </dxf>
    <dxf>
      <font>
        <b/>
        <i val="0"/>
        <color indexed="12"/>
      </font>
    </dxf>
    <dxf>
      <font>
        <b/>
        <i val="0"/>
        <color indexed="12"/>
      </font>
    </dxf>
    <dxf>
      <font>
        <b/>
        <i val="0"/>
        <color indexed="12"/>
      </font>
    </dxf>
    <dxf>
      <font>
        <b/>
        <i val="0"/>
        <color indexed="12"/>
      </font>
    </dxf>
    <dxf>
      <font>
        <b/>
        <i val="0"/>
        <color indexed="12"/>
      </font>
    </dxf>
    <dxf>
      <font>
        <b/>
        <i val="0"/>
        <color indexed="12"/>
      </font>
    </dxf>
    <dxf>
      <font>
        <b/>
        <i val="0"/>
        <color indexed="12"/>
      </font>
    </dxf>
    <dxf>
      <font>
        <b/>
        <i val="0"/>
        <color indexed="12"/>
      </font>
    </dxf>
    <dxf>
      <font>
        <b/>
        <i val="0"/>
        <color indexed="1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externalLink" Target="externalLinks/externalLink12.xml" /><Relationship Id="rId28" Type="http://schemas.openxmlformats.org/officeDocument/2006/relationships/externalLink" Target="externalLinks/externalLink13.xml" /><Relationship Id="rId29" Type="http://schemas.openxmlformats.org/officeDocument/2006/relationships/externalLink" Target="externalLinks/externalLink14.xml" /><Relationship Id="rId30" Type="http://schemas.openxmlformats.org/officeDocument/2006/relationships/externalLink" Target="externalLinks/externalLink15.xml" /><Relationship Id="rId31" Type="http://schemas.openxmlformats.org/officeDocument/2006/relationships/externalLink" Target="externalLinks/externalLink16.xml" /><Relationship Id="rId32" Type="http://schemas.openxmlformats.org/officeDocument/2006/relationships/externalLink" Target="externalLinks/externalLink17.xml" /><Relationship Id="rId33" Type="http://schemas.openxmlformats.org/officeDocument/2006/relationships/externalLink" Target="externalLinks/externalLink18.xml" /><Relationship Id="rId34" Type="http://schemas.openxmlformats.org/officeDocument/2006/relationships/externalLink" Target="externalLinks/externalLink19.xml" /><Relationship Id="rId35" Type="http://schemas.openxmlformats.org/officeDocument/2006/relationships/externalLink" Target="externalLinks/externalLink20.xml" /><Relationship Id="rId36" Type="http://schemas.openxmlformats.org/officeDocument/2006/relationships/externalLink" Target="externalLinks/externalLink21.xml" /><Relationship Id="rId37" Type="http://schemas.openxmlformats.org/officeDocument/2006/relationships/externalLink" Target="externalLinks/externalLink22.xml" /><Relationship Id="rId38" Type="http://schemas.openxmlformats.org/officeDocument/2006/relationships/externalLink" Target="externalLinks/externalLink23.xml" /><Relationship Id="rId39" Type="http://schemas.openxmlformats.org/officeDocument/2006/relationships/externalLink" Target="externalLinks/externalLink24.xml" /><Relationship Id="rId40" Type="http://schemas.openxmlformats.org/officeDocument/2006/relationships/externalLink" Target="externalLinks/externalLink25.xml" /><Relationship Id="rId41" Type="http://schemas.openxmlformats.org/officeDocument/2006/relationships/externalLink" Target="externalLinks/externalLink26.xml" /><Relationship Id="rId42" Type="http://schemas.openxmlformats.org/officeDocument/2006/relationships/externalLink" Target="externalLinks/externalLink27.xml" /><Relationship Id="rId43" Type="http://schemas.openxmlformats.org/officeDocument/2006/relationships/externalLink" Target="externalLinks/externalLink28.xml" /><Relationship Id="rId44" Type="http://schemas.openxmlformats.org/officeDocument/2006/relationships/externalLink" Target="externalLinks/externalLink29.xml" /><Relationship Id="rId45" Type="http://schemas.openxmlformats.org/officeDocument/2006/relationships/externalLink" Target="externalLinks/externalLink30.xml" /><Relationship Id="rId46" Type="http://schemas.openxmlformats.org/officeDocument/2006/relationships/externalLink" Target="externalLinks/externalLink31.xml" /><Relationship Id="rId47" Type="http://schemas.openxmlformats.org/officeDocument/2006/relationships/externalLink" Target="externalLinks/externalLink32.xml" /><Relationship Id="rId48" Type="http://schemas.openxmlformats.org/officeDocument/2006/relationships/externalLink" Target="externalLinks/externalLink33.xml" /><Relationship Id="rId49" Type="http://schemas.openxmlformats.org/officeDocument/2006/relationships/externalLink" Target="externalLinks/externalLink34.xml" /><Relationship Id="rId50" Type="http://schemas.openxmlformats.org/officeDocument/2006/relationships/externalLink" Target="externalLinks/externalLink35.xml" /><Relationship Id="rId51" Type="http://schemas.openxmlformats.org/officeDocument/2006/relationships/externalLink" Target="externalLinks/externalLink36.xml" /><Relationship Id="rId52" Type="http://schemas.openxmlformats.org/officeDocument/2006/relationships/externalLink" Target="externalLinks/externalLink37.xml" /><Relationship Id="rId53" Type="http://schemas.openxmlformats.org/officeDocument/2006/relationships/externalLink" Target="externalLinks/externalLink38.xml" /><Relationship Id="rId54" Type="http://schemas.openxmlformats.org/officeDocument/2006/relationships/externalLink" Target="externalLinks/externalLink39.xml" /><Relationship Id="rId55" Type="http://schemas.openxmlformats.org/officeDocument/2006/relationships/externalLink" Target="externalLinks/externalLink40.xml" /><Relationship Id="rId56" Type="http://schemas.openxmlformats.org/officeDocument/2006/relationships/externalLink" Target="externalLinks/externalLink41.xml" /><Relationship Id="rId57" Type="http://schemas.openxmlformats.org/officeDocument/2006/relationships/externalLink" Target="externalLinks/externalLink42.xml" /><Relationship Id="rId58" Type="http://schemas.openxmlformats.org/officeDocument/2006/relationships/externalLink" Target="externalLinks/externalLink43.xml" /><Relationship Id="rId59" Type="http://schemas.openxmlformats.org/officeDocument/2006/relationships/externalLink" Target="externalLinks/externalLink44.xml" /><Relationship Id="rId60" Type="http://schemas.openxmlformats.org/officeDocument/2006/relationships/externalLink" Target="externalLinks/externalLink45.xml" /><Relationship Id="rId61" Type="http://schemas.openxmlformats.org/officeDocument/2006/relationships/externalLink" Target="externalLinks/externalLink46.xml" /><Relationship Id="rId62" Type="http://schemas.openxmlformats.org/officeDocument/2006/relationships/externalLink" Target="externalLinks/externalLink47.xml" /><Relationship Id="rId63" Type="http://schemas.openxmlformats.org/officeDocument/2006/relationships/externalLink" Target="externalLinks/externalLink48.xml" /><Relationship Id="rId6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56</xdr:row>
      <xdr:rowOff>76200</xdr:rowOff>
    </xdr:from>
    <xdr:to>
      <xdr:col>9</xdr:col>
      <xdr:colOff>438150</xdr:colOff>
      <xdr:row>61</xdr:row>
      <xdr:rowOff>47625</xdr:rowOff>
    </xdr:to>
    <xdr:sp>
      <xdr:nvSpPr>
        <xdr:cNvPr id="1" name="Text 12"/>
        <xdr:cNvSpPr txBox="1">
          <a:spLocks noChangeArrowheads="1"/>
        </xdr:cNvSpPr>
      </xdr:nvSpPr>
      <xdr:spPr>
        <a:xfrm>
          <a:off x="114300" y="8610600"/>
          <a:ext cx="6991350" cy="733425"/>
        </a:xfrm>
        <a:prstGeom prst="rect">
          <a:avLst/>
        </a:prstGeom>
        <a:solidFill>
          <a:srgbClr val="FFFFFF"/>
        </a:solidFill>
        <a:ln w="1"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This project is to install a dry flue gas desulfurization (DFGD) system with fabric filter on the Dave Johnston Unit 3. This project is in response to the State of Wyoming’s review of the Best Available Retrofit Technology (BART).  This review will require installation of appropriate emission controls. As part of the review, the company submitted a BART analysis recommending low nitrogen oxide burners as BART emission controls for Dave Johnston Unit 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56</xdr:row>
      <xdr:rowOff>76200</xdr:rowOff>
    </xdr:from>
    <xdr:to>
      <xdr:col>10</xdr:col>
      <xdr:colOff>438150</xdr:colOff>
      <xdr:row>61</xdr:row>
      <xdr:rowOff>47625</xdr:rowOff>
    </xdr:to>
    <xdr:sp>
      <xdr:nvSpPr>
        <xdr:cNvPr id="1" name="Text 12"/>
        <xdr:cNvSpPr txBox="1">
          <a:spLocks noChangeArrowheads="1"/>
        </xdr:cNvSpPr>
      </xdr:nvSpPr>
      <xdr:spPr>
        <a:xfrm>
          <a:off x="114300" y="8610600"/>
          <a:ext cx="6991350" cy="733425"/>
        </a:xfrm>
        <a:prstGeom prst="rect">
          <a:avLst/>
        </a:prstGeom>
        <a:solidFill>
          <a:srgbClr val="FFFFFF"/>
        </a:solidFill>
        <a:ln w="1"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Adds into results the tax effects of including the "Dave Johnston Unit 3 Scrubber" in results of operations.</a:t>
          </a:r>
          <a:r>
            <a:rPr lang="en-US" cap="none" sz="10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190500</xdr:colOff>
      <xdr:row>29</xdr:row>
      <xdr:rowOff>114300</xdr:rowOff>
    </xdr:from>
    <xdr:ext cx="104775" cy="257175"/>
    <xdr:sp>
      <xdr:nvSpPr>
        <xdr:cNvPr id="1" name="Text Box 21"/>
        <xdr:cNvSpPr txBox="1">
          <a:spLocks noChangeArrowheads="1"/>
        </xdr:cNvSpPr>
      </xdr:nvSpPr>
      <xdr:spPr>
        <a:xfrm>
          <a:off x="6505575" y="5895975"/>
          <a:ext cx="1047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619125</xdr:colOff>
      <xdr:row>30</xdr:row>
      <xdr:rowOff>76200</xdr:rowOff>
    </xdr:from>
    <xdr:ext cx="104775" cy="257175"/>
    <xdr:sp>
      <xdr:nvSpPr>
        <xdr:cNvPr id="2" name="Text Box 22"/>
        <xdr:cNvSpPr txBox="1">
          <a:spLocks noChangeArrowheads="1"/>
        </xdr:cNvSpPr>
      </xdr:nvSpPr>
      <xdr:spPr>
        <a:xfrm>
          <a:off x="5943600" y="6048375"/>
          <a:ext cx="1047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600075</xdr:colOff>
      <xdr:row>30</xdr:row>
      <xdr:rowOff>66675</xdr:rowOff>
    </xdr:from>
    <xdr:ext cx="95250" cy="247650"/>
    <xdr:sp>
      <xdr:nvSpPr>
        <xdr:cNvPr id="3" name="Text Box 23"/>
        <xdr:cNvSpPr txBox="1">
          <a:spLocks noChangeArrowheads="1"/>
        </xdr:cNvSpPr>
      </xdr:nvSpPr>
      <xdr:spPr>
        <a:xfrm>
          <a:off x="5048250" y="6038850"/>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66675</xdr:colOff>
      <xdr:row>25</xdr:row>
      <xdr:rowOff>123825</xdr:rowOff>
    </xdr:from>
    <xdr:ext cx="95250" cy="257175"/>
    <xdr:sp>
      <xdr:nvSpPr>
        <xdr:cNvPr id="4" name="Text Box 25"/>
        <xdr:cNvSpPr txBox="1">
          <a:spLocks noChangeArrowheads="1"/>
        </xdr:cNvSpPr>
      </xdr:nvSpPr>
      <xdr:spPr>
        <a:xfrm>
          <a:off x="4514850" y="5105400"/>
          <a:ext cx="9525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76200</xdr:colOff>
      <xdr:row>30</xdr:row>
      <xdr:rowOff>114300</xdr:rowOff>
    </xdr:from>
    <xdr:ext cx="104775" cy="257175"/>
    <xdr:sp>
      <xdr:nvSpPr>
        <xdr:cNvPr id="5" name="Text Box 26"/>
        <xdr:cNvSpPr txBox="1">
          <a:spLocks noChangeArrowheads="1"/>
        </xdr:cNvSpPr>
      </xdr:nvSpPr>
      <xdr:spPr>
        <a:xfrm>
          <a:off x="5400675" y="6086475"/>
          <a:ext cx="1047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219075</xdr:colOff>
      <xdr:row>28</xdr:row>
      <xdr:rowOff>161925</xdr:rowOff>
    </xdr:from>
    <xdr:ext cx="95250" cy="257175"/>
    <xdr:sp>
      <xdr:nvSpPr>
        <xdr:cNvPr id="6" name="Text Box 27"/>
        <xdr:cNvSpPr txBox="1">
          <a:spLocks noChangeArrowheads="1"/>
        </xdr:cNvSpPr>
      </xdr:nvSpPr>
      <xdr:spPr>
        <a:xfrm>
          <a:off x="4667250" y="5743575"/>
          <a:ext cx="9525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219075</xdr:colOff>
      <xdr:row>28</xdr:row>
      <xdr:rowOff>161925</xdr:rowOff>
    </xdr:from>
    <xdr:ext cx="95250" cy="257175"/>
    <xdr:sp>
      <xdr:nvSpPr>
        <xdr:cNvPr id="7" name="Text Box 28"/>
        <xdr:cNvSpPr txBox="1">
          <a:spLocks noChangeArrowheads="1"/>
        </xdr:cNvSpPr>
      </xdr:nvSpPr>
      <xdr:spPr>
        <a:xfrm>
          <a:off x="4667250" y="5743575"/>
          <a:ext cx="9525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56</xdr:row>
      <xdr:rowOff>76200</xdr:rowOff>
    </xdr:from>
    <xdr:to>
      <xdr:col>9</xdr:col>
      <xdr:colOff>438150</xdr:colOff>
      <xdr:row>64</xdr:row>
      <xdr:rowOff>47625</xdr:rowOff>
    </xdr:to>
    <xdr:sp>
      <xdr:nvSpPr>
        <xdr:cNvPr id="1" name="Text 12"/>
        <xdr:cNvSpPr txBox="1">
          <a:spLocks noChangeArrowheads="1"/>
        </xdr:cNvSpPr>
      </xdr:nvSpPr>
      <xdr:spPr>
        <a:xfrm>
          <a:off x="114300" y="8610600"/>
          <a:ext cx="7086600" cy="1190625"/>
        </a:xfrm>
        <a:prstGeom prst="rect">
          <a:avLst/>
        </a:prstGeom>
        <a:solidFill>
          <a:srgbClr val="FFFFFF"/>
        </a:solidFill>
        <a:ln w="1"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Adds into rate base a newly installed transmission line extending from the Ben Lomond substation to the Terminal substation.  This is one phase of the Gateway transmission expansion project  "Populus to Terminal."</a:t>
          </a:r>
          <a:r>
            <a:rPr lang="en-US" cap="none" sz="1000" b="0" i="0" u="none" baseline="0">
              <a:solidFill>
                <a:srgbClr val="000000"/>
              </a:solidFill>
              <a:latin typeface="Arial"/>
              <a:ea typeface="Arial"/>
              <a:cs typeface="Arial"/>
            </a:rPr>
            <a:t>  This transmission line</a:t>
          </a:r>
          <a:r>
            <a:rPr lang="en-US" cap="none" sz="1000" b="0" i="0" u="none" baseline="0">
              <a:solidFill>
                <a:srgbClr val="000000"/>
              </a:solidFill>
              <a:latin typeface="Arial"/>
              <a:ea typeface="Arial"/>
              <a:cs typeface="Arial"/>
            </a:rPr>
            <a:t> utilizes an existing transmission corridor and</a:t>
          </a:r>
          <a:r>
            <a:rPr lang="en-US" cap="none" sz="1000" b="0" i="0" u="none" baseline="0">
              <a:solidFill>
                <a:srgbClr val="000000"/>
              </a:solidFill>
              <a:latin typeface="Arial"/>
              <a:ea typeface="Arial"/>
              <a:cs typeface="Arial"/>
            </a:rPr>
            <a:t> includes </a:t>
          </a:r>
          <a:r>
            <a:rPr lang="en-US" cap="none" sz="1000" b="0" i="0" u="none" baseline="0">
              <a:solidFill>
                <a:srgbClr val="000000"/>
              </a:solidFill>
              <a:latin typeface="Arial"/>
              <a:ea typeface="Arial"/>
              <a:cs typeface="Arial"/>
            </a:rPr>
            <a:t>construction of a new 345 kV double circuit transmission line using mono-pole construction and related substation work on both termination points.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56</xdr:row>
      <xdr:rowOff>76200</xdr:rowOff>
    </xdr:from>
    <xdr:to>
      <xdr:col>9</xdr:col>
      <xdr:colOff>438150</xdr:colOff>
      <xdr:row>64</xdr:row>
      <xdr:rowOff>47625</xdr:rowOff>
    </xdr:to>
    <xdr:sp>
      <xdr:nvSpPr>
        <xdr:cNvPr id="1" name="Text 12"/>
        <xdr:cNvSpPr txBox="1">
          <a:spLocks noChangeArrowheads="1"/>
        </xdr:cNvSpPr>
      </xdr:nvSpPr>
      <xdr:spPr>
        <a:xfrm>
          <a:off x="114300" y="8610600"/>
          <a:ext cx="6762750" cy="1190625"/>
        </a:xfrm>
        <a:prstGeom prst="rect">
          <a:avLst/>
        </a:prstGeom>
        <a:solidFill>
          <a:srgbClr val="FFFFFF"/>
        </a:solidFill>
        <a:ln w="1"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Adds into results the tax effects of including the Ben Lomond to Terminal transmission line into results of operations</a:t>
          </a:r>
          <a:r>
            <a:rPr lang="en-US" cap="none" sz="10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DX2\GROUPS\MFechner\Files\FILES\AMORT\ACCT9922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lcshrn102\SHR02\PD\SLREG1\ARCHIVE\2006\0306%20SEMI\Tab%20#8%20-%20Rate%20Base\Major%20Plant%20Additions\Major%20Plant%20Addition%20Adjustmen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Slcshrn102\SHR02\PD\SLREG1\ARCHIVE\2007\0808%20WY%20GRC\8%20-%20Rate%20Base\WY%20Aug08%20GRC%20-%20Plant%20Balances_Additions_Retirements_Depr%20Exp%20at%20Dec07%20and%20Dec08%20(Updated%20for%20Goodnoe)%205-22-07.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E:\Groups\SLREG1\ARCHIVE\2005\Wyoming%20GRC\SEPT%202006\Models\JAM%20-%20WY%20Sep%202006%20GRC.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E:\Groups\SLREG1\ARCHIVE\2003\Semi%20Sept%202003\Models\WYOMING%20MODELS\JAM%20Sept%202003%20All%20Methods%20WY.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DOCUME~1\jzenger\LOCALS~1\Temp\XPgrpwise\UT%2008-035-38%20GRC\Steven%20R.%20McDougal\Workpapers%20for%20RMP___(SRM-2)\McDougal%20JAM%20Jun%20200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E:\Groups\SLREG1\ARCHIVE\2004\Balanced%20Scorecard\2005%20Comparisons\ROE%20-%20Q3\Bus%20U%20Comparisons\2005%20Run%20R.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E:\TEMP\RAM%20Mar%2020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E:\REGULATN\ER\WA601rc\Copy%20of%20Models%20as%20Filed\Ram%20Dec%201998%20-%20WA%20Rate%20CaseRevised.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newweb.pacificorp.com/REGULATN/ER/0306%20Idaho%20GRC/FY%2006%20Models/RAM%20FY06%20ID%20MS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Slcshrn102\SHR02\PD\SLREG1\ARCHIVE\2007\SEMI%20Dec%202007\8%20-%20Rate%20Base\Misc%20Rate%20Base\8.7%20-%20Misc%20Rate%20Base%20Adjustment%20-%20BE%20Av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Fechner\Files\FILES\AMORT\ACCT99225.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Slcshrn102\SHR02\PD\SLREG1\ARCHIVE\2007\SEMI%20Dec%202007\8%20-%20Rate%20Base\Misc%20Rate%20Base\M&amp;S%20Analysis\Total%20Company%203%20200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Slcshrn102\SHR02\PD\SLREG1\ARCHIVE\2007\Utah%20GRC%20-%20June%202009\8%20-%20Rate%20Base\Misc%20Rate%20Base\M&amp;S%20Analysis\Total%20Company%203%202007.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E:\WINDOWS\TEMP\Attachment.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E:\STRATMKT\Dsmmkt\Arnold\Amortization%20Schedules\WZAMT2000.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Slcshrn102\SHR02\USER\CraigS\1%20-%20MISC%20PROJECTS\MASTER%20MODEL%20REVIEW\Models%20as%20of%20Mon%20Dec%2011\RAM%20-%20UT%20-%20Dec%202006.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E:\USER\CraigS\1%20-%20MISC%20PROJECTS\MASTER%20MODEL%20REVIEW\Models%20as%20of%20Mon%20Dec%2011\RAM%20-%20UT%20-%20Dec%202006.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E:\Joanne\SAP\RC_CCvlookup.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Pdx2\groups\Joanne\SAP\RC_CCvlookup.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Q:\Joanne\SAP\RC_CCvlookup.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E:\Documents%20and%20Settings\p17149\Local%20Settings\Temporary%20Internet%20Files\OLK7\WA%20SB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Documents%20and%20Settings\p04092.000\Local%20Settings\Temporary%20Internet%20Files\OLK1AC\RECOV04.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X2\GROUPS\MFechner\Files\FILES\AMORT\ACCT991891.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E:\MFechner\Files\FILES\AMORT\ACCT99189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E:\Patrick\CLEANAIR\ACCOUNTING\AP%20INVOICE%20APPROVAL%20FORM.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E:\SB%201149\JAM%20OR%20Dec%202001%20-%20SB1149.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E:\SLREG1\ARCHIVE\2000\Oregon%20SB1149\CA%20Removed\1999%20RFM%20(CA%20and%20Centralia%20Removed).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E:\DOCUME~1\p14818\LOCALS~1\Temp\xSAPtemp4554.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E:\DOCUME~1\p21027\LOCALS~1\Temp\xSAPtemp587.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E:\REGULATN\PA&amp;D\DSMRecov\2001\RECOV01WA.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E:\WINDOWS\TEMP\RECOV01.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E:\ARCHIVE\2006\Semi%20Dec%202006\Models\Master-%20JAM%20-%20Dec%2020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REGULATN\PA&amp;D\DSMRecov\2001\RECOV01.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E:\Documents%20and%20Settings\cowings\Local%20Settings\Temporary%20Internet%20Files\OLK84\RevReq%20model_electric1.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Slcshrn102\SHR02\PD\SLREG1\ARCHIVE\2008\WY%20GRC%20-%202009\K&amp;M%20Filing\3%20-%20Revenue\Regulatory%20Recovery%20Fee\Regulatory%20Recovery%20Fe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Slcshrn102\SHR02\PD\SLREG1\ARCHIVE\2006\SEMI%20Mar%202006\Tab%20#4%20-%20O&amp;M\Affiliate%20Management%20Fee%20Commitment\MGMT%20FEE%20ACTUALS%20FY%202001%20thru%202006.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E:\ACCTNG\GENERAL\Regulatory%20Accounting\JAN%20LEWIS\Profit%20center%20JV%20changes%202003.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E:\Documents%20and%20Settings\p09653\My%20Documents\Oregon%20Rate%20Case\SB%201149\Rebuttal\MC%20OR%202001%20Rebuttal.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E:\REGULATN\PA&amp;D\CASES\Oregon%2099\Portfolio\TOU%20Tariff%20Rates%209-10-01.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E:\cec\2004_05\Actuals\09_December%2004\PPW%20CEC_Board\CEC%20Meeting\02_03_Financial%20Results%20vs%20Budget.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PDX2\GROUPS\ACCTNG\GENERAL\JAN%20LEWIS\DSM\DSM%20-%20OR\SBC2001%20updated%20July%202003.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E:\ACCTNG\GENERAL\JAN%20LEWIS\DSM\DSM%20-%20OR\SBC2001%20updated%20July%2020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PROPERTY\Power%20Plants\Personnel\Jim\WKSData\Plant\Plant%20Book%20Data\2006CY\CY2006%20101%20Transaction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TEMP\AFOR%207-1-0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lcshrn102\SHR02\PD\SLREG1\ARCHIVE\2006\SEMI%20Mar%202006\Tab%20#4%20-%20O&amp;M\ID%20DSM%20Irrigation\GLPCA%20514511%20Sept%20200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newweb.pacificorp.com/File/File4447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ver Sheet"/>
      <sheetName val="Lead Sheet"/>
      <sheetName val="Summary"/>
      <sheetName val="Apr 06 - Mar 07 Cap Add Detail"/>
      <sheetName val="Currant Creek"/>
      <sheetName val="Backup"/>
      <sheetName val="Apr 06 - Mar 07 Adds"/>
      <sheetName val="Apr 05 - Mar 06 Adds"/>
      <sheetName val="Issue Card"/>
      <sheetName val="Apr 05 - Mar 06 Cap Add Detail"/>
      <sheetName val="DIT - Type 2"/>
      <sheetName val="DIT - Type 3"/>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Notes"/>
      <sheetName val="To Tax-(1)"/>
      <sheetName val="To Tax (2)"/>
      <sheetName val="Capital Balance Wksht"/>
      <sheetName val="Depreciation Wksht"/>
      <sheetName val="Pivot-JAM Actuals-Totals"/>
      <sheetName val="Pivot-JAM Actuals by Function"/>
      <sheetName val="JAM Actuals-Detail"/>
      <sheetName val="Adds Mnth Summary"/>
      <sheetName val="Pivot-Monthly"/>
      <sheetName val="Pivot Discreet Project YorN"/>
      <sheetName val="Cap Adds Detail"/>
      <sheetName val="Retire Rates -5Yr Ave"/>
      <sheetName val="Retirement info -Ethridge"/>
      <sheetName val="Depr Rate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7">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0.0177376914240263</v>
          </cell>
          <cell r="AH24">
            <v>0.2685497252386768</v>
          </cell>
          <cell r="AI24">
            <v>0.08466095006295064</v>
          </cell>
          <cell r="AJ24">
            <v>0</v>
          </cell>
          <cell r="AK24">
            <v>0.12195517768545096</v>
          </cell>
          <cell r="AL24">
            <v>0.4264394845913038</v>
          </cell>
          <cell r="AM24">
            <v>0.05744703293556375</v>
          </cell>
          <cell r="AN24">
            <v>0.019672178566932715</v>
          </cell>
          <cell r="AO24">
            <v>0.0035377594950950554</v>
          </cell>
        </row>
        <row r="25">
          <cell r="AC25" t="str">
            <v>SG-P</v>
          </cell>
          <cell r="AF25">
            <v>1</v>
          </cell>
          <cell r="AG25">
            <v>0.0177376914240263</v>
          </cell>
          <cell r="AH25">
            <v>0.2685497252386768</v>
          </cell>
          <cell r="AI25">
            <v>0.08466095006295064</v>
          </cell>
          <cell r="AJ25">
            <v>0</v>
          </cell>
          <cell r="AK25">
            <v>0.12195517768545096</v>
          </cell>
          <cell r="AL25">
            <v>0.4264394845913038</v>
          </cell>
          <cell r="AM25">
            <v>0.05744703293556375</v>
          </cell>
          <cell r="AN25">
            <v>0.019672178566932715</v>
          </cell>
          <cell r="AO25">
            <v>0.0035377594950950554</v>
          </cell>
        </row>
        <row r="26">
          <cell r="AC26" t="str">
            <v>SG-U</v>
          </cell>
          <cell r="AF26">
            <v>1</v>
          </cell>
          <cell r="AG26">
            <v>0.0177376914240263</v>
          </cell>
          <cell r="AH26">
            <v>0.2685497252386768</v>
          </cell>
          <cell r="AI26">
            <v>0.08466095006295064</v>
          </cell>
          <cell r="AJ26">
            <v>0</v>
          </cell>
          <cell r="AK26">
            <v>0.12195517768545096</v>
          </cell>
          <cell r="AL26">
            <v>0.4264394845913038</v>
          </cell>
          <cell r="AM26">
            <v>0.05744703293556375</v>
          </cell>
          <cell r="AN26">
            <v>0.019672178566932715</v>
          </cell>
          <cell r="AO26">
            <v>0.0035377594950950554</v>
          </cell>
        </row>
        <row r="27">
          <cell r="AC27" t="str">
            <v>DGP</v>
          </cell>
          <cell r="AF27">
            <v>1</v>
          </cell>
          <cell r="AG27">
            <v>0.0359861308062176</v>
          </cell>
          <cell r="AH27">
            <v>0.5448322055779208</v>
          </cell>
          <cell r="AI27">
            <v>0.17175966986421065</v>
          </cell>
          <cell r="AJ27">
            <v>0</v>
          </cell>
          <cell r="AK27">
            <v>0.24742199375165094</v>
          </cell>
          <cell r="AL27">
            <v>0</v>
          </cell>
          <cell r="AM27">
            <v>0</v>
          </cell>
          <cell r="AN27">
            <v>0</v>
          </cell>
          <cell r="AO27">
            <v>0</v>
          </cell>
        </row>
        <row r="28">
          <cell r="AC28" t="str">
            <v>DGU</v>
          </cell>
          <cell r="AF28">
            <v>0.9999999999999999</v>
          </cell>
          <cell r="AG28">
            <v>0</v>
          </cell>
          <cell r="AH28">
            <v>0</v>
          </cell>
          <cell r="AI28">
            <v>0</v>
          </cell>
          <cell r="AJ28">
            <v>0</v>
          </cell>
          <cell r="AK28">
            <v>0</v>
          </cell>
          <cell r="AL28">
            <v>0.8409435323228124</v>
          </cell>
          <cell r="AM28">
            <v>0.11328620482832999</v>
          </cell>
          <cell r="AN28">
            <v>0.03879376073352208</v>
          </cell>
          <cell r="AO28">
            <v>0.006976502115335485</v>
          </cell>
        </row>
        <row r="29">
          <cell r="AC29" t="str">
            <v>SC</v>
          </cell>
          <cell r="AF29">
            <v>1</v>
          </cell>
          <cell r="AG29">
            <v>0.017971461414725283</v>
          </cell>
          <cell r="AH29">
            <v>0.2708521809488028</v>
          </cell>
          <cell r="AI29">
            <v>0.0856210623830123</v>
          </cell>
          <cell r="AJ29">
            <v>0</v>
          </cell>
          <cell r="AK29">
            <v>0.11777476018573839</v>
          </cell>
          <cell r="AL29">
            <v>0.4299822781895632</v>
          </cell>
          <cell r="AM29">
            <v>0.055223614915049006</v>
          </cell>
          <cell r="AN29">
            <v>0.01900788421154768</v>
          </cell>
          <cell r="AO29">
            <v>0.0035667577515613664</v>
          </cell>
        </row>
        <row r="30">
          <cell r="AC30" t="str">
            <v>SE</v>
          </cell>
          <cell r="AF30">
            <v>1</v>
          </cell>
          <cell r="AG30">
            <v>0.01703638145192936</v>
          </cell>
          <cell r="AH30">
            <v>0.2616423581082987</v>
          </cell>
          <cell r="AI30">
            <v>0.08178061310276567</v>
          </cell>
          <cell r="AJ30">
            <v>0</v>
          </cell>
          <cell r="AK30">
            <v>0.13449643018458868</v>
          </cell>
          <cell r="AL30">
            <v>0.4158111037965257</v>
          </cell>
          <cell r="AM30">
            <v>0.06411728699710798</v>
          </cell>
          <cell r="AN30">
            <v>0.02166506163308781</v>
          </cell>
          <cell r="AO30">
            <v>0.003450764725696122</v>
          </cell>
        </row>
        <row r="31">
          <cell r="AC31" t="str">
            <v>SE-P</v>
          </cell>
          <cell r="AF31">
            <v>1</v>
          </cell>
          <cell r="AG31">
            <v>0.01703638145192936</v>
          </cell>
          <cell r="AH31">
            <v>0.2616423581082987</v>
          </cell>
          <cell r="AI31">
            <v>0.08178061310276567</v>
          </cell>
          <cell r="AJ31">
            <v>0</v>
          </cell>
          <cell r="AK31">
            <v>0.13449643018458868</v>
          </cell>
          <cell r="AL31">
            <v>0.4158111037965257</v>
          </cell>
          <cell r="AM31">
            <v>0.06411728699710798</v>
          </cell>
          <cell r="AN31">
            <v>0.02166506163308781</v>
          </cell>
          <cell r="AO31">
            <v>0.003450764725696122</v>
          </cell>
        </row>
        <row r="32">
          <cell r="AC32" t="str">
            <v>SE-U</v>
          </cell>
          <cell r="AF32">
            <v>1</v>
          </cell>
          <cell r="AG32">
            <v>0.01703638145192936</v>
          </cell>
          <cell r="AH32">
            <v>0.2616423581082987</v>
          </cell>
          <cell r="AI32">
            <v>0.08178061310276567</v>
          </cell>
          <cell r="AJ32">
            <v>0</v>
          </cell>
          <cell r="AK32">
            <v>0.13449643018458868</v>
          </cell>
          <cell r="AL32">
            <v>0.4158111037965257</v>
          </cell>
          <cell r="AM32">
            <v>0.06411728699710798</v>
          </cell>
          <cell r="AN32">
            <v>0.02166506163308781</v>
          </cell>
          <cell r="AO32">
            <v>0.003450764725696122</v>
          </cell>
        </row>
        <row r="33">
          <cell r="AC33" t="str">
            <v>DEP</v>
          </cell>
          <cell r="AF33">
            <v>1</v>
          </cell>
          <cell r="AG33">
            <v>0.03442000688206035</v>
          </cell>
          <cell r="AH33">
            <v>0.5286176405557208</v>
          </cell>
          <cell r="AI33">
            <v>0.16522811923171193</v>
          </cell>
          <cell r="AJ33">
            <v>0</v>
          </cell>
          <cell r="AK33">
            <v>0.2717342333305069</v>
          </cell>
          <cell r="AL33">
            <v>0</v>
          </cell>
          <cell r="AM33">
            <v>0</v>
          </cell>
          <cell r="AN33">
            <v>0</v>
          </cell>
          <cell r="AO33">
            <v>0</v>
          </cell>
        </row>
        <row r="34">
          <cell r="AC34" t="str">
            <v>DEU</v>
          </cell>
          <cell r="AF34">
            <v>0.9999999999999999</v>
          </cell>
          <cell r="AG34">
            <v>0</v>
          </cell>
          <cell r="AH34">
            <v>0</v>
          </cell>
          <cell r="AI34">
            <v>0</v>
          </cell>
          <cell r="AJ34">
            <v>0</v>
          </cell>
          <cell r="AK34">
            <v>0</v>
          </cell>
          <cell r="AL34">
            <v>0.8233162358357184</v>
          </cell>
          <cell r="AM34">
            <v>0.12695380883404506</v>
          </cell>
          <cell r="AN34">
            <v>0.04289735610723664</v>
          </cell>
          <cell r="AO34">
            <v>0.006832599222999742</v>
          </cell>
        </row>
        <row r="35">
          <cell r="AC35" t="str">
            <v>SO</v>
          </cell>
          <cell r="AF35">
            <v>1.0000000000000002</v>
          </cell>
          <cell r="AG35">
            <v>0.025406462253114933</v>
          </cell>
          <cell r="AH35">
            <v>0.2866120831356137</v>
          </cell>
          <cell r="AI35">
            <v>0.0813478084530919</v>
          </cell>
          <cell r="AJ35">
            <v>0</v>
          </cell>
          <cell r="AK35">
            <v>0.10852884403482237</v>
          </cell>
          <cell r="AL35">
            <v>0.42235226942443005</v>
          </cell>
          <cell r="AM35">
            <v>0.05497232169430481</v>
          </cell>
          <cell r="AN35">
            <v>0.018528833912229186</v>
          </cell>
          <cell r="AO35">
            <v>0.002251377092393217</v>
          </cell>
        </row>
        <row r="36">
          <cell r="AC36" t="str">
            <v>SO-P</v>
          </cell>
          <cell r="AF36">
            <v>1.0000000000000002</v>
          </cell>
          <cell r="AG36">
            <v>0.025406462253114933</v>
          </cell>
          <cell r="AH36">
            <v>0.2866120831356137</v>
          </cell>
          <cell r="AI36">
            <v>0.0813478084530919</v>
          </cell>
          <cell r="AJ36">
            <v>0</v>
          </cell>
          <cell r="AK36">
            <v>0.10852884403482237</v>
          </cell>
          <cell r="AL36">
            <v>0.42235226942443005</v>
          </cell>
          <cell r="AM36">
            <v>0.05497232169430481</v>
          </cell>
          <cell r="AN36">
            <v>0.018528833912229186</v>
          </cell>
          <cell r="AO36">
            <v>0.002251377092393217</v>
          </cell>
        </row>
        <row r="37">
          <cell r="AC37" t="str">
            <v>SO-U</v>
          </cell>
          <cell r="AF37">
            <v>1.0000000000000002</v>
          </cell>
          <cell r="AG37">
            <v>0.025406462253114933</v>
          </cell>
          <cell r="AH37">
            <v>0.2866120831356137</v>
          </cell>
          <cell r="AI37">
            <v>0.0813478084530919</v>
          </cell>
          <cell r="AJ37">
            <v>0</v>
          </cell>
          <cell r="AK37">
            <v>0.10852884403482237</v>
          </cell>
          <cell r="AL37">
            <v>0.42235226942443005</v>
          </cell>
          <cell r="AM37">
            <v>0.05497232169430481</v>
          </cell>
          <cell r="AN37">
            <v>0.018528833912229186</v>
          </cell>
          <cell r="AO37">
            <v>0.002251377092393217</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1.0000000000000004</v>
          </cell>
          <cell r="AG40">
            <v>0.02540646225311494</v>
          </cell>
          <cell r="AH40">
            <v>0.28661208313561376</v>
          </cell>
          <cell r="AI40">
            <v>0.08134780845309192</v>
          </cell>
          <cell r="AJ40">
            <v>0</v>
          </cell>
          <cell r="AK40">
            <v>0.10852884403482238</v>
          </cell>
          <cell r="AL40">
            <v>0.4223522694244301</v>
          </cell>
          <cell r="AM40">
            <v>0.054972321694304806</v>
          </cell>
          <cell r="AN40">
            <v>0.01852883391222919</v>
          </cell>
          <cell r="AO40">
            <v>0.0022513770923932165</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1.0000000000000004</v>
          </cell>
          <cell r="AG43">
            <v>0.02476024510750804</v>
          </cell>
          <cell r="AH43">
            <v>0.2817273530931417</v>
          </cell>
          <cell r="AI43">
            <v>0.07946007317429914</v>
          </cell>
          <cell r="AJ43">
            <v>0</v>
          </cell>
          <cell r="AK43">
            <v>0.10550208814405276</v>
          </cell>
          <cell r="AL43">
            <v>0.43473658999210457</v>
          </cell>
          <cell r="AM43">
            <v>0.05335240609739116</v>
          </cell>
          <cell r="AN43">
            <v>0.018265260477379086</v>
          </cell>
          <cell r="AO43">
            <v>0.0021959839141240762</v>
          </cell>
        </row>
        <row r="44">
          <cell r="AC44" t="str">
            <v>SSCCT</v>
          </cell>
          <cell r="AF44">
            <v>1.0000000000000002</v>
          </cell>
          <cell r="AG44">
            <v>0.01724828178081811</v>
          </cell>
          <cell r="AH44">
            <v>0.24802280700807078</v>
          </cell>
          <cell r="AI44">
            <v>0.08265635560917767</v>
          </cell>
          <cell r="AJ44">
            <v>0</v>
          </cell>
          <cell r="AK44">
            <v>0.11400453810766982</v>
          </cell>
          <cell r="AL44">
            <v>0.4574063799062553</v>
          </cell>
          <cell r="AM44">
            <v>0.05923001342426976</v>
          </cell>
          <cell r="AN44">
            <v>0.01751750343341504</v>
          </cell>
          <cell r="AO44">
            <v>0.003914120730323501</v>
          </cell>
        </row>
        <row r="45">
          <cell r="AC45" t="str">
            <v>SSECT</v>
          </cell>
          <cell r="AF45">
            <v>1</v>
          </cell>
          <cell r="AG45">
            <v>0.017578696877635986</v>
          </cell>
          <cell r="AH45">
            <v>0.24914456745503938</v>
          </cell>
          <cell r="AI45">
            <v>0.07864496055904246</v>
          </cell>
          <cell r="AJ45">
            <v>0</v>
          </cell>
          <cell r="AK45">
            <v>0.1325529808955773</v>
          </cell>
          <cell r="AL45">
            <v>0.4261037787103106</v>
          </cell>
          <cell r="AM45">
            <v>0.07193703491340905</v>
          </cell>
          <cell r="AN45">
            <v>0.020365757474613118</v>
          </cell>
          <cell r="AO45">
            <v>0.0036722231143721676</v>
          </cell>
        </row>
        <row r="46">
          <cell r="AC46" t="str">
            <v>SSCCH</v>
          </cell>
          <cell r="AF46">
            <v>1</v>
          </cell>
          <cell r="AG46">
            <v>0.01830010514390828</v>
          </cell>
          <cell r="AH46">
            <v>0.28411282985113206</v>
          </cell>
          <cell r="AI46">
            <v>0.08781716741504912</v>
          </cell>
          <cell r="AJ46">
            <v>0</v>
          </cell>
          <cell r="AK46">
            <v>0.11928524350527576</v>
          </cell>
          <cell r="AL46">
            <v>0.4148681946018086</v>
          </cell>
          <cell r="AM46">
            <v>0.05277218640352952</v>
          </cell>
          <cell r="AN46">
            <v>0.019461598165095587</v>
          </cell>
          <cell r="AO46">
            <v>0.0033826749142010044</v>
          </cell>
        </row>
        <row r="47">
          <cell r="AC47" t="str">
            <v>SSECH</v>
          </cell>
          <cell r="AF47">
            <v>0.9999999999999998</v>
          </cell>
          <cell r="AG47">
            <v>0.016702230470606542</v>
          </cell>
          <cell r="AH47">
            <v>0.2687647111009663</v>
          </cell>
          <cell r="AI47">
            <v>0.08431547404433815</v>
          </cell>
          <cell r="AJ47">
            <v>0</v>
          </cell>
          <cell r="AK47">
            <v>0.13515779196543534</v>
          </cell>
          <cell r="AL47">
            <v>0.4097099979143721</v>
          </cell>
          <cell r="AM47">
            <v>0.060047284372173416</v>
          </cell>
          <cell r="AN47">
            <v>0.02196886159328486</v>
          </cell>
          <cell r="AO47">
            <v>0.0033336485388231387</v>
          </cell>
        </row>
        <row r="48">
          <cell r="AC48" t="str">
            <v>SSGCH</v>
          </cell>
          <cell r="AF48">
            <v>0.9999999999999999</v>
          </cell>
          <cell r="AG48">
            <v>0.017900636475582845</v>
          </cell>
          <cell r="AH48">
            <v>0.2802758001635906</v>
          </cell>
          <cell r="AI48">
            <v>0.08694174407237137</v>
          </cell>
          <cell r="AJ48">
            <v>0</v>
          </cell>
          <cell r="AK48">
            <v>0.12325338062031566</v>
          </cell>
          <cell r="AL48">
            <v>0.4135786454299495</v>
          </cell>
          <cell r="AM48">
            <v>0.054590960895690495</v>
          </cell>
          <cell r="AN48">
            <v>0.020088414022142904</v>
          </cell>
          <cell r="AO48">
            <v>0.0033704183203565378</v>
          </cell>
        </row>
        <row r="49">
          <cell r="AC49" t="str">
            <v>SSCP</v>
          </cell>
          <cell r="AF49">
            <v>1</v>
          </cell>
          <cell r="AG49">
            <v>0.016760014609546472</v>
          </cell>
          <cell r="AH49">
            <v>0.23430549370634943</v>
          </cell>
          <cell r="AI49">
            <v>0.0817586030338791</v>
          </cell>
          <cell r="AJ49">
            <v>0</v>
          </cell>
          <cell r="AK49">
            <v>0.11038210865046211</v>
          </cell>
          <cell r="AL49">
            <v>0.47700061411463285</v>
          </cell>
          <cell r="AM49">
            <v>0.059430685547309965</v>
          </cell>
          <cell r="AN49">
            <v>0.016274614945502055</v>
          </cell>
          <cell r="AO49">
            <v>0.004087865392317932</v>
          </cell>
        </row>
        <row r="50">
          <cell r="AC50" t="str">
            <v>SSEP</v>
          </cell>
          <cell r="AF50">
            <v>1</v>
          </cell>
          <cell r="AG50">
            <v>0.0180690440132823</v>
          </cell>
          <cell r="AH50">
            <v>0.24140914714171635</v>
          </cell>
          <cell r="AI50">
            <v>0.0771262283534294</v>
          </cell>
          <cell r="AJ50">
            <v>0</v>
          </cell>
          <cell r="AK50">
            <v>0.1302326824926142</v>
          </cell>
          <cell r="AL50">
            <v>0.43478744795398416</v>
          </cell>
          <cell r="AM50">
            <v>0.0753674421463096</v>
          </cell>
          <cell r="AN50">
            <v>0.019233485911873304</v>
          </cell>
          <cell r="AO50">
            <v>0.0037745219867906486</v>
          </cell>
        </row>
        <row r="51">
          <cell r="AC51" t="str">
            <v>SSGC</v>
          </cell>
          <cell r="AF51">
            <v>0.9999999999999999</v>
          </cell>
          <cell r="AG51">
            <v>0.01708727196048043</v>
          </cell>
          <cell r="AH51">
            <v>0.23608140706519115</v>
          </cell>
          <cell r="AI51">
            <v>0.08060050936376667</v>
          </cell>
          <cell r="AJ51">
            <v>0</v>
          </cell>
          <cell r="AK51">
            <v>0.11534475211100012</v>
          </cell>
          <cell r="AL51">
            <v>0.4664473225744707</v>
          </cell>
          <cell r="AM51">
            <v>0.06341487469705988</v>
          </cell>
          <cell r="AN51">
            <v>0.017014332687094867</v>
          </cell>
          <cell r="AO51">
            <v>0.004009529540936111</v>
          </cell>
        </row>
        <row r="52">
          <cell r="AC52" t="str">
            <v>SSGCT</v>
          </cell>
          <cell r="AF52">
            <v>1</v>
          </cell>
          <cell r="AG52">
            <v>0.017330885555022577</v>
          </cell>
          <cell r="AH52">
            <v>0.24830324711981294</v>
          </cell>
          <cell r="AI52">
            <v>0.08165350684664387</v>
          </cell>
          <cell r="AJ52">
            <v>0</v>
          </cell>
          <cell r="AK52">
            <v>0.1186416488046467</v>
          </cell>
          <cell r="AL52">
            <v>0.44958072960726914</v>
          </cell>
          <cell r="AM52">
            <v>0.06240676879655459</v>
          </cell>
          <cell r="AN52">
            <v>0.01822956694371456</v>
          </cell>
          <cell r="AO52">
            <v>0.003853646326335668</v>
          </cell>
        </row>
        <row r="53">
          <cell r="AC53" t="str">
            <v>MC</v>
          </cell>
          <cell r="AF53">
            <v>1.0000000000000002</v>
          </cell>
          <cell r="AG53">
            <v>0.005192307897340563</v>
          </cell>
          <cell r="AH53">
            <v>0.6990087890527306</v>
          </cell>
          <cell r="AI53">
            <v>0.11165826799179777</v>
          </cell>
          <cell r="AJ53">
            <v>0</v>
          </cell>
          <cell r="AK53">
            <v>0.035699619363093044</v>
          </cell>
          <cell r="AL53">
            <v>0.12483051208017135</v>
          </cell>
          <cell r="AM53">
            <v>0.01681631930895343</v>
          </cell>
          <cell r="AN53">
            <v>0.005758585245914303</v>
          </cell>
          <cell r="AO53">
            <v>0.001035599059998981</v>
          </cell>
        </row>
        <row r="54">
          <cell r="AC54" t="str">
            <v>SNPD</v>
          </cell>
          <cell r="AF54">
            <v>1</v>
          </cell>
          <cell r="AG54">
            <v>0.03776745842205166</v>
          </cell>
          <cell r="AH54">
            <v>0.30111007847212473</v>
          </cell>
          <cell r="AI54">
            <v>0.06898256314026993</v>
          </cell>
          <cell r="AJ54">
            <v>0</v>
          </cell>
          <cell r="AK54">
            <v>0.07578848021193932</v>
          </cell>
          <cell r="AL54">
            <v>0.457008626117887</v>
          </cell>
          <cell r="AM54">
            <v>0.044303608746911145</v>
          </cell>
          <cell r="AN54">
            <v>0.01503918488881626</v>
          </cell>
          <cell r="AO54">
            <v>0</v>
          </cell>
        </row>
        <row r="55">
          <cell r="AC55" t="str">
            <v>DGUH</v>
          </cell>
          <cell r="AF55">
            <v>0.9999999999999999</v>
          </cell>
          <cell r="AG55">
            <v>0</v>
          </cell>
          <cell r="AH55">
            <v>0</v>
          </cell>
          <cell r="AI55">
            <v>0</v>
          </cell>
          <cell r="AJ55">
            <v>0</v>
          </cell>
          <cell r="AK55">
            <v>0</v>
          </cell>
          <cell r="AL55">
            <v>0.8409435323228124</v>
          </cell>
          <cell r="AM55">
            <v>0.11328620482832999</v>
          </cell>
          <cell r="AN55">
            <v>0.03879376073352208</v>
          </cell>
          <cell r="AO55">
            <v>0.006976502115335485</v>
          </cell>
        </row>
        <row r="56">
          <cell r="AC56" t="str">
            <v>DEUH</v>
          </cell>
          <cell r="AF56">
            <v>0.9999999999999999</v>
          </cell>
          <cell r="AG56">
            <v>0</v>
          </cell>
          <cell r="AH56">
            <v>0</v>
          </cell>
          <cell r="AI56">
            <v>0</v>
          </cell>
          <cell r="AJ56">
            <v>0</v>
          </cell>
          <cell r="AK56">
            <v>0</v>
          </cell>
          <cell r="AL56">
            <v>0.8233162358357184</v>
          </cell>
          <cell r="AM56">
            <v>0.12695380883404506</v>
          </cell>
          <cell r="AN56">
            <v>0.04289735610723664</v>
          </cell>
          <cell r="AO56">
            <v>0.006832599222999742</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0.01703638145192936</v>
          </cell>
          <cell r="AH58">
            <v>0.26164235810829867</v>
          </cell>
          <cell r="AI58">
            <v>0.08178061310276567</v>
          </cell>
          <cell r="AJ58">
            <v>0</v>
          </cell>
          <cell r="AK58">
            <v>0.13449643018458865</v>
          </cell>
          <cell r="AL58">
            <v>0.4158111037965257</v>
          </cell>
          <cell r="AM58">
            <v>0.06411728699710798</v>
          </cell>
          <cell r="AN58">
            <v>0.02166506163308781</v>
          </cell>
          <cell r="AO58">
            <v>0.0034507647256961224</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1.0000000000000004</v>
          </cell>
          <cell r="AG65">
            <v>0.017737691424026297</v>
          </cell>
          <cell r="AH65">
            <v>0.26854972523867704</v>
          </cell>
          <cell r="AI65">
            <v>0.0846609500629507</v>
          </cell>
          <cell r="AJ65">
            <v>0</v>
          </cell>
          <cell r="AK65">
            <v>0.121955177685451</v>
          </cell>
          <cell r="AL65">
            <v>0.4264394845913039</v>
          </cell>
          <cell r="AM65">
            <v>0.05744703293556376</v>
          </cell>
          <cell r="AN65">
            <v>0.019672178566932725</v>
          </cell>
          <cell r="AO65">
            <v>0.003537759495095055</v>
          </cell>
        </row>
        <row r="66">
          <cell r="AC66" t="str">
            <v>SNPPH-U</v>
          </cell>
          <cell r="AF66">
            <v>1.0000000000000004</v>
          </cell>
          <cell r="AG66">
            <v>0.017737691424026297</v>
          </cell>
          <cell r="AH66">
            <v>0.26854972523867704</v>
          </cell>
          <cell r="AI66">
            <v>0.0846609500629507</v>
          </cell>
          <cell r="AJ66">
            <v>0</v>
          </cell>
          <cell r="AK66">
            <v>0.121955177685451</v>
          </cell>
          <cell r="AL66">
            <v>0.4264394845913039</v>
          </cell>
          <cell r="AM66">
            <v>0.05744703293556376</v>
          </cell>
          <cell r="AN66">
            <v>0.019672178566932725</v>
          </cell>
          <cell r="AO66">
            <v>0.003537759495095055</v>
          </cell>
        </row>
        <row r="67">
          <cell r="AC67" t="str">
            <v>CN</v>
          </cell>
          <cell r="AF67">
            <v>1</v>
          </cell>
          <cell r="AG67">
            <v>0.02695712357980143</v>
          </cell>
          <cell r="AH67">
            <v>0.32817086304456855</v>
          </cell>
          <cell r="AI67">
            <v>0.0752275341522669</v>
          </cell>
          <cell r="AJ67">
            <v>0</v>
          </cell>
          <cell r="AK67">
            <v>0.06889158079348469</v>
          </cell>
          <cell r="AL67">
            <v>0.45192354095003867</v>
          </cell>
          <cell r="AM67">
            <v>0.04009207046762781</v>
          </cell>
          <cell r="AN67">
            <v>0.00873728701221192</v>
          </cell>
          <cell r="AO67">
            <v>0</v>
          </cell>
          <cell r="AP67">
            <v>0</v>
          </cell>
          <cell r="AQ67">
            <v>0</v>
          </cell>
        </row>
        <row r="68">
          <cell r="AC68" t="str">
            <v>CNP</v>
          </cell>
          <cell r="AF68">
            <v>1</v>
          </cell>
          <cell r="AG68">
            <v>0</v>
          </cell>
          <cell r="AH68">
            <v>0.6948503638400191</v>
          </cell>
          <cell r="AI68">
            <v>0.15928251213877917</v>
          </cell>
          <cell r="AJ68">
            <v>0</v>
          </cell>
          <cell r="AK68">
            <v>0.1458671240212018</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0.9024881181258356</v>
          </cell>
          <cell r="AM69">
            <v>0.08006358144573375</v>
          </cell>
          <cell r="AN69">
            <v>0.017448300428430617</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0.020474047565334205</v>
          </cell>
          <cell r="AH73">
            <v>0.37409579955003186</v>
          </cell>
          <cell r="AI73">
            <v>0.06391656451111997</v>
          </cell>
          <cell r="AJ73">
            <v>0</v>
          </cell>
          <cell r="AK73">
            <v>0.10961521102970849</v>
          </cell>
          <cell r="AL73">
            <v>0.3175720321620524</v>
          </cell>
          <cell r="AM73">
            <v>0.05868794100541616</v>
          </cell>
          <cell r="AN73">
            <v>0.0026059337579465297</v>
          </cell>
          <cell r="AO73">
            <v>-0.0005368401442943656</v>
          </cell>
          <cell r="AP73">
            <v>0.05356506141967193</v>
          </cell>
          <cell r="AQ73">
            <v>4.24914301220688E-06</v>
          </cell>
        </row>
        <row r="74">
          <cell r="AC74" t="str">
            <v>INT</v>
          </cell>
          <cell r="AF74">
            <v>1.0000000000000004</v>
          </cell>
          <cell r="AG74">
            <v>0.02476024510750804</v>
          </cell>
          <cell r="AH74">
            <v>0.2817273530931417</v>
          </cell>
          <cell r="AI74">
            <v>0.07946007317429914</v>
          </cell>
          <cell r="AJ74">
            <v>0</v>
          </cell>
          <cell r="AK74">
            <v>0.10550208814405276</v>
          </cell>
          <cell r="AL74">
            <v>0.43473658999210457</v>
          </cell>
          <cell r="AM74">
            <v>0.05335240609739116</v>
          </cell>
          <cell r="AN74">
            <v>0.018265260477379086</v>
          </cell>
          <cell r="AO74">
            <v>0.0021959839141240762</v>
          </cell>
          <cell r="AQ74">
            <v>0</v>
          </cell>
        </row>
        <row r="75">
          <cell r="AC75" t="str">
            <v>CIAC</v>
          </cell>
          <cell r="AF75">
            <v>1</v>
          </cell>
          <cell r="AG75">
            <v>0.02546379084851677</v>
          </cell>
          <cell r="AH75">
            <v>0.2872588110423826</v>
          </cell>
          <cell r="AI75">
            <v>0.08153136630349911</v>
          </cell>
          <cell r="AJ75">
            <v>0</v>
          </cell>
          <cell r="AK75">
            <v>0.10877373472944628</v>
          </cell>
          <cell r="AL75">
            <v>0.4233052892557493</v>
          </cell>
          <cell r="AM75">
            <v>0.05509636438695975</v>
          </cell>
          <cell r="AN75">
            <v>0.018570643433446245</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v>
          </cell>
          <cell r="AG78">
            <v>0.05403998448869642</v>
          </cell>
          <cell r="AH78">
            <v>0.4803849882974426</v>
          </cell>
          <cell r="AI78">
            <v>0.09712982915928804</v>
          </cell>
          <cell r="AJ78">
            <v>0</v>
          </cell>
          <cell r="AK78">
            <v>0.045824982860774105</v>
          </cell>
          <cell r="AL78">
            <v>0.32418350251758316</v>
          </cell>
          <cell r="AM78">
            <v>-0.0018583768530757824</v>
          </cell>
          <cell r="AN78">
            <v>0.00029508952929150186</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0.9999999999999999</v>
          </cell>
          <cell r="AG81">
            <v>0.03287</v>
          </cell>
          <cell r="AH81">
            <v>0.70976</v>
          </cell>
          <cell r="AI81">
            <v>0.1418</v>
          </cell>
          <cell r="AJ81">
            <v>0</v>
          </cell>
          <cell r="AK81">
            <v>0.10946</v>
          </cell>
          <cell r="AQ81">
            <v>0.00611</v>
          </cell>
        </row>
        <row r="82">
          <cell r="AC82" t="str">
            <v>ITC85</v>
          </cell>
          <cell r="AF82">
            <v>1</v>
          </cell>
          <cell r="AG82">
            <v>0.0542</v>
          </cell>
          <cell r="AH82">
            <v>0.6769</v>
          </cell>
          <cell r="AI82">
            <v>0.1336</v>
          </cell>
          <cell r="AJ82">
            <v>0</v>
          </cell>
          <cell r="AK82">
            <v>0.1161</v>
          </cell>
          <cell r="AQ82">
            <v>0.0192</v>
          </cell>
        </row>
        <row r="83">
          <cell r="AC83" t="str">
            <v>ITC86</v>
          </cell>
          <cell r="AF83">
            <v>0.9999999999999999</v>
          </cell>
          <cell r="AG83">
            <v>0.04789</v>
          </cell>
          <cell r="AH83">
            <v>0.64608</v>
          </cell>
          <cell r="AI83">
            <v>0.13126</v>
          </cell>
          <cell r="AJ83">
            <v>0</v>
          </cell>
          <cell r="AK83">
            <v>0.155</v>
          </cell>
          <cell r="AQ83">
            <v>0.01977</v>
          </cell>
        </row>
        <row r="84">
          <cell r="AC84" t="str">
            <v>ITC88</v>
          </cell>
          <cell r="AF84">
            <v>1</v>
          </cell>
          <cell r="AG84">
            <v>0.0427</v>
          </cell>
          <cell r="AH84">
            <v>0.612</v>
          </cell>
          <cell r="AI84">
            <v>0.1496</v>
          </cell>
          <cell r="AJ84">
            <v>0</v>
          </cell>
          <cell r="AK84">
            <v>0.1671</v>
          </cell>
          <cell r="AQ84">
            <v>0.0286</v>
          </cell>
        </row>
        <row r="85">
          <cell r="AC85" t="str">
            <v>ITC89</v>
          </cell>
          <cell r="AF85">
            <v>1</v>
          </cell>
          <cell r="AG85">
            <v>0.048806</v>
          </cell>
          <cell r="AH85">
            <v>0.563558</v>
          </cell>
          <cell r="AI85">
            <v>0.152688</v>
          </cell>
          <cell r="AJ85">
            <v>0</v>
          </cell>
          <cell r="AK85">
            <v>0.206776</v>
          </cell>
          <cell r="AQ85">
            <v>0.028172</v>
          </cell>
        </row>
        <row r="86">
          <cell r="AC86" t="str">
            <v>ITC90</v>
          </cell>
          <cell r="AF86">
            <v>1</v>
          </cell>
          <cell r="AG86">
            <v>0.015047</v>
          </cell>
          <cell r="AH86">
            <v>0.159356</v>
          </cell>
          <cell r="AI86">
            <v>0.039132</v>
          </cell>
          <cell r="AJ86">
            <v>0</v>
          </cell>
          <cell r="AK86">
            <v>0.038051</v>
          </cell>
          <cell r="AL86">
            <v>0.469355</v>
          </cell>
          <cell r="AM86">
            <v>0.139815</v>
          </cell>
          <cell r="AN86">
            <v>0.135384</v>
          </cell>
          <cell r="AQ86">
            <v>0.00386</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1.0000000000000004</v>
          </cell>
          <cell r="AG89">
            <v>0.01774958528854967</v>
          </cell>
          <cell r="AH89">
            <v>0.2694056478040785</v>
          </cell>
          <cell r="AI89">
            <v>0.08482743228928788</v>
          </cell>
          <cell r="AJ89">
            <v>0</v>
          </cell>
          <cell r="AK89">
            <v>0.122049937542738</v>
          </cell>
          <cell r="AL89">
            <v>0.42550073206595423</v>
          </cell>
          <cell r="AM89">
            <v>0.05723855938213741</v>
          </cell>
          <cell r="AN89">
            <v>0.019702560883344298</v>
          </cell>
          <cell r="AO89">
            <v>0.003525544743910479</v>
          </cell>
        </row>
        <row r="90">
          <cell r="AC90" t="str">
            <v>SNPT</v>
          </cell>
          <cell r="AF90">
            <v>1.0000000000000009</v>
          </cell>
          <cell r="AG90">
            <v>0.017737691424026324</v>
          </cell>
          <cell r="AH90">
            <v>0.268549725238677</v>
          </cell>
          <cell r="AI90">
            <v>0.08466095006295069</v>
          </cell>
          <cell r="AJ90">
            <v>0</v>
          </cell>
          <cell r="AK90">
            <v>0.121955177685451</v>
          </cell>
          <cell r="AL90">
            <v>0.42643948459130426</v>
          </cell>
          <cell r="AM90">
            <v>0.057447032935563795</v>
          </cell>
          <cell r="AN90">
            <v>0.019672178566932718</v>
          </cell>
          <cell r="AO90">
            <v>0.003537759495095056</v>
          </cell>
        </row>
        <row r="91">
          <cell r="AC91" t="str">
            <v>SNPP</v>
          </cell>
          <cell r="AF91">
            <v>1.0000000000000002</v>
          </cell>
          <cell r="AG91">
            <v>0.017737393629005935</v>
          </cell>
          <cell r="AH91">
            <v>0.26872256905830083</v>
          </cell>
          <cell r="AI91">
            <v>0.08471459394317986</v>
          </cell>
          <cell r="AJ91">
            <v>0</v>
          </cell>
          <cell r="AK91">
            <v>0.1219512460135401</v>
          </cell>
          <cell r="AL91">
            <v>0.42627004299912424</v>
          </cell>
          <cell r="AM91">
            <v>0.057405544830598565</v>
          </cell>
          <cell r="AN91">
            <v>0.01966273671672425</v>
          </cell>
          <cell r="AO91">
            <v>0.0035358728095263685</v>
          </cell>
        </row>
        <row r="92">
          <cell r="AC92" t="str">
            <v>SNPPH</v>
          </cell>
          <cell r="AF92">
            <v>1.0000000000000004</v>
          </cell>
          <cell r="AG92">
            <v>0.017737691424026297</v>
          </cell>
          <cell r="AH92">
            <v>0.26854972523867704</v>
          </cell>
          <cell r="AI92">
            <v>0.0846609500629507</v>
          </cell>
          <cell r="AJ92">
            <v>0</v>
          </cell>
          <cell r="AK92">
            <v>0.121955177685451</v>
          </cell>
          <cell r="AL92">
            <v>0.4264394845913039</v>
          </cell>
          <cell r="AM92">
            <v>0.05744703293556376</v>
          </cell>
          <cell r="AN92">
            <v>0.019672178566932725</v>
          </cell>
          <cell r="AO92">
            <v>0.003537759495095055</v>
          </cell>
        </row>
        <row r="93">
          <cell r="AC93" t="str">
            <v>SNPPN</v>
          </cell>
          <cell r="AF93">
            <v>1</v>
          </cell>
          <cell r="AG93">
            <v>0.017737691424026304</v>
          </cell>
          <cell r="AH93">
            <v>0.2685497252386768</v>
          </cell>
          <cell r="AI93">
            <v>0.08466095006295064</v>
          </cell>
          <cell r="AJ93">
            <v>0</v>
          </cell>
          <cell r="AK93">
            <v>0.12195517768545097</v>
          </cell>
          <cell r="AL93">
            <v>0.4264394845913038</v>
          </cell>
          <cell r="AM93">
            <v>0.05744703293556374</v>
          </cell>
          <cell r="AN93">
            <v>0.01967217856693271</v>
          </cell>
          <cell r="AO93">
            <v>0.003537759495095056</v>
          </cell>
        </row>
        <row r="94">
          <cell r="AC94" t="str">
            <v>SNPPO</v>
          </cell>
          <cell r="AF94">
            <v>1</v>
          </cell>
          <cell r="AG94">
            <v>0.017688878084298393</v>
          </cell>
          <cell r="AH94">
            <v>0.2661203153161252</v>
          </cell>
          <cell r="AI94">
            <v>0.08430008175053047</v>
          </cell>
          <cell r="AJ94">
            <v>0</v>
          </cell>
          <cell r="AK94">
            <v>0.12155758162482118</v>
          </cell>
          <cell r="AL94">
            <v>0.4292162425998784</v>
          </cell>
          <cell r="AM94">
            <v>0.0580421602185997</v>
          </cell>
          <cell r="AN94">
            <v>0.01949907710349502</v>
          </cell>
          <cell r="AO94">
            <v>0.0035756633022517356</v>
          </cell>
        </row>
        <row r="95">
          <cell r="AC95" t="str">
            <v>SNPG</v>
          </cell>
          <cell r="AF95">
            <v>1</v>
          </cell>
          <cell r="AG95">
            <v>0.022900407415273643</v>
          </cell>
          <cell r="AH95">
            <v>0.301680646948518</v>
          </cell>
          <cell r="AI95">
            <v>0.08530570775457624</v>
          </cell>
          <cell r="AJ95">
            <v>0</v>
          </cell>
          <cell r="AK95">
            <v>0.10285888804938245</v>
          </cell>
          <cell r="AL95">
            <v>0.40569808443863004</v>
          </cell>
          <cell r="AM95">
            <v>0.05881477899931449</v>
          </cell>
          <cell r="AN95">
            <v>0.021489361153445054</v>
          </cell>
          <cell r="AO95">
            <v>0.0012521252408601207</v>
          </cell>
        </row>
        <row r="96">
          <cell r="AC96" t="str">
            <v>SNPI</v>
          </cell>
          <cell r="AF96">
            <v>1</v>
          </cell>
          <cell r="AG96">
            <v>0.02271811971621162</v>
          </cell>
          <cell r="AH96">
            <v>0.2830779545612681</v>
          </cell>
          <cell r="AI96">
            <v>0.08225637963073205</v>
          </cell>
          <cell r="AJ96">
            <v>0</v>
          </cell>
          <cell r="AK96">
            <v>0.1093037337215385</v>
          </cell>
          <cell r="AL96">
            <v>0.4256593457634739</v>
          </cell>
          <cell r="AM96">
            <v>0.05671754723011919</v>
          </cell>
          <cell r="AN96">
            <v>0.017765309303245873</v>
          </cell>
          <cell r="AO96">
            <v>0.0025016100734107636</v>
          </cell>
        </row>
        <row r="97">
          <cell r="AC97" t="str">
            <v>TROJP</v>
          </cell>
          <cell r="AF97">
            <v>1</v>
          </cell>
          <cell r="AG97">
            <v>0.017631157072049927</v>
          </cell>
          <cell r="AH97">
            <v>0.26750044330860895</v>
          </cell>
          <cell r="AI97">
            <v>0.08422340483511166</v>
          </cell>
          <cell r="AJ97">
            <v>0</v>
          </cell>
          <cell r="AK97">
            <v>0.12386028991987824</v>
          </cell>
          <cell r="AL97">
            <v>0.4248249522082204</v>
          </cell>
          <cell r="AM97">
            <v>0.05846029557581916</v>
          </cell>
          <cell r="AN97">
            <v>0.01997491275647048</v>
          </cell>
          <cell r="AO97">
            <v>0.003524544323841268</v>
          </cell>
        </row>
        <row r="98">
          <cell r="AC98" t="str">
            <v>TROJD</v>
          </cell>
          <cell r="AF98">
            <v>1</v>
          </cell>
          <cell r="AG98">
            <v>0.01761234095242548</v>
          </cell>
          <cell r="AH98">
            <v>0.2673151189137104</v>
          </cell>
          <cell r="AI98">
            <v>0.0841461255050609</v>
          </cell>
          <cell r="AJ98">
            <v>0</v>
          </cell>
          <cell r="AK98">
            <v>0.12419677124290664</v>
          </cell>
          <cell r="AL98">
            <v>0.42453979315957496</v>
          </cell>
          <cell r="AM98">
            <v>0.05863925823618489</v>
          </cell>
          <cell r="AN98">
            <v>0.02002838173261835</v>
          </cell>
          <cell r="AO98">
            <v>0.0035222102575184736</v>
          </cell>
        </row>
        <row r="99">
          <cell r="AC99" t="str">
            <v>IBT</v>
          </cell>
          <cell r="AF99">
            <v>0</v>
          </cell>
          <cell r="AG99">
            <v>0.02055223696851711</v>
          </cell>
          <cell r="AH99">
            <v>0.3756008292071731</v>
          </cell>
          <cell r="AI99">
            <v>0.0641166626285158</v>
          </cell>
          <cell r="AJ99">
            <v>0</v>
          </cell>
          <cell r="AK99">
            <v>0.10996722857273628</v>
          </cell>
          <cell r="AL99">
            <v>0.31855164101862987</v>
          </cell>
          <cell r="AM99">
            <v>0.058888553370350795</v>
          </cell>
          <cell r="AN99">
            <v>0.002585889090456843</v>
          </cell>
          <cell r="AO99">
            <v>-0.0005448867588220655</v>
          </cell>
          <cell r="AP99">
            <v>0.05036789826300499</v>
          </cell>
          <cell r="AQ99">
            <v>-8.605236056368619E-05</v>
          </cell>
        </row>
        <row r="100">
          <cell r="AC100" t="str">
            <v>DITEXP</v>
          </cell>
          <cell r="AF100">
            <v>0.9999999999999999</v>
          </cell>
          <cell r="AG100">
            <v>0.030433</v>
          </cell>
          <cell r="AH100">
            <v>0.34444</v>
          </cell>
          <cell r="AI100">
            <v>0.092978</v>
          </cell>
          <cell r="AJ100">
            <v>0</v>
          </cell>
          <cell r="AK100">
            <v>0.122064</v>
          </cell>
          <cell r="AL100">
            <v>0.330344</v>
          </cell>
          <cell r="AM100">
            <v>0.054636</v>
          </cell>
          <cell r="AN100">
            <v>0.013079</v>
          </cell>
          <cell r="AO100">
            <v>0.002418</v>
          </cell>
          <cell r="AP100">
            <v>-5.4E-05</v>
          </cell>
          <cell r="AQ100">
            <v>0.009662</v>
          </cell>
        </row>
        <row r="101">
          <cell r="AC101" t="str">
            <v>DITBAL</v>
          </cell>
          <cell r="AF101">
            <v>0.9999999999999999</v>
          </cell>
          <cell r="AG101">
            <v>0.023895</v>
          </cell>
          <cell r="AH101">
            <v>0.26166</v>
          </cell>
          <cell r="AI101">
            <v>0.06689</v>
          </cell>
          <cell r="AJ101">
            <v>0</v>
          </cell>
          <cell r="AK101">
            <v>0.089916</v>
          </cell>
          <cell r="AL101">
            <v>0.46648</v>
          </cell>
          <cell r="AM101">
            <v>0.06748</v>
          </cell>
          <cell r="AN101">
            <v>0.022651</v>
          </cell>
          <cell r="AO101">
            <v>0.00213</v>
          </cell>
          <cell r="AP101">
            <v>4.7E-05</v>
          </cell>
          <cell r="AQ101">
            <v>-0.001149</v>
          </cell>
        </row>
        <row r="102">
          <cell r="AC102" t="str">
            <v>TAXDEPR</v>
          </cell>
          <cell r="AF102">
            <v>0.9999999999999998</v>
          </cell>
          <cell r="AG102">
            <v>0.025025977371689087</v>
          </cell>
          <cell r="AH102">
            <v>0.29485897633717845</v>
          </cell>
          <cell r="AI102">
            <v>0.08417121510358093</v>
          </cell>
          <cell r="AJ102">
            <v>0</v>
          </cell>
          <cell r="AK102">
            <v>0.10879834200083925</v>
          </cell>
          <cell r="AL102">
            <v>0.4114647934276778</v>
          </cell>
          <cell r="AM102">
            <v>0.05466669468874174</v>
          </cell>
          <cell r="AN102">
            <v>0.018782263123105544</v>
          </cell>
          <cell r="AO102">
            <v>0.0022317379471871335</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0.9999999999999998</v>
          </cell>
          <cell r="AG106">
            <v>0.025025977371689087</v>
          </cell>
          <cell r="AH106">
            <v>0.29485897633717845</v>
          </cell>
          <cell r="AI106">
            <v>0.08417121510358093</v>
          </cell>
          <cell r="AJ106">
            <v>0</v>
          </cell>
          <cell r="AK106">
            <v>0.10879834200083925</v>
          </cell>
          <cell r="AL106">
            <v>0.4114647934276778</v>
          </cell>
          <cell r="AM106">
            <v>0.05466669468874174</v>
          </cell>
          <cell r="AN106">
            <v>0.018782263123105544</v>
          </cell>
          <cell r="AO106">
            <v>0.0022317379471871335</v>
          </cell>
          <cell r="AP106">
            <v>0</v>
          </cell>
          <cell r="AQ106">
            <v>0</v>
          </cell>
        </row>
        <row r="107">
          <cell r="AC107" t="str">
            <v>SCHMAEXP</v>
          </cell>
          <cell r="AF107">
            <v>1.0000000000000002</v>
          </cell>
          <cell r="AG107">
            <v>0.024166882773027625</v>
          </cell>
          <cell r="AH107">
            <v>0.28050867872429686</v>
          </cell>
          <cell r="AI107">
            <v>0.07706361126831303</v>
          </cell>
          <cell r="AJ107">
            <v>0</v>
          </cell>
          <cell r="AK107">
            <v>0.10609378646620649</v>
          </cell>
          <cell r="AL107">
            <v>0.41773026365949856</v>
          </cell>
          <cell r="AM107">
            <v>0.05444061949850565</v>
          </cell>
          <cell r="AN107">
            <v>0.018203597061352148</v>
          </cell>
          <cell r="AO107">
            <v>0.0020636704785363816</v>
          </cell>
          <cell r="AP107">
            <v>0.019728890070263367</v>
          </cell>
          <cell r="AQ107">
            <v>0</v>
          </cell>
        </row>
        <row r="108">
          <cell r="AC108" t="str">
            <v>SGCT</v>
          </cell>
          <cell r="AF108">
            <v>1</v>
          </cell>
          <cell r="AG108">
            <v>0.017800665898828897</v>
          </cell>
          <cell r="AH108">
            <v>0.2695031626111626</v>
          </cell>
          <cell r="AI108">
            <v>0.08496152349942848</v>
          </cell>
          <cell r="AJ108">
            <v>0</v>
          </cell>
          <cell r="AK108">
            <v>0.12238815755191744</v>
          </cell>
          <cell r="AL108">
            <v>0.4279534810824623</v>
          </cell>
          <cell r="AM108">
            <v>0.0576509882667059</v>
          </cell>
          <cell r="AN108">
            <v>0.01974202108949444</v>
          </cell>
        </row>
      </sheetData>
      <sheetData sheetId="11">
        <row r="2">
          <cell r="AB2">
            <v>3</v>
          </cell>
        </row>
      </sheetData>
      <sheetData sheetId="12">
        <row r="3">
          <cell r="A3" t="str">
            <v>1011390OR</v>
          </cell>
          <cell r="B3" t="str">
            <v>1011390</v>
          </cell>
          <cell r="D3">
            <v>5923789.23</v>
          </cell>
          <cell r="F3" t="str">
            <v>1011390OR</v>
          </cell>
          <cell r="G3" t="str">
            <v>1011390</v>
          </cell>
          <cell r="I3">
            <v>5923789.23</v>
          </cell>
        </row>
        <row r="4">
          <cell r="A4" t="str">
            <v>1011390SO</v>
          </cell>
          <cell r="B4" t="str">
            <v>1011390</v>
          </cell>
          <cell r="D4">
            <v>16984736.05</v>
          </cell>
          <cell r="F4" t="str">
            <v>1011390SO</v>
          </cell>
          <cell r="G4" t="str">
            <v>1011390</v>
          </cell>
          <cell r="I4">
            <v>16984736.05</v>
          </cell>
        </row>
        <row r="5">
          <cell r="A5" t="str">
            <v>1011390WYP</v>
          </cell>
          <cell r="B5" t="str">
            <v>1011390</v>
          </cell>
          <cell r="D5">
            <v>1387755.33</v>
          </cell>
          <cell r="F5" t="str">
            <v>1011390WYP</v>
          </cell>
          <cell r="G5" t="str">
            <v>1011390</v>
          </cell>
          <cell r="I5">
            <v>1387755.33</v>
          </cell>
        </row>
        <row r="6">
          <cell r="A6" t="str">
            <v>105OR</v>
          </cell>
          <cell r="B6" t="str">
            <v>105</v>
          </cell>
          <cell r="D6">
            <v>0</v>
          </cell>
          <cell r="F6" t="str">
            <v>105OR</v>
          </cell>
          <cell r="G6" t="str">
            <v>105</v>
          </cell>
          <cell r="I6">
            <v>0</v>
          </cell>
        </row>
        <row r="7">
          <cell r="A7" t="str">
            <v>105SE</v>
          </cell>
          <cell r="B7" t="str">
            <v>105</v>
          </cell>
          <cell r="D7">
            <v>953013.91</v>
          </cell>
          <cell r="F7" t="str">
            <v>105SE</v>
          </cell>
          <cell r="G7" t="str">
            <v>105</v>
          </cell>
          <cell r="I7">
            <v>953013.91</v>
          </cell>
        </row>
        <row r="8">
          <cell r="A8" t="str">
            <v>105SNPT</v>
          </cell>
          <cell r="B8" t="str">
            <v>105</v>
          </cell>
          <cell r="D8">
            <v>119475.33</v>
          </cell>
          <cell r="F8" t="str">
            <v>105SNPT</v>
          </cell>
          <cell r="G8" t="str">
            <v>105</v>
          </cell>
          <cell r="I8">
            <v>119475.33</v>
          </cell>
        </row>
        <row r="9">
          <cell r="A9" t="str">
            <v>105UT</v>
          </cell>
          <cell r="B9" t="str">
            <v>105</v>
          </cell>
          <cell r="D9">
            <v>273611.98</v>
          </cell>
          <cell r="F9" t="str">
            <v>105UT</v>
          </cell>
          <cell r="G9" t="str">
            <v>105</v>
          </cell>
          <cell r="I9">
            <v>273611.98</v>
          </cell>
        </row>
        <row r="10">
          <cell r="A10" t="str">
            <v>105WYP</v>
          </cell>
          <cell r="B10" t="str">
            <v>105</v>
          </cell>
          <cell r="D10">
            <v>0</v>
          </cell>
          <cell r="F10" t="str">
            <v>105WYP</v>
          </cell>
          <cell r="G10" t="str">
            <v>105</v>
          </cell>
          <cell r="I10">
            <v>0</v>
          </cell>
        </row>
        <row r="11">
          <cell r="A11" t="str">
            <v>108360CA</v>
          </cell>
          <cell r="B11" t="str">
            <v>108360</v>
          </cell>
          <cell r="D11">
            <v>-394882.66</v>
          </cell>
          <cell r="F11" t="str">
            <v>108360CA</v>
          </cell>
          <cell r="G11" t="str">
            <v>108360</v>
          </cell>
          <cell r="I11">
            <v>-394882.66</v>
          </cell>
        </row>
        <row r="12">
          <cell r="A12" t="str">
            <v>108360IDU</v>
          </cell>
          <cell r="B12" t="str">
            <v>108360</v>
          </cell>
          <cell r="D12">
            <v>-178475.2</v>
          </cell>
          <cell r="F12" t="str">
            <v>108360IDU</v>
          </cell>
          <cell r="G12" t="str">
            <v>108360</v>
          </cell>
          <cell r="I12">
            <v>-178475.2</v>
          </cell>
        </row>
        <row r="13">
          <cell r="A13" t="str">
            <v>108360OR</v>
          </cell>
          <cell r="B13" t="str">
            <v>108360</v>
          </cell>
          <cell r="D13">
            <v>-1463244.22</v>
          </cell>
          <cell r="F13" t="str">
            <v>108360OR</v>
          </cell>
          <cell r="G13" t="str">
            <v>108360</v>
          </cell>
          <cell r="I13">
            <v>-1463244.22</v>
          </cell>
        </row>
        <row r="14">
          <cell r="A14" t="str">
            <v>108360UT</v>
          </cell>
          <cell r="B14" t="str">
            <v>108360</v>
          </cell>
          <cell r="D14">
            <v>-1131314.06</v>
          </cell>
          <cell r="F14" t="str">
            <v>108360UT</v>
          </cell>
          <cell r="G14" t="str">
            <v>108360</v>
          </cell>
          <cell r="I14">
            <v>-1131314.06</v>
          </cell>
        </row>
        <row r="15">
          <cell r="A15" t="str">
            <v>108360WA</v>
          </cell>
          <cell r="B15" t="str">
            <v>108360</v>
          </cell>
          <cell r="D15">
            <v>-170723.35</v>
          </cell>
          <cell r="F15" t="str">
            <v>108360WA</v>
          </cell>
          <cell r="G15" t="str">
            <v>108360</v>
          </cell>
          <cell r="I15">
            <v>-170723.35</v>
          </cell>
        </row>
        <row r="16">
          <cell r="A16" t="str">
            <v>108360WYP</v>
          </cell>
          <cell r="B16" t="str">
            <v>108360</v>
          </cell>
          <cell r="D16">
            <v>-1062831.21</v>
          </cell>
          <cell r="F16" t="str">
            <v>108360WYP</v>
          </cell>
          <cell r="G16" t="str">
            <v>108360</v>
          </cell>
          <cell r="I16">
            <v>-1062831.21</v>
          </cell>
        </row>
        <row r="17">
          <cell r="A17" t="str">
            <v>108360WYU</v>
          </cell>
          <cell r="B17" t="str">
            <v>108360</v>
          </cell>
          <cell r="D17">
            <v>-259086.4</v>
          </cell>
          <cell r="F17" t="str">
            <v>108360WYU</v>
          </cell>
          <cell r="G17" t="str">
            <v>108360</v>
          </cell>
          <cell r="I17">
            <v>-259086.4</v>
          </cell>
        </row>
        <row r="18">
          <cell r="A18" t="str">
            <v>108361CA</v>
          </cell>
          <cell r="B18" t="str">
            <v>108361</v>
          </cell>
          <cell r="D18">
            <v>-519362.89</v>
          </cell>
          <cell r="F18" t="str">
            <v>108361CA</v>
          </cell>
          <cell r="G18" t="str">
            <v>108361</v>
          </cell>
          <cell r="I18">
            <v>-519362.89</v>
          </cell>
        </row>
        <row r="19">
          <cell r="A19" t="str">
            <v>108361IDU</v>
          </cell>
          <cell r="B19" t="str">
            <v>108361</v>
          </cell>
          <cell r="D19">
            <v>-518086.47</v>
          </cell>
          <cell r="F19" t="str">
            <v>108361IDU</v>
          </cell>
          <cell r="G19" t="str">
            <v>108361</v>
          </cell>
          <cell r="I19">
            <v>-518086.47</v>
          </cell>
        </row>
        <row r="20">
          <cell r="A20" t="str">
            <v>108361OR</v>
          </cell>
          <cell r="B20" t="str">
            <v>108361</v>
          </cell>
          <cell r="D20">
            <v>-3464683.86</v>
          </cell>
          <cell r="F20" t="str">
            <v>108361OR</v>
          </cell>
          <cell r="G20" t="str">
            <v>108361</v>
          </cell>
          <cell r="I20">
            <v>-3464683.86</v>
          </cell>
        </row>
        <row r="21">
          <cell r="A21" t="str">
            <v>108361UT</v>
          </cell>
          <cell r="B21" t="str">
            <v>108361</v>
          </cell>
          <cell r="D21">
            <v>-5858478.229999998</v>
          </cell>
          <cell r="F21" t="str">
            <v>108361UT</v>
          </cell>
          <cell r="G21" t="str">
            <v>108361</v>
          </cell>
          <cell r="I21">
            <v>-5858478.229999998</v>
          </cell>
        </row>
        <row r="22">
          <cell r="A22" t="str">
            <v>108361WA</v>
          </cell>
          <cell r="B22" t="str">
            <v>108361</v>
          </cell>
          <cell r="D22">
            <v>-489640.19</v>
          </cell>
          <cell r="F22" t="str">
            <v>108361WA</v>
          </cell>
          <cell r="G22" t="str">
            <v>108361</v>
          </cell>
          <cell r="I22">
            <v>-489640.19</v>
          </cell>
        </row>
        <row r="23">
          <cell r="A23" t="str">
            <v>108361WYP</v>
          </cell>
          <cell r="B23" t="str">
            <v>108361</v>
          </cell>
          <cell r="D23">
            <v>-2218300.59</v>
          </cell>
          <cell r="F23" t="str">
            <v>108361WYP</v>
          </cell>
          <cell r="G23" t="str">
            <v>108361</v>
          </cell>
          <cell r="I23">
            <v>-2218300.59</v>
          </cell>
        </row>
        <row r="24">
          <cell r="A24" t="str">
            <v>108361WYU</v>
          </cell>
          <cell r="B24" t="str">
            <v>108361</v>
          </cell>
          <cell r="D24">
            <v>-89113.7</v>
          </cell>
          <cell r="F24" t="str">
            <v>108361WYU</v>
          </cell>
          <cell r="G24" t="str">
            <v>108361</v>
          </cell>
          <cell r="I24">
            <v>-89113.7</v>
          </cell>
        </row>
        <row r="25">
          <cell r="A25" t="str">
            <v>108362CA</v>
          </cell>
          <cell r="B25" t="str">
            <v>108362</v>
          </cell>
          <cell r="D25">
            <v>-4583385.76</v>
          </cell>
          <cell r="F25" t="str">
            <v>108362CA</v>
          </cell>
          <cell r="G25" t="str">
            <v>108362</v>
          </cell>
          <cell r="I25">
            <v>-4583385.76</v>
          </cell>
        </row>
        <row r="26">
          <cell r="A26" t="str">
            <v>108362IDU</v>
          </cell>
          <cell r="B26" t="str">
            <v>108362</v>
          </cell>
          <cell r="D26">
            <v>-7334644.0100000035</v>
          </cell>
          <cell r="F26" t="str">
            <v>108362IDU</v>
          </cell>
          <cell r="G26" t="str">
            <v>108362</v>
          </cell>
          <cell r="I26">
            <v>-7334644.0100000035</v>
          </cell>
        </row>
        <row r="27">
          <cell r="A27" t="str">
            <v>108362OR</v>
          </cell>
          <cell r="B27" t="str">
            <v>108362</v>
          </cell>
          <cell r="D27">
            <v>-37655479.080000006</v>
          </cell>
          <cell r="F27" t="str">
            <v>108362OR</v>
          </cell>
          <cell r="G27" t="str">
            <v>108362</v>
          </cell>
          <cell r="I27">
            <v>-37655479.080000006</v>
          </cell>
        </row>
        <row r="28">
          <cell r="A28" t="str">
            <v>108362UT</v>
          </cell>
          <cell r="B28" t="str">
            <v>108362</v>
          </cell>
          <cell r="D28">
            <v>-60068625.359999955</v>
          </cell>
          <cell r="F28" t="str">
            <v>108362UT</v>
          </cell>
          <cell r="G28" t="str">
            <v>108362</v>
          </cell>
          <cell r="I28">
            <v>-60068625.359999955</v>
          </cell>
        </row>
        <row r="29">
          <cell r="A29" t="str">
            <v>108362WA</v>
          </cell>
          <cell r="B29" t="str">
            <v>108362</v>
          </cell>
          <cell r="D29">
            <v>-15627488.18</v>
          </cell>
          <cell r="F29" t="str">
            <v>108362WA</v>
          </cell>
          <cell r="G29" t="str">
            <v>108362</v>
          </cell>
          <cell r="I29">
            <v>-15627488.18</v>
          </cell>
        </row>
        <row r="30">
          <cell r="A30" t="str">
            <v>108362WYP</v>
          </cell>
          <cell r="B30" t="str">
            <v>108362</v>
          </cell>
          <cell r="D30">
            <v>-27123598.259999987</v>
          </cell>
          <cell r="F30" t="str">
            <v>108362WYP</v>
          </cell>
          <cell r="G30" t="str">
            <v>108362</v>
          </cell>
          <cell r="I30">
            <v>-27123598.259999987</v>
          </cell>
        </row>
        <row r="31">
          <cell r="A31" t="str">
            <v>108362WYU</v>
          </cell>
          <cell r="B31" t="str">
            <v>108362</v>
          </cell>
          <cell r="D31">
            <v>-1624110.41</v>
          </cell>
          <cell r="F31" t="str">
            <v>108362WYU</v>
          </cell>
          <cell r="G31" t="str">
            <v>108362</v>
          </cell>
          <cell r="I31">
            <v>-1624110.41</v>
          </cell>
        </row>
        <row r="32">
          <cell r="A32" t="str">
            <v>108364CA</v>
          </cell>
          <cell r="B32" t="str">
            <v>108364</v>
          </cell>
          <cell r="D32">
            <v>-26702837.483780548</v>
          </cell>
          <cell r="F32" t="str">
            <v>108364CA</v>
          </cell>
          <cell r="G32" t="str">
            <v>108364</v>
          </cell>
          <cell r="I32">
            <v>-26702837.483780548</v>
          </cell>
        </row>
        <row r="33">
          <cell r="A33" t="str">
            <v>108364IDU</v>
          </cell>
          <cell r="B33" t="str">
            <v>108364</v>
          </cell>
          <cell r="D33">
            <v>-25563190.221224442</v>
          </cell>
          <cell r="F33" t="str">
            <v>108364IDU</v>
          </cell>
          <cell r="G33" t="str">
            <v>108364</v>
          </cell>
          <cell r="I33">
            <v>-25563190.221224442</v>
          </cell>
        </row>
        <row r="34">
          <cell r="A34" t="str">
            <v>108364OR</v>
          </cell>
          <cell r="B34" t="str">
            <v>108364</v>
          </cell>
          <cell r="D34">
            <v>-202380679.55818895</v>
          </cell>
          <cell r="F34" t="str">
            <v>108364OR</v>
          </cell>
          <cell r="G34" t="str">
            <v>108364</v>
          </cell>
          <cell r="I34">
            <v>-202380679.55818895</v>
          </cell>
        </row>
        <row r="35">
          <cell r="A35" t="str">
            <v>108364UT</v>
          </cell>
          <cell r="B35" t="str">
            <v>108364</v>
          </cell>
          <cell r="D35">
            <v>-133674607.86242774</v>
          </cell>
          <cell r="F35" t="str">
            <v>108364UT</v>
          </cell>
          <cell r="G35" t="str">
            <v>108364</v>
          </cell>
          <cell r="I35">
            <v>-133674607.86242774</v>
          </cell>
        </row>
        <row r="36">
          <cell r="A36" t="str">
            <v>108364WA</v>
          </cell>
          <cell r="B36" t="str">
            <v>108364</v>
          </cell>
          <cell r="D36">
            <v>-59170004.05290465</v>
          </cell>
          <cell r="F36" t="str">
            <v>108364WA</v>
          </cell>
          <cell r="G36" t="str">
            <v>108364</v>
          </cell>
          <cell r="I36">
            <v>-59170004.05290465</v>
          </cell>
        </row>
        <row r="37">
          <cell r="A37" t="str">
            <v>108364WYP</v>
          </cell>
          <cell r="B37" t="str">
            <v>108364</v>
          </cell>
          <cell r="D37">
            <v>-50592554.19382933</v>
          </cell>
          <cell r="F37" t="str">
            <v>108364WYP</v>
          </cell>
          <cell r="G37" t="str">
            <v>108364</v>
          </cell>
          <cell r="I37">
            <v>-50592554.19382933</v>
          </cell>
        </row>
        <row r="38">
          <cell r="A38" t="str">
            <v>108364WYU</v>
          </cell>
          <cell r="B38" t="str">
            <v>108364</v>
          </cell>
          <cell r="D38">
            <v>-7808333.2371723205</v>
          </cell>
          <cell r="F38" t="str">
            <v>108364WYU</v>
          </cell>
          <cell r="G38" t="str">
            <v>108364</v>
          </cell>
          <cell r="I38">
            <v>-7808333.2371723205</v>
          </cell>
        </row>
        <row r="39">
          <cell r="A39" t="str">
            <v>108365CA</v>
          </cell>
          <cell r="B39" t="str">
            <v>108365</v>
          </cell>
          <cell r="D39">
            <v>-11019141.280000001</v>
          </cell>
          <cell r="F39" t="str">
            <v>108365CA</v>
          </cell>
          <cell r="G39" t="str">
            <v>108365</v>
          </cell>
          <cell r="I39">
            <v>-11019141.280000001</v>
          </cell>
        </row>
        <row r="40">
          <cell r="A40" t="str">
            <v>108365IDU</v>
          </cell>
          <cell r="B40" t="str">
            <v>108365</v>
          </cell>
          <cell r="D40">
            <v>-9887144.19</v>
          </cell>
          <cell r="F40" t="str">
            <v>108365IDU</v>
          </cell>
          <cell r="G40" t="str">
            <v>108365</v>
          </cell>
          <cell r="I40">
            <v>-9887144.19</v>
          </cell>
        </row>
        <row r="41">
          <cell r="A41" t="str">
            <v>108365OR</v>
          </cell>
          <cell r="B41" t="str">
            <v>108365</v>
          </cell>
          <cell r="D41">
            <v>-96967415.9</v>
          </cell>
          <cell r="F41" t="str">
            <v>108365OR</v>
          </cell>
          <cell r="G41" t="str">
            <v>108365</v>
          </cell>
          <cell r="I41">
            <v>-96967415.9</v>
          </cell>
        </row>
        <row r="42">
          <cell r="A42" t="str">
            <v>108365UT</v>
          </cell>
          <cell r="B42" t="str">
            <v>108365</v>
          </cell>
          <cell r="D42">
            <v>-45323673.67</v>
          </cell>
          <cell r="F42" t="str">
            <v>108365UT</v>
          </cell>
          <cell r="G42" t="str">
            <v>108365</v>
          </cell>
          <cell r="I42">
            <v>-45323673.67</v>
          </cell>
        </row>
        <row r="43">
          <cell r="A43" t="str">
            <v>108365WA</v>
          </cell>
          <cell r="B43" t="str">
            <v>108365</v>
          </cell>
          <cell r="D43">
            <v>-18702715.55</v>
          </cell>
          <cell r="F43" t="str">
            <v>108365WA</v>
          </cell>
          <cell r="G43" t="str">
            <v>108365</v>
          </cell>
          <cell r="I43">
            <v>-18702715.55</v>
          </cell>
        </row>
        <row r="44">
          <cell r="A44" t="str">
            <v>108365WYP</v>
          </cell>
          <cell r="B44" t="str">
            <v>108365</v>
          </cell>
          <cell r="D44">
            <v>-29424505.57</v>
          </cell>
          <cell r="F44" t="str">
            <v>108365WYP</v>
          </cell>
          <cell r="G44" t="str">
            <v>108365</v>
          </cell>
          <cell r="I44">
            <v>-29424505.57</v>
          </cell>
        </row>
        <row r="45">
          <cell r="A45" t="str">
            <v>108365WYU</v>
          </cell>
          <cell r="B45" t="str">
            <v>108365</v>
          </cell>
          <cell r="D45">
            <v>-2225654.26</v>
          </cell>
          <cell r="F45" t="str">
            <v>108365WYU</v>
          </cell>
          <cell r="G45" t="str">
            <v>108365</v>
          </cell>
          <cell r="I45">
            <v>-2225654.26</v>
          </cell>
        </row>
        <row r="46">
          <cell r="A46" t="str">
            <v>108366CA</v>
          </cell>
          <cell r="B46" t="str">
            <v>108366</v>
          </cell>
          <cell r="D46">
            <v>-2701972.01</v>
          </cell>
          <cell r="F46" t="str">
            <v>108366CA</v>
          </cell>
          <cell r="G46" t="str">
            <v>108366</v>
          </cell>
          <cell r="I46">
            <v>-2701972.01</v>
          </cell>
        </row>
        <row r="47">
          <cell r="A47" t="str">
            <v>108366IDU</v>
          </cell>
          <cell r="B47" t="str">
            <v>108366</v>
          </cell>
          <cell r="D47">
            <v>-3009837.46</v>
          </cell>
          <cell r="F47" t="str">
            <v>108366IDU</v>
          </cell>
          <cell r="G47" t="str">
            <v>108366</v>
          </cell>
          <cell r="I47">
            <v>-3009837.46</v>
          </cell>
        </row>
        <row r="48">
          <cell r="A48" t="str">
            <v>108366OR</v>
          </cell>
          <cell r="B48" t="str">
            <v>108366</v>
          </cell>
          <cell r="D48">
            <v>-31373872.939999994</v>
          </cell>
          <cell r="F48" t="str">
            <v>108366OR</v>
          </cell>
          <cell r="G48" t="str">
            <v>108366</v>
          </cell>
          <cell r="I48">
            <v>-31373872.939999994</v>
          </cell>
        </row>
        <row r="49">
          <cell r="A49" t="str">
            <v>108366UT</v>
          </cell>
          <cell r="B49" t="str">
            <v>108366</v>
          </cell>
          <cell r="D49">
            <v>-51874766.040000014</v>
          </cell>
          <cell r="F49" t="str">
            <v>108366UT</v>
          </cell>
          <cell r="G49" t="str">
            <v>108366</v>
          </cell>
          <cell r="I49">
            <v>-51874766.040000014</v>
          </cell>
        </row>
        <row r="50">
          <cell r="A50" t="str">
            <v>108366WA</v>
          </cell>
          <cell r="B50" t="str">
            <v>108366</v>
          </cell>
          <cell r="D50">
            <v>-3224642.63</v>
          </cell>
          <cell r="F50" t="str">
            <v>108366WA</v>
          </cell>
          <cell r="G50" t="str">
            <v>108366</v>
          </cell>
          <cell r="I50">
            <v>-3224642.63</v>
          </cell>
        </row>
        <row r="51">
          <cell r="A51" t="str">
            <v>108366WYP</v>
          </cell>
          <cell r="B51" t="str">
            <v>108366</v>
          </cell>
          <cell r="D51">
            <v>-3666459.04</v>
          </cell>
          <cell r="F51" t="str">
            <v>108366WYP</v>
          </cell>
          <cell r="G51" t="str">
            <v>108366</v>
          </cell>
          <cell r="I51">
            <v>-3666459.04</v>
          </cell>
        </row>
        <row r="52">
          <cell r="A52" t="str">
            <v>108366WYU</v>
          </cell>
          <cell r="B52" t="str">
            <v>108366</v>
          </cell>
          <cell r="D52">
            <v>-1416509.34</v>
          </cell>
          <cell r="F52" t="str">
            <v>108366WYU</v>
          </cell>
          <cell r="G52" t="str">
            <v>108366</v>
          </cell>
          <cell r="I52">
            <v>-1416509.34</v>
          </cell>
        </row>
        <row r="53">
          <cell r="A53" t="str">
            <v>108367CA</v>
          </cell>
          <cell r="B53" t="str">
            <v>108367</v>
          </cell>
          <cell r="D53">
            <v>-4643839.37</v>
          </cell>
          <cell r="F53" t="str">
            <v>108367CA</v>
          </cell>
          <cell r="G53" t="str">
            <v>108367</v>
          </cell>
          <cell r="I53">
            <v>-4643839.37</v>
          </cell>
        </row>
        <row r="54">
          <cell r="A54" t="str">
            <v>108367IDU</v>
          </cell>
          <cell r="B54" t="str">
            <v>108367</v>
          </cell>
          <cell r="D54">
            <v>-9979373.52</v>
          </cell>
          <cell r="F54" t="str">
            <v>108367IDU</v>
          </cell>
          <cell r="G54" t="str">
            <v>108367</v>
          </cell>
          <cell r="I54">
            <v>-9979373.52</v>
          </cell>
        </row>
        <row r="55">
          <cell r="A55" t="str">
            <v>108367OR</v>
          </cell>
          <cell r="B55" t="str">
            <v>108367</v>
          </cell>
          <cell r="D55">
            <v>-38960008.70999999</v>
          </cell>
          <cell r="F55" t="str">
            <v>108367OR</v>
          </cell>
          <cell r="G55" t="str">
            <v>108367</v>
          </cell>
          <cell r="I55">
            <v>-38960008.70999999</v>
          </cell>
        </row>
        <row r="56">
          <cell r="A56" t="str">
            <v>108367UT</v>
          </cell>
          <cell r="B56" t="str">
            <v>108367</v>
          </cell>
          <cell r="D56">
            <v>-127220854.16</v>
          </cell>
          <cell r="F56" t="str">
            <v>108367UT</v>
          </cell>
          <cell r="G56" t="str">
            <v>108367</v>
          </cell>
          <cell r="I56">
            <v>-127220854.16</v>
          </cell>
        </row>
        <row r="57">
          <cell r="A57" t="str">
            <v>108367WA</v>
          </cell>
          <cell r="B57" t="str">
            <v>108367</v>
          </cell>
          <cell r="D57">
            <v>-4806959.46</v>
          </cell>
          <cell r="F57" t="str">
            <v>108367WA</v>
          </cell>
          <cell r="G57" t="str">
            <v>108367</v>
          </cell>
          <cell r="I57">
            <v>-4806959.46</v>
          </cell>
        </row>
        <row r="58">
          <cell r="A58" t="str">
            <v>108367WYP</v>
          </cell>
          <cell r="B58" t="str">
            <v>108367</v>
          </cell>
          <cell r="D58">
            <v>-9651749.870000001</v>
          </cell>
          <cell r="F58" t="str">
            <v>108367WYP</v>
          </cell>
          <cell r="G58" t="str">
            <v>108367</v>
          </cell>
          <cell r="I58">
            <v>-9651749.870000001</v>
          </cell>
        </row>
        <row r="59">
          <cell r="A59" t="str">
            <v>108367WYU</v>
          </cell>
          <cell r="B59" t="str">
            <v>108367</v>
          </cell>
          <cell r="D59">
            <v>-7659384.9399999995</v>
          </cell>
          <cell r="F59" t="str">
            <v>108367WYU</v>
          </cell>
          <cell r="G59" t="str">
            <v>108367</v>
          </cell>
          <cell r="I59">
            <v>-7659384.9399999995</v>
          </cell>
        </row>
        <row r="60">
          <cell r="A60" t="str">
            <v>108368CA</v>
          </cell>
          <cell r="B60" t="str">
            <v>108368</v>
          </cell>
          <cell r="D60">
            <v>-22513438.64</v>
          </cell>
          <cell r="F60" t="str">
            <v>108368CA</v>
          </cell>
          <cell r="G60" t="str">
            <v>108368</v>
          </cell>
          <cell r="I60">
            <v>-22513438.64</v>
          </cell>
        </row>
        <row r="61">
          <cell r="A61" t="str">
            <v>108368IDU</v>
          </cell>
          <cell r="B61" t="str">
            <v>108368</v>
          </cell>
          <cell r="D61">
            <v>-26072878.759999998</v>
          </cell>
          <cell r="F61" t="str">
            <v>108368IDU</v>
          </cell>
          <cell r="G61" t="str">
            <v>108368</v>
          </cell>
          <cell r="I61">
            <v>-26072878.759999998</v>
          </cell>
        </row>
        <row r="62">
          <cell r="A62" t="str">
            <v>108368OR</v>
          </cell>
          <cell r="B62" t="str">
            <v>108368</v>
          </cell>
          <cell r="D62">
            <v>-120416926.77</v>
          </cell>
          <cell r="F62" t="str">
            <v>108368OR</v>
          </cell>
          <cell r="G62" t="str">
            <v>108368</v>
          </cell>
          <cell r="I62">
            <v>-120416926.77</v>
          </cell>
        </row>
        <row r="63">
          <cell r="A63" t="str">
            <v>108368UT</v>
          </cell>
          <cell r="B63" t="str">
            <v>108368</v>
          </cell>
          <cell r="D63">
            <v>-100848586.68999998</v>
          </cell>
          <cell r="F63" t="str">
            <v>108368UT</v>
          </cell>
          <cell r="G63" t="str">
            <v>108368</v>
          </cell>
          <cell r="I63">
            <v>-100848586.68999998</v>
          </cell>
        </row>
        <row r="64">
          <cell r="A64" t="str">
            <v>108368WA</v>
          </cell>
          <cell r="B64" t="str">
            <v>108368</v>
          </cell>
          <cell r="D64">
            <v>-26265485.880000003</v>
          </cell>
          <cell r="F64" t="str">
            <v>108368WA</v>
          </cell>
          <cell r="G64" t="str">
            <v>108368</v>
          </cell>
          <cell r="I64">
            <v>-26265485.880000003</v>
          </cell>
        </row>
        <row r="65">
          <cell r="A65" t="str">
            <v>108368WYP</v>
          </cell>
          <cell r="B65" t="str">
            <v>108368</v>
          </cell>
          <cell r="D65">
            <v>-21359836.71</v>
          </cell>
          <cell r="F65" t="str">
            <v>108368WYP</v>
          </cell>
          <cell r="G65" t="str">
            <v>108368</v>
          </cell>
          <cell r="I65">
            <v>-21359836.71</v>
          </cell>
        </row>
        <row r="66">
          <cell r="A66" t="str">
            <v>108368WYU</v>
          </cell>
          <cell r="B66" t="str">
            <v>108368</v>
          </cell>
          <cell r="D66">
            <v>-4106594.56</v>
          </cell>
          <cell r="F66" t="str">
            <v>108368WYU</v>
          </cell>
          <cell r="G66" t="str">
            <v>108368</v>
          </cell>
          <cell r="I66">
            <v>-4106594.56</v>
          </cell>
        </row>
        <row r="67">
          <cell r="A67" t="str">
            <v>108369CA</v>
          </cell>
          <cell r="B67" t="str">
            <v>108369</v>
          </cell>
          <cell r="D67">
            <v>-4172305.17</v>
          </cell>
          <cell r="F67" t="str">
            <v>108369CA</v>
          </cell>
          <cell r="G67" t="str">
            <v>108369</v>
          </cell>
          <cell r="I67">
            <v>-4172305.17</v>
          </cell>
        </row>
        <row r="68">
          <cell r="A68" t="str">
            <v>108369IDU</v>
          </cell>
          <cell r="B68" t="str">
            <v>108369</v>
          </cell>
          <cell r="D68">
            <v>-9635935.18</v>
          </cell>
          <cell r="F68" t="str">
            <v>108369IDU</v>
          </cell>
          <cell r="G68" t="str">
            <v>108369</v>
          </cell>
          <cell r="I68">
            <v>-9635935.18</v>
          </cell>
        </row>
        <row r="69">
          <cell r="A69" t="str">
            <v>108369OR</v>
          </cell>
          <cell r="B69" t="str">
            <v>108369</v>
          </cell>
          <cell r="D69">
            <v>-42417283.4</v>
          </cell>
          <cell r="F69" t="str">
            <v>108369OR</v>
          </cell>
          <cell r="G69" t="str">
            <v>108369</v>
          </cell>
          <cell r="I69">
            <v>-42417283.4</v>
          </cell>
        </row>
        <row r="70">
          <cell r="A70" t="str">
            <v>108369UT</v>
          </cell>
          <cell r="B70" t="str">
            <v>108369</v>
          </cell>
          <cell r="D70">
            <v>-49709628.42</v>
          </cell>
          <cell r="F70" t="str">
            <v>108369UT</v>
          </cell>
          <cell r="G70" t="str">
            <v>108369</v>
          </cell>
          <cell r="I70">
            <v>-49709628.42</v>
          </cell>
        </row>
        <row r="71">
          <cell r="A71" t="str">
            <v>108369WA</v>
          </cell>
          <cell r="B71" t="str">
            <v>108369</v>
          </cell>
          <cell r="D71">
            <v>-9926836.329999998</v>
          </cell>
          <cell r="F71" t="str">
            <v>108369WA</v>
          </cell>
          <cell r="G71" t="str">
            <v>108369</v>
          </cell>
          <cell r="I71">
            <v>-9926836.329999998</v>
          </cell>
        </row>
        <row r="72">
          <cell r="A72" t="str">
            <v>108369WYP</v>
          </cell>
          <cell r="B72" t="str">
            <v>108369</v>
          </cell>
          <cell r="D72">
            <v>-7342666.8</v>
          </cell>
          <cell r="F72" t="str">
            <v>108369WYP</v>
          </cell>
          <cell r="G72" t="str">
            <v>108369</v>
          </cell>
          <cell r="I72">
            <v>-7342666.8</v>
          </cell>
        </row>
        <row r="73">
          <cell r="A73" t="str">
            <v>108369WYU</v>
          </cell>
          <cell r="B73" t="str">
            <v>108369</v>
          </cell>
          <cell r="D73">
            <v>-1277127</v>
          </cell>
          <cell r="F73" t="str">
            <v>108369WYU</v>
          </cell>
          <cell r="G73" t="str">
            <v>108369</v>
          </cell>
          <cell r="I73">
            <v>-1277127</v>
          </cell>
        </row>
        <row r="74">
          <cell r="A74" t="str">
            <v>108370CA</v>
          </cell>
          <cell r="B74" t="str">
            <v>108370</v>
          </cell>
          <cell r="D74">
            <v>-1553766.08</v>
          </cell>
          <cell r="F74" t="str">
            <v>108370CA</v>
          </cell>
          <cell r="G74" t="str">
            <v>108370</v>
          </cell>
          <cell r="I74">
            <v>-1553766.08</v>
          </cell>
        </row>
        <row r="75">
          <cell r="A75" t="str">
            <v>108370IDU</v>
          </cell>
          <cell r="B75" t="str">
            <v>108370</v>
          </cell>
          <cell r="D75">
            <v>-5546284.2700000005</v>
          </cell>
          <cell r="F75" t="str">
            <v>108370IDU</v>
          </cell>
          <cell r="G75" t="str">
            <v>108370</v>
          </cell>
          <cell r="I75">
            <v>-5546284.2700000005</v>
          </cell>
        </row>
        <row r="76">
          <cell r="A76" t="str">
            <v>108370OR</v>
          </cell>
          <cell r="B76" t="str">
            <v>108370</v>
          </cell>
          <cell r="D76">
            <v>-27025544.830000002</v>
          </cell>
          <cell r="F76" t="str">
            <v>108370OR</v>
          </cell>
          <cell r="G76" t="str">
            <v>108370</v>
          </cell>
          <cell r="I76">
            <v>-27025544.830000002</v>
          </cell>
        </row>
        <row r="77">
          <cell r="A77" t="str">
            <v>108370UT</v>
          </cell>
          <cell r="B77" t="str">
            <v>108370</v>
          </cell>
          <cell r="D77">
            <v>-39709481.03</v>
          </cell>
          <cell r="F77" t="str">
            <v>108370UT</v>
          </cell>
          <cell r="G77" t="str">
            <v>108370</v>
          </cell>
          <cell r="I77">
            <v>-39709481.03</v>
          </cell>
        </row>
        <row r="78">
          <cell r="A78" t="str">
            <v>108370WA</v>
          </cell>
          <cell r="B78" t="str">
            <v>108370</v>
          </cell>
          <cell r="D78">
            <v>-6419196.54</v>
          </cell>
          <cell r="F78" t="str">
            <v>108370WA</v>
          </cell>
          <cell r="G78" t="str">
            <v>108370</v>
          </cell>
          <cell r="I78">
            <v>-6419196.54</v>
          </cell>
        </row>
        <row r="79">
          <cell r="A79" t="str">
            <v>108370WYP</v>
          </cell>
          <cell r="B79" t="str">
            <v>108370</v>
          </cell>
          <cell r="D79">
            <v>-5448914.37</v>
          </cell>
          <cell r="F79" t="str">
            <v>108370WYP</v>
          </cell>
          <cell r="G79" t="str">
            <v>108370</v>
          </cell>
          <cell r="I79">
            <v>-5448914.37</v>
          </cell>
        </row>
        <row r="80">
          <cell r="A80" t="str">
            <v>108370WYU</v>
          </cell>
          <cell r="B80" t="str">
            <v>108370</v>
          </cell>
          <cell r="D80">
            <v>-1392566.55</v>
          </cell>
          <cell r="F80" t="str">
            <v>108370WYU</v>
          </cell>
          <cell r="G80" t="str">
            <v>108370</v>
          </cell>
          <cell r="I80">
            <v>-1392566.55</v>
          </cell>
        </row>
        <row r="81">
          <cell r="A81" t="str">
            <v>108371CA</v>
          </cell>
          <cell r="B81" t="str">
            <v>108371</v>
          </cell>
          <cell r="D81">
            <v>-89359.65</v>
          </cell>
          <cell r="F81" t="str">
            <v>108371CA</v>
          </cell>
          <cell r="G81" t="str">
            <v>108371</v>
          </cell>
          <cell r="I81">
            <v>-89359.65</v>
          </cell>
        </row>
        <row r="82">
          <cell r="A82" t="str">
            <v>108371IDU</v>
          </cell>
          <cell r="B82" t="str">
            <v>108371</v>
          </cell>
          <cell r="D82">
            <v>-138927.67</v>
          </cell>
          <cell r="F82" t="str">
            <v>108371IDU</v>
          </cell>
          <cell r="G82" t="str">
            <v>108371</v>
          </cell>
          <cell r="I82">
            <v>-138927.67</v>
          </cell>
        </row>
        <row r="83">
          <cell r="A83" t="str">
            <v>108371OR</v>
          </cell>
          <cell r="B83" t="str">
            <v>108371</v>
          </cell>
          <cell r="D83">
            <v>-1473122.97</v>
          </cell>
          <cell r="F83" t="str">
            <v>108371OR</v>
          </cell>
          <cell r="G83" t="str">
            <v>108371</v>
          </cell>
          <cell r="I83">
            <v>-1473122.97</v>
          </cell>
        </row>
        <row r="84">
          <cell r="A84" t="str">
            <v>108371UT</v>
          </cell>
          <cell r="B84" t="str">
            <v>108371</v>
          </cell>
          <cell r="D84">
            <v>-3368243.15</v>
          </cell>
          <cell r="F84" t="str">
            <v>108371UT</v>
          </cell>
          <cell r="G84" t="str">
            <v>108371</v>
          </cell>
          <cell r="I84">
            <v>-3368243.15</v>
          </cell>
        </row>
        <row r="85">
          <cell r="A85" t="str">
            <v>108371WA</v>
          </cell>
          <cell r="B85" t="str">
            <v>108371</v>
          </cell>
          <cell r="D85">
            <v>-297573.69</v>
          </cell>
          <cell r="F85" t="str">
            <v>108371WA</v>
          </cell>
          <cell r="G85" t="str">
            <v>108371</v>
          </cell>
          <cell r="I85">
            <v>-297573.69</v>
          </cell>
        </row>
        <row r="86">
          <cell r="A86" t="str">
            <v>108371WYP</v>
          </cell>
          <cell r="B86" t="str">
            <v>108371</v>
          </cell>
          <cell r="D86">
            <v>-419427.51</v>
          </cell>
          <cell r="F86" t="str">
            <v>108371WYP</v>
          </cell>
          <cell r="G86" t="str">
            <v>108371</v>
          </cell>
          <cell r="I86">
            <v>-419427.51</v>
          </cell>
        </row>
        <row r="87">
          <cell r="A87" t="str">
            <v>108371WYU</v>
          </cell>
          <cell r="B87" t="str">
            <v>108371</v>
          </cell>
          <cell r="D87">
            <v>-64521.19</v>
          </cell>
          <cell r="F87" t="str">
            <v>108371WYU</v>
          </cell>
          <cell r="G87" t="str">
            <v>108371</v>
          </cell>
          <cell r="I87">
            <v>-64521.19</v>
          </cell>
        </row>
        <row r="88">
          <cell r="A88" t="str">
            <v>108372IDU</v>
          </cell>
          <cell r="B88" t="str">
            <v>108372</v>
          </cell>
          <cell r="D88">
            <v>-5054.76</v>
          </cell>
          <cell r="F88" t="str">
            <v>108372IDU</v>
          </cell>
          <cell r="G88" t="str">
            <v>108372</v>
          </cell>
          <cell r="I88">
            <v>-5054.76</v>
          </cell>
        </row>
        <row r="89">
          <cell r="A89" t="str">
            <v>108372UT</v>
          </cell>
          <cell r="B89" t="str">
            <v>108372</v>
          </cell>
          <cell r="D89">
            <v>-39116.75</v>
          </cell>
          <cell r="F89" t="str">
            <v>108372UT</v>
          </cell>
          <cell r="G89" t="str">
            <v>108372</v>
          </cell>
          <cell r="I89">
            <v>-39116.75</v>
          </cell>
        </row>
        <row r="90">
          <cell r="A90" t="str">
            <v>108373CA</v>
          </cell>
          <cell r="B90" t="str">
            <v>108373</v>
          </cell>
          <cell r="D90">
            <v>-440103.98</v>
          </cell>
          <cell r="F90" t="str">
            <v>108373CA</v>
          </cell>
          <cell r="G90" t="str">
            <v>108373</v>
          </cell>
          <cell r="I90">
            <v>-440103.98</v>
          </cell>
        </row>
        <row r="91">
          <cell r="A91" t="str">
            <v>108373IDU</v>
          </cell>
          <cell r="B91" t="str">
            <v>108373</v>
          </cell>
          <cell r="D91">
            <v>-256036.33</v>
          </cell>
          <cell r="F91" t="str">
            <v>108373IDU</v>
          </cell>
          <cell r="G91" t="str">
            <v>108373</v>
          </cell>
          <cell r="I91">
            <v>-256036.33</v>
          </cell>
        </row>
        <row r="92">
          <cell r="A92" t="str">
            <v>108373OR</v>
          </cell>
          <cell r="B92" t="str">
            <v>108373</v>
          </cell>
          <cell r="D92">
            <v>-6147365.360000001</v>
          </cell>
          <cell r="F92" t="str">
            <v>108373OR</v>
          </cell>
          <cell r="G92" t="str">
            <v>108373</v>
          </cell>
          <cell r="I92">
            <v>-6147365.360000001</v>
          </cell>
        </row>
        <row r="93">
          <cell r="A93" t="str">
            <v>108373UT</v>
          </cell>
          <cell r="B93" t="str">
            <v>108373</v>
          </cell>
          <cell r="D93">
            <v>-8796621.019999998</v>
          </cell>
          <cell r="F93" t="str">
            <v>108373UT</v>
          </cell>
          <cell r="G93" t="str">
            <v>108373</v>
          </cell>
          <cell r="I93">
            <v>-8796621.019999998</v>
          </cell>
        </row>
        <row r="94">
          <cell r="A94" t="str">
            <v>108373WA</v>
          </cell>
          <cell r="B94" t="str">
            <v>108373</v>
          </cell>
          <cell r="D94">
            <v>-1501375.69</v>
          </cell>
          <cell r="F94" t="str">
            <v>108373WA</v>
          </cell>
          <cell r="G94" t="str">
            <v>108373</v>
          </cell>
          <cell r="I94">
            <v>-1501375.69</v>
          </cell>
        </row>
        <row r="95">
          <cell r="A95" t="str">
            <v>108373WYP</v>
          </cell>
          <cell r="B95" t="str">
            <v>108373</v>
          </cell>
          <cell r="D95">
            <v>-1212294.45</v>
          </cell>
          <cell r="F95" t="str">
            <v>108373WYP</v>
          </cell>
          <cell r="G95" t="str">
            <v>108373</v>
          </cell>
          <cell r="I95">
            <v>-1212294.45</v>
          </cell>
        </row>
        <row r="96">
          <cell r="A96" t="str">
            <v>108373WYU</v>
          </cell>
          <cell r="B96" t="str">
            <v>108373</v>
          </cell>
          <cell r="D96">
            <v>-473987.9</v>
          </cell>
          <cell r="F96" t="str">
            <v>108373WYU</v>
          </cell>
          <cell r="G96" t="str">
            <v>108373</v>
          </cell>
          <cell r="I96">
            <v>-473987.9</v>
          </cell>
        </row>
        <row r="97">
          <cell r="A97" t="str">
            <v>108DPUT</v>
          </cell>
          <cell r="B97" t="str">
            <v>108DP</v>
          </cell>
          <cell r="D97">
            <v>0</v>
          </cell>
          <cell r="F97" t="str">
            <v>108DPUT</v>
          </cell>
          <cell r="G97" t="str">
            <v>108DP</v>
          </cell>
          <cell r="I97">
            <v>0</v>
          </cell>
        </row>
        <row r="98">
          <cell r="A98" t="str">
            <v>108GPCA</v>
          </cell>
          <cell r="B98" t="str">
            <v>108GP</v>
          </cell>
          <cell r="D98">
            <v>-4113131.7616412155</v>
          </cell>
          <cell r="F98" t="str">
            <v>108GPCA</v>
          </cell>
          <cell r="G98" t="str">
            <v>108GP</v>
          </cell>
          <cell r="I98">
            <v>-4113131.7616412155</v>
          </cell>
        </row>
        <row r="99">
          <cell r="A99" t="str">
            <v>108GPCN</v>
          </cell>
          <cell r="B99" t="str">
            <v>108GP</v>
          </cell>
          <cell r="D99">
            <v>-5881586.308646055</v>
          </cell>
          <cell r="F99" t="str">
            <v>108GPCN</v>
          </cell>
          <cell r="G99" t="str">
            <v>108GP</v>
          </cell>
          <cell r="I99">
            <v>-5881586.308646055</v>
          </cell>
        </row>
        <row r="100">
          <cell r="A100" t="str">
            <v>108GPDGP</v>
          </cell>
          <cell r="B100" t="str">
            <v>108GP</v>
          </cell>
          <cell r="D100">
            <v>-9059959.768910235</v>
          </cell>
          <cell r="F100" t="str">
            <v>108GPDGP</v>
          </cell>
          <cell r="G100" t="str">
            <v>108GP</v>
          </cell>
          <cell r="I100">
            <v>-9059959.768910235</v>
          </cell>
        </row>
        <row r="101">
          <cell r="A101" t="str">
            <v>108GPDGU</v>
          </cell>
          <cell r="B101" t="str">
            <v>108GP</v>
          </cell>
          <cell r="D101">
            <v>-18428124.30835234</v>
          </cell>
          <cell r="F101" t="str">
            <v>108GPDGU</v>
          </cell>
          <cell r="G101" t="str">
            <v>108GP</v>
          </cell>
          <cell r="I101">
            <v>-18428124.30835234</v>
          </cell>
        </row>
        <row r="102">
          <cell r="A102" t="str">
            <v>108GPIDU</v>
          </cell>
          <cell r="B102" t="str">
            <v>108GP</v>
          </cell>
          <cell r="D102">
            <v>-10861602.354237733</v>
          </cell>
          <cell r="F102" t="str">
            <v>108GPIDU</v>
          </cell>
          <cell r="G102" t="str">
            <v>108GP</v>
          </cell>
          <cell r="I102">
            <v>-10861602.354237733</v>
          </cell>
        </row>
        <row r="103">
          <cell r="A103" t="str">
            <v>108GPOR</v>
          </cell>
          <cell r="B103" t="str">
            <v>108GP</v>
          </cell>
          <cell r="D103">
            <v>-44659489.10812671</v>
          </cell>
          <cell r="F103" t="str">
            <v>108GPOR</v>
          </cell>
          <cell r="G103" t="str">
            <v>108GP</v>
          </cell>
          <cell r="I103">
            <v>-44659489.10812671</v>
          </cell>
        </row>
        <row r="104">
          <cell r="A104" t="str">
            <v>108GPSE</v>
          </cell>
          <cell r="B104" t="str">
            <v>108GP</v>
          </cell>
          <cell r="D104">
            <v>-752316.5491045925</v>
          </cell>
          <cell r="F104" t="str">
            <v>108GPSE</v>
          </cell>
          <cell r="G104" t="str">
            <v>108GP</v>
          </cell>
          <cell r="I104">
            <v>-752316.5491045925</v>
          </cell>
        </row>
        <row r="105">
          <cell r="A105" t="str">
            <v>108GPSG</v>
          </cell>
          <cell r="B105" t="str">
            <v>108GP</v>
          </cell>
          <cell r="D105">
            <v>-36595498.567529015</v>
          </cell>
          <cell r="F105" t="str">
            <v>108GPSG</v>
          </cell>
          <cell r="G105" t="str">
            <v>108GP</v>
          </cell>
          <cell r="I105">
            <v>-36595498.567529015</v>
          </cell>
        </row>
        <row r="106">
          <cell r="A106" t="str">
            <v>108GPSO</v>
          </cell>
          <cell r="B106" t="str">
            <v>108GP</v>
          </cell>
          <cell r="D106">
            <v>-108779411.52875423</v>
          </cell>
          <cell r="F106" t="str">
            <v>108GPSO</v>
          </cell>
          <cell r="G106" t="str">
            <v>108GP</v>
          </cell>
          <cell r="I106">
            <v>-108779411.52875423</v>
          </cell>
        </row>
        <row r="107">
          <cell r="A107" t="str">
            <v>108GPSSGCH</v>
          </cell>
          <cell r="B107" t="str">
            <v>108GP</v>
          </cell>
          <cell r="D107">
            <v>-2607159.1138869845</v>
          </cell>
          <cell r="F107" t="str">
            <v>108GPSSGCH</v>
          </cell>
          <cell r="G107" t="str">
            <v>108GP</v>
          </cell>
          <cell r="I107">
            <v>-2607159.1138869845</v>
          </cell>
        </row>
        <row r="108">
          <cell r="A108" t="str">
            <v>108GPSSGCT</v>
          </cell>
          <cell r="B108" t="str">
            <v>108GP</v>
          </cell>
          <cell r="D108">
            <v>-21616.842981650712</v>
          </cell>
          <cell r="F108" t="str">
            <v>108GPSSGCT</v>
          </cell>
          <cell r="G108" t="str">
            <v>108GP</v>
          </cell>
          <cell r="I108">
            <v>-21616.842981650712</v>
          </cell>
        </row>
        <row r="109">
          <cell r="A109" t="str">
            <v>108GPUT</v>
          </cell>
          <cell r="B109" t="str">
            <v>108GP</v>
          </cell>
          <cell r="D109">
            <v>-54008515.70610222</v>
          </cell>
          <cell r="F109" t="str">
            <v>108GPUT</v>
          </cell>
          <cell r="G109" t="str">
            <v>108GP</v>
          </cell>
          <cell r="I109">
            <v>-54008515.70610222</v>
          </cell>
        </row>
        <row r="110">
          <cell r="A110" t="str">
            <v>108GPWA</v>
          </cell>
          <cell r="B110" t="str">
            <v>108GP</v>
          </cell>
          <cell r="D110">
            <v>-13186442.495565886</v>
          </cell>
          <cell r="F110" t="str">
            <v>108GPWA</v>
          </cell>
          <cell r="G110" t="str">
            <v>108GP</v>
          </cell>
          <cell r="I110">
            <v>-13186442.495565886</v>
          </cell>
        </row>
        <row r="111">
          <cell r="A111" t="str">
            <v>108GPWYP</v>
          </cell>
          <cell r="B111" t="str">
            <v>108GP</v>
          </cell>
          <cell r="D111">
            <v>-16157055.032508016</v>
          </cell>
          <cell r="F111" t="str">
            <v>108GPWYP</v>
          </cell>
          <cell r="G111" t="str">
            <v>108GP</v>
          </cell>
          <cell r="I111">
            <v>-16157055.032508016</v>
          </cell>
        </row>
        <row r="112">
          <cell r="A112" t="str">
            <v>108GPWYU</v>
          </cell>
          <cell r="B112" t="str">
            <v>108GP</v>
          </cell>
          <cell r="D112">
            <v>-4252076.464941519</v>
          </cell>
          <cell r="F112" t="str">
            <v>108GPWYU</v>
          </cell>
          <cell r="G112" t="str">
            <v>108GP</v>
          </cell>
          <cell r="I112">
            <v>-4252076.464941519</v>
          </cell>
        </row>
        <row r="113">
          <cell r="A113" t="str">
            <v>108HPDGP</v>
          </cell>
          <cell r="B113" t="str">
            <v>108HP</v>
          </cell>
          <cell r="D113">
            <v>-154901814.77835774</v>
          </cell>
          <cell r="F113" t="str">
            <v>108HPDGP</v>
          </cell>
          <cell r="G113" t="str">
            <v>108HP</v>
          </cell>
          <cell r="I113">
            <v>-154901814.77835774</v>
          </cell>
        </row>
        <row r="114">
          <cell r="A114" t="str">
            <v>108HPDGU</v>
          </cell>
          <cell r="B114" t="str">
            <v>108HP</v>
          </cell>
          <cell r="D114">
            <v>-31136840.686439708</v>
          </cell>
          <cell r="F114" t="str">
            <v>108HPDGU</v>
          </cell>
          <cell r="G114" t="str">
            <v>108HP</v>
          </cell>
          <cell r="I114">
            <v>-31136840.686439708</v>
          </cell>
        </row>
        <row r="115">
          <cell r="A115" t="str">
            <v>108HPSG-P</v>
          </cell>
          <cell r="B115" t="str">
            <v>108HP</v>
          </cell>
          <cell r="D115">
            <v>-42304740.63551465</v>
          </cell>
          <cell r="F115" t="str">
            <v>108HPSG-P</v>
          </cell>
          <cell r="G115" t="str">
            <v>108HP</v>
          </cell>
          <cell r="I115">
            <v>-42304740.63551465</v>
          </cell>
        </row>
        <row r="116">
          <cell r="A116" t="str">
            <v>108HPSG-U</v>
          </cell>
          <cell r="B116" t="str">
            <v>108HP</v>
          </cell>
          <cell r="D116">
            <v>-13644973.041645167</v>
          </cell>
          <cell r="F116" t="str">
            <v>108HPSG-U</v>
          </cell>
          <cell r="G116" t="str">
            <v>108HP</v>
          </cell>
          <cell r="I116">
            <v>-13644973.041645167</v>
          </cell>
        </row>
        <row r="117">
          <cell r="A117" t="str">
            <v>108MPSE</v>
          </cell>
          <cell r="B117" t="str">
            <v>108MP</v>
          </cell>
          <cell r="D117">
            <v>-129773280.65253814</v>
          </cell>
          <cell r="F117" t="str">
            <v>108MPSE</v>
          </cell>
          <cell r="G117" t="str">
            <v>108MP</v>
          </cell>
          <cell r="I117">
            <v>-129773280.65253814</v>
          </cell>
        </row>
        <row r="118">
          <cell r="A118" t="str">
            <v>108OPDGU</v>
          </cell>
          <cell r="B118" t="str">
            <v>108OP</v>
          </cell>
          <cell r="D118">
            <v>-2376613.636131023</v>
          </cell>
          <cell r="F118" t="str">
            <v>108OPDGU</v>
          </cell>
          <cell r="G118" t="str">
            <v>108OP</v>
          </cell>
          <cell r="I118">
            <v>-2376613.636131023</v>
          </cell>
        </row>
        <row r="119">
          <cell r="A119" t="str">
            <v>108OPSG</v>
          </cell>
          <cell r="B119" t="str">
            <v>108OP</v>
          </cell>
          <cell r="D119">
            <v>-70392460.87725815</v>
          </cell>
          <cell r="F119" t="str">
            <v>108OPSG</v>
          </cell>
          <cell r="G119" t="str">
            <v>108OP</v>
          </cell>
          <cell r="I119">
            <v>-70392460.87725815</v>
          </cell>
        </row>
        <row r="120">
          <cell r="A120" t="str">
            <v>108OPSSGCT</v>
          </cell>
          <cell r="B120" t="str">
            <v>108OP</v>
          </cell>
          <cell r="D120">
            <v>-12531060.387706695</v>
          </cell>
          <cell r="F120" t="str">
            <v>108OPSSGCT</v>
          </cell>
          <cell r="G120" t="str">
            <v>108OP</v>
          </cell>
          <cell r="I120">
            <v>-12531060.387706695</v>
          </cell>
        </row>
        <row r="121">
          <cell r="A121" t="str">
            <v>108SPDGP</v>
          </cell>
          <cell r="B121" t="str">
            <v>108SP</v>
          </cell>
          <cell r="D121">
            <v>-830389657.7456319</v>
          </cell>
          <cell r="F121" t="str">
            <v>108SPDGP</v>
          </cell>
          <cell r="G121" t="str">
            <v>108SP</v>
          </cell>
          <cell r="I121">
            <v>-830389657.7456319</v>
          </cell>
        </row>
        <row r="122">
          <cell r="A122" t="str">
            <v>108SPDGU</v>
          </cell>
          <cell r="B122" t="str">
            <v>108SP</v>
          </cell>
          <cell r="D122">
            <v>-927852563.4302211</v>
          </cell>
          <cell r="F122" t="str">
            <v>108SPDGU</v>
          </cell>
          <cell r="G122" t="str">
            <v>108SP</v>
          </cell>
          <cell r="I122">
            <v>-927852563.4302211</v>
          </cell>
        </row>
        <row r="123">
          <cell r="A123" t="str">
            <v>108SPSG</v>
          </cell>
          <cell r="B123" t="str">
            <v>108SP</v>
          </cell>
          <cell r="D123">
            <v>-399920200.4357191</v>
          </cell>
          <cell r="F123" t="str">
            <v>108SPSG</v>
          </cell>
          <cell r="G123" t="str">
            <v>108SP</v>
          </cell>
          <cell r="I123">
            <v>-399920200.4357191</v>
          </cell>
        </row>
        <row r="124">
          <cell r="A124" t="str">
            <v>108SPSSGCH</v>
          </cell>
          <cell r="B124" t="str">
            <v>108SP</v>
          </cell>
          <cell r="D124">
            <v>-204911454.07673258</v>
          </cell>
          <cell r="F124" t="str">
            <v>108SPSSGCH</v>
          </cell>
          <cell r="G124" t="str">
            <v>108SP</v>
          </cell>
          <cell r="I124">
            <v>-204911454.07673258</v>
          </cell>
        </row>
        <row r="125">
          <cell r="A125" t="str">
            <v>108TPDGP</v>
          </cell>
          <cell r="B125" t="str">
            <v>108TP</v>
          </cell>
          <cell r="D125">
            <v>-365214102.7699162</v>
          </cell>
          <cell r="F125" t="str">
            <v>108TPDGP</v>
          </cell>
          <cell r="G125" t="str">
            <v>108TP</v>
          </cell>
          <cell r="I125">
            <v>-365214102.7699162</v>
          </cell>
        </row>
        <row r="126">
          <cell r="A126" t="str">
            <v>108TPDGU</v>
          </cell>
          <cell r="B126" t="str">
            <v>108TP</v>
          </cell>
          <cell r="D126">
            <v>-363778939.134224</v>
          </cell>
          <cell r="F126" t="str">
            <v>108TPDGU</v>
          </cell>
          <cell r="G126" t="str">
            <v>108TP</v>
          </cell>
          <cell r="I126">
            <v>-363778939.134224</v>
          </cell>
        </row>
        <row r="127">
          <cell r="A127" t="str">
            <v>108TPSG</v>
          </cell>
          <cell r="B127" t="str">
            <v>108TP</v>
          </cell>
          <cell r="D127">
            <v>-289131390.9464602</v>
          </cell>
          <cell r="F127" t="str">
            <v>108TPSG</v>
          </cell>
          <cell r="G127" t="str">
            <v>108TP</v>
          </cell>
          <cell r="I127">
            <v>-289131390.9464602</v>
          </cell>
        </row>
        <row r="128">
          <cell r="A128" t="str">
            <v>111390OR</v>
          </cell>
          <cell r="B128" t="str">
            <v>111390</v>
          </cell>
          <cell r="D128">
            <v>-377929.83</v>
          </cell>
          <cell r="F128" t="str">
            <v>111390OR</v>
          </cell>
          <cell r="G128" t="str">
            <v>111390</v>
          </cell>
          <cell r="I128">
            <v>-377929.83</v>
          </cell>
        </row>
        <row r="129">
          <cell r="A129" t="str">
            <v>111390SO</v>
          </cell>
          <cell r="B129" t="str">
            <v>111390</v>
          </cell>
          <cell r="D129">
            <v>2771857.69</v>
          </cell>
          <cell r="F129" t="str">
            <v>111390SO</v>
          </cell>
          <cell r="G129" t="str">
            <v>111390</v>
          </cell>
          <cell r="I129">
            <v>2771857.69</v>
          </cell>
        </row>
        <row r="130">
          <cell r="A130" t="str">
            <v>111390WYP</v>
          </cell>
          <cell r="B130" t="str">
            <v>111390</v>
          </cell>
          <cell r="D130">
            <v>-114919.47</v>
          </cell>
          <cell r="F130" t="str">
            <v>111390WYP</v>
          </cell>
          <cell r="G130" t="str">
            <v>111390</v>
          </cell>
          <cell r="I130">
            <v>-114919.47</v>
          </cell>
        </row>
        <row r="131">
          <cell r="A131" t="str">
            <v>111GPCA</v>
          </cell>
          <cell r="B131" t="str">
            <v>111GP</v>
          </cell>
          <cell r="D131">
            <v>-613222.27</v>
          </cell>
          <cell r="F131" t="str">
            <v>111GPCA</v>
          </cell>
          <cell r="G131" t="str">
            <v>111GP</v>
          </cell>
          <cell r="I131">
            <v>-613222.27</v>
          </cell>
        </row>
        <row r="132">
          <cell r="A132" t="str">
            <v>111GPCN</v>
          </cell>
          <cell r="B132" t="str">
            <v>111GP</v>
          </cell>
          <cell r="D132">
            <v>-1740072.7</v>
          </cell>
          <cell r="F132" t="str">
            <v>111GPCN</v>
          </cell>
          <cell r="G132" t="str">
            <v>111GP</v>
          </cell>
          <cell r="I132">
            <v>-1740072.7</v>
          </cell>
        </row>
        <row r="133">
          <cell r="A133" t="str">
            <v>111GPOR</v>
          </cell>
          <cell r="B133" t="str">
            <v>111GP</v>
          </cell>
          <cell r="D133">
            <v>-7041717.210000002</v>
          </cell>
          <cell r="F133" t="str">
            <v>111GPOR</v>
          </cell>
          <cell r="G133" t="str">
            <v>111GP</v>
          </cell>
          <cell r="I133">
            <v>-7041717.210000002</v>
          </cell>
        </row>
        <row r="134">
          <cell r="A134" t="str">
            <v>111GPSO</v>
          </cell>
          <cell r="B134" t="str">
            <v>111GP</v>
          </cell>
          <cell r="D134">
            <v>-7886431.519999999</v>
          </cell>
          <cell r="F134" t="str">
            <v>111GPSO</v>
          </cell>
          <cell r="G134" t="str">
            <v>111GP</v>
          </cell>
          <cell r="I134">
            <v>-7886431.519999999</v>
          </cell>
        </row>
        <row r="135">
          <cell r="A135" t="str">
            <v>111GPUT</v>
          </cell>
          <cell r="B135" t="str">
            <v>111GP</v>
          </cell>
          <cell r="D135">
            <v>-22703.99</v>
          </cell>
          <cell r="F135" t="str">
            <v>111GPUT</v>
          </cell>
          <cell r="G135" t="str">
            <v>111GP</v>
          </cell>
          <cell r="I135">
            <v>-22703.99</v>
          </cell>
        </row>
        <row r="136">
          <cell r="A136" t="str">
            <v>111GPWA</v>
          </cell>
          <cell r="B136" t="str">
            <v>111GP</v>
          </cell>
          <cell r="D136">
            <v>-1171952</v>
          </cell>
          <cell r="F136" t="str">
            <v>111GPWA</v>
          </cell>
          <cell r="G136" t="str">
            <v>111GP</v>
          </cell>
          <cell r="I136">
            <v>-1171952</v>
          </cell>
        </row>
        <row r="137">
          <cell r="A137" t="str">
            <v>111GPWYP</v>
          </cell>
          <cell r="B137" t="str">
            <v>111GP</v>
          </cell>
          <cell r="D137">
            <v>-5459214.88</v>
          </cell>
          <cell r="F137" t="str">
            <v>111GPWYP</v>
          </cell>
          <cell r="G137" t="str">
            <v>111GP</v>
          </cell>
          <cell r="I137">
            <v>-5459214.88</v>
          </cell>
        </row>
        <row r="138">
          <cell r="A138" t="str">
            <v>111GPWYU</v>
          </cell>
          <cell r="B138" t="str">
            <v>111GP</v>
          </cell>
          <cell r="D138">
            <v>-21442.67</v>
          </cell>
          <cell r="F138" t="str">
            <v>111GPWYU</v>
          </cell>
          <cell r="G138" t="str">
            <v>111GP</v>
          </cell>
          <cell r="I138">
            <v>-21442.67</v>
          </cell>
        </row>
        <row r="139">
          <cell r="A139" t="str">
            <v>111HPSG</v>
          </cell>
          <cell r="B139" t="str">
            <v>111HP</v>
          </cell>
          <cell r="D139">
            <v>-208154.93</v>
          </cell>
          <cell r="F139" t="str">
            <v>111HPSG</v>
          </cell>
          <cell r="G139" t="str">
            <v>111HP</v>
          </cell>
          <cell r="I139">
            <v>-208154.93</v>
          </cell>
        </row>
        <row r="140">
          <cell r="A140" t="str">
            <v>111IPCA</v>
          </cell>
          <cell r="B140" t="str">
            <v>111IP</v>
          </cell>
          <cell r="D140">
            <v>-809955.1259851733</v>
          </cell>
          <cell r="F140" t="str">
            <v>111IPCA</v>
          </cell>
          <cell r="G140" t="str">
            <v>111IP</v>
          </cell>
          <cell r="I140">
            <v>-809955.1259851733</v>
          </cell>
        </row>
        <row r="141">
          <cell r="A141" t="str">
            <v>111IPCN</v>
          </cell>
          <cell r="B141" t="str">
            <v>111IP</v>
          </cell>
          <cell r="D141">
            <v>-79276291.29479614</v>
          </cell>
          <cell r="F141" t="str">
            <v>111IPCN</v>
          </cell>
          <cell r="G141" t="str">
            <v>111IP</v>
          </cell>
          <cell r="I141">
            <v>-79276291.29479614</v>
          </cell>
        </row>
        <row r="142">
          <cell r="A142" t="str">
            <v>111IPDGP</v>
          </cell>
          <cell r="B142" t="str">
            <v>111IP</v>
          </cell>
          <cell r="D142">
            <v>-2729537.0298926528</v>
          </cell>
          <cell r="F142" t="str">
            <v>111IPDGP</v>
          </cell>
          <cell r="G142" t="str">
            <v>111IP</v>
          </cell>
          <cell r="I142">
            <v>-2729537.0298926528</v>
          </cell>
        </row>
        <row r="143">
          <cell r="A143" t="str">
            <v>111IPDGU</v>
          </cell>
          <cell r="B143" t="str">
            <v>111IP</v>
          </cell>
          <cell r="D143">
            <v>-326294.31178299617</v>
          </cell>
          <cell r="F143" t="str">
            <v>111IPDGU</v>
          </cell>
          <cell r="G143" t="str">
            <v>111IP</v>
          </cell>
          <cell r="I143">
            <v>-326294.31178299617</v>
          </cell>
        </row>
        <row r="144">
          <cell r="A144" t="str">
            <v>111IPIDU</v>
          </cell>
          <cell r="B144" t="str">
            <v>111IP</v>
          </cell>
          <cell r="D144">
            <v>-2534349.0187148615</v>
          </cell>
          <cell r="F144" t="str">
            <v>111IPIDU</v>
          </cell>
          <cell r="G144" t="str">
            <v>111IP</v>
          </cell>
          <cell r="I144">
            <v>-2534349.0187148615</v>
          </cell>
        </row>
        <row r="145">
          <cell r="A145" t="str">
            <v>111IPOR</v>
          </cell>
          <cell r="B145" t="str">
            <v>111IP</v>
          </cell>
          <cell r="D145">
            <v>-1093752.3395360499</v>
          </cell>
          <cell r="F145" t="str">
            <v>111IPOR</v>
          </cell>
          <cell r="G145" t="str">
            <v>111IP</v>
          </cell>
          <cell r="I145">
            <v>-1093752.3395360499</v>
          </cell>
        </row>
        <row r="146">
          <cell r="A146" t="str">
            <v>111IPSE</v>
          </cell>
          <cell r="B146" t="str">
            <v>111IP</v>
          </cell>
          <cell r="D146">
            <v>-874110.1984835885</v>
          </cell>
          <cell r="F146" t="str">
            <v>111IPSE</v>
          </cell>
          <cell r="G146" t="str">
            <v>111IP</v>
          </cell>
          <cell r="I146">
            <v>-874110.1984835885</v>
          </cell>
        </row>
        <row r="147">
          <cell r="A147" t="str">
            <v>111IPSG</v>
          </cell>
          <cell r="B147" t="str">
            <v>111IP</v>
          </cell>
          <cell r="D147">
            <v>-18605983.757621642</v>
          </cell>
          <cell r="F147" t="str">
            <v>111IPSG</v>
          </cell>
          <cell r="G147" t="str">
            <v>111IP</v>
          </cell>
          <cell r="I147">
            <v>-18605983.757621642</v>
          </cell>
        </row>
        <row r="148">
          <cell r="A148" t="str">
            <v>111IPSG-P</v>
          </cell>
          <cell r="B148" t="str">
            <v>111IP</v>
          </cell>
          <cell r="D148">
            <v>-10365003.992019074</v>
          </cell>
          <cell r="F148" t="str">
            <v>111IPSG-P</v>
          </cell>
          <cell r="G148" t="str">
            <v>111IP</v>
          </cell>
          <cell r="I148">
            <v>-10365003.992019074</v>
          </cell>
        </row>
        <row r="149">
          <cell r="A149" t="str">
            <v>111IPSG-U</v>
          </cell>
          <cell r="B149" t="str">
            <v>111IP</v>
          </cell>
          <cell r="D149">
            <v>-2515191.0067030014</v>
          </cell>
          <cell r="F149" t="str">
            <v>111IPSG-U</v>
          </cell>
          <cell r="G149" t="str">
            <v>111IP</v>
          </cell>
          <cell r="I149">
            <v>-2515191.0067030014</v>
          </cell>
        </row>
        <row r="150">
          <cell r="A150" t="str">
            <v>111IPSO</v>
          </cell>
          <cell r="B150" t="str">
            <v>111IP</v>
          </cell>
          <cell r="D150">
            <v>-247394813.37810645</v>
          </cell>
          <cell r="F150" t="str">
            <v>111IPSO</v>
          </cell>
          <cell r="G150" t="str">
            <v>111IP</v>
          </cell>
          <cell r="I150">
            <v>-247394813.37810645</v>
          </cell>
        </row>
        <row r="151">
          <cell r="A151" t="str">
            <v>111IPSSGCH</v>
          </cell>
          <cell r="B151" t="str">
            <v>111IP</v>
          </cell>
          <cell r="D151">
            <v>-7699.847965531777</v>
          </cell>
          <cell r="F151" t="str">
            <v>111IPSSGCH</v>
          </cell>
          <cell r="G151" t="str">
            <v>111IP</v>
          </cell>
          <cell r="I151">
            <v>-7699.847965531777</v>
          </cell>
        </row>
        <row r="152">
          <cell r="A152" t="str">
            <v>111IPSSGCT</v>
          </cell>
          <cell r="B152" t="str">
            <v>111IP</v>
          </cell>
          <cell r="D152">
            <v>-28413.83</v>
          </cell>
          <cell r="F152" t="str">
            <v>111IPSSGCT</v>
          </cell>
          <cell r="G152" t="str">
            <v>111IP</v>
          </cell>
          <cell r="I152">
            <v>-28413.83</v>
          </cell>
        </row>
        <row r="153">
          <cell r="A153" t="str">
            <v>111IPUT</v>
          </cell>
          <cell r="B153" t="str">
            <v>111IP</v>
          </cell>
          <cell r="D153">
            <v>-10856941.31842496</v>
          </cell>
          <cell r="F153" t="str">
            <v>111IPUT</v>
          </cell>
          <cell r="G153" t="str">
            <v>111IP</v>
          </cell>
          <cell r="I153">
            <v>-10856941.31842496</v>
          </cell>
        </row>
        <row r="154">
          <cell r="A154" t="str">
            <v>111IPWA</v>
          </cell>
          <cell r="B154" t="str">
            <v>111IP</v>
          </cell>
          <cell r="D154">
            <v>-64004.68323216216</v>
          </cell>
          <cell r="F154" t="str">
            <v>111IPWA</v>
          </cell>
          <cell r="G154" t="str">
            <v>111IP</v>
          </cell>
          <cell r="I154">
            <v>-64004.68323216216</v>
          </cell>
        </row>
        <row r="155">
          <cell r="A155" t="str">
            <v>111IPWYP</v>
          </cell>
          <cell r="B155" t="str">
            <v>111IP</v>
          </cell>
          <cell r="D155">
            <v>-3571359.437890005</v>
          </cell>
          <cell r="F155" t="str">
            <v>111IPWYP</v>
          </cell>
          <cell r="G155" t="str">
            <v>111IP</v>
          </cell>
          <cell r="I155">
            <v>-3571359.437890005</v>
          </cell>
        </row>
        <row r="156">
          <cell r="A156" t="str">
            <v>111IPWYU</v>
          </cell>
          <cell r="B156" t="str">
            <v>111IP</v>
          </cell>
          <cell r="D156">
            <v>-1432539.8402307166</v>
          </cell>
          <cell r="F156" t="str">
            <v>111IPWYU</v>
          </cell>
          <cell r="G156" t="str">
            <v>111IP</v>
          </cell>
          <cell r="I156">
            <v>-1432539.8402307166</v>
          </cell>
        </row>
        <row r="157">
          <cell r="A157" t="str">
            <v>111SPSG</v>
          </cell>
          <cell r="B157" t="str">
            <v>111SP</v>
          </cell>
          <cell r="D157">
            <v>0</v>
          </cell>
          <cell r="F157" t="str">
            <v>111SPSG</v>
          </cell>
          <cell r="G157" t="str">
            <v>111SP</v>
          </cell>
          <cell r="I157">
            <v>0</v>
          </cell>
        </row>
        <row r="158">
          <cell r="A158" t="str">
            <v>114DGP</v>
          </cell>
          <cell r="B158" t="str">
            <v>114</v>
          </cell>
          <cell r="D158">
            <v>14560710.68</v>
          </cell>
          <cell r="F158" t="str">
            <v>114DGP</v>
          </cell>
          <cell r="G158" t="str">
            <v>114</v>
          </cell>
          <cell r="I158">
            <v>14560710.68</v>
          </cell>
        </row>
        <row r="159">
          <cell r="A159" t="str">
            <v>114SG</v>
          </cell>
          <cell r="B159" t="str">
            <v>114</v>
          </cell>
          <cell r="D159">
            <v>142633069.1</v>
          </cell>
          <cell r="F159" t="str">
            <v>114SG</v>
          </cell>
          <cell r="G159" t="str">
            <v>114</v>
          </cell>
          <cell r="I159">
            <v>142633069.1</v>
          </cell>
        </row>
        <row r="160">
          <cell r="A160" t="str">
            <v>115DGP</v>
          </cell>
          <cell r="B160" t="str">
            <v>115</v>
          </cell>
          <cell r="D160">
            <v>-10075152.010000017</v>
          </cell>
          <cell r="F160" t="str">
            <v>115DGP</v>
          </cell>
          <cell r="G160" t="str">
            <v>115</v>
          </cell>
          <cell r="I160">
            <v>-10075152.010000017</v>
          </cell>
        </row>
        <row r="161">
          <cell r="A161" t="str">
            <v>115SG</v>
          </cell>
          <cell r="B161" t="str">
            <v>115</v>
          </cell>
          <cell r="D161">
            <v>-68443824.00999996</v>
          </cell>
          <cell r="F161" t="str">
            <v>115SG</v>
          </cell>
          <cell r="G161" t="str">
            <v>115</v>
          </cell>
          <cell r="I161">
            <v>-68443824.00999996</v>
          </cell>
        </row>
        <row r="162">
          <cell r="A162" t="str">
            <v>124CA</v>
          </cell>
          <cell r="B162" t="str">
            <v>124</v>
          </cell>
          <cell r="D162">
            <v>453046.3266167543</v>
          </cell>
          <cell r="F162" t="str">
            <v>124CA</v>
          </cell>
          <cell r="G162" t="str">
            <v>124</v>
          </cell>
          <cell r="I162">
            <v>453046.3266167543</v>
          </cell>
        </row>
        <row r="163">
          <cell r="A163" t="str">
            <v>124IDU</v>
          </cell>
          <cell r="B163" t="str">
            <v>124</v>
          </cell>
          <cell r="D163">
            <v>46602.30421187212</v>
          </cell>
          <cell r="F163" t="str">
            <v>124IDU</v>
          </cell>
          <cell r="G163" t="str">
            <v>124</v>
          </cell>
          <cell r="I163">
            <v>46602.30421187212</v>
          </cell>
        </row>
        <row r="164">
          <cell r="A164" t="str">
            <v>124OR</v>
          </cell>
          <cell r="B164" t="str">
            <v>124</v>
          </cell>
          <cell r="D164">
            <v>40831.55488311357</v>
          </cell>
          <cell r="F164" t="str">
            <v>124OR</v>
          </cell>
          <cell r="G164" t="str">
            <v>124</v>
          </cell>
          <cell r="I164">
            <v>40831.55488311357</v>
          </cell>
        </row>
        <row r="165">
          <cell r="A165" t="str">
            <v>124OTHER</v>
          </cell>
          <cell r="B165" t="str">
            <v>124</v>
          </cell>
          <cell r="D165">
            <v>-1061795.76</v>
          </cell>
          <cell r="F165" t="str">
            <v>124OTHER</v>
          </cell>
          <cell r="G165" t="str">
            <v>124</v>
          </cell>
          <cell r="I165">
            <v>-1061795.76</v>
          </cell>
        </row>
        <row r="166">
          <cell r="A166" t="str">
            <v>124SO</v>
          </cell>
          <cell r="B166" t="str">
            <v>124</v>
          </cell>
          <cell r="D166">
            <v>0</v>
          </cell>
          <cell r="F166" t="str">
            <v>124SO</v>
          </cell>
          <cell r="G166" t="str">
            <v>124</v>
          </cell>
          <cell r="I166">
            <v>0</v>
          </cell>
        </row>
        <row r="167">
          <cell r="A167" t="str">
            <v>124UT</v>
          </cell>
          <cell r="B167" t="str">
            <v>124</v>
          </cell>
          <cell r="D167">
            <v>5927954.82057788</v>
          </cell>
          <cell r="F167" t="str">
            <v>124UT</v>
          </cell>
          <cell r="G167" t="str">
            <v>124</v>
          </cell>
          <cell r="I167">
            <v>5927954.82057788</v>
          </cell>
        </row>
        <row r="168">
          <cell r="A168" t="str">
            <v>124WA</v>
          </cell>
          <cell r="B168" t="str">
            <v>124</v>
          </cell>
          <cell r="D168">
            <v>2193032.819848105</v>
          </cell>
          <cell r="F168" t="str">
            <v>124WA</v>
          </cell>
          <cell r="G168" t="str">
            <v>124</v>
          </cell>
          <cell r="I168">
            <v>2193032.819848105</v>
          </cell>
        </row>
        <row r="169">
          <cell r="A169" t="str">
            <v>124WYP</v>
          </cell>
          <cell r="B169" t="str">
            <v>124</v>
          </cell>
          <cell r="D169">
            <v>114856.86</v>
          </cell>
          <cell r="F169" t="str">
            <v>124WYP</v>
          </cell>
          <cell r="G169" t="str">
            <v>124</v>
          </cell>
          <cell r="I169">
            <v>114856.86</v>
          </cell>
        </row>
        <row r="170">
          <cell r="A170" t="str">
            <v>124WYU</v>
          </cell>
          <cell r="B170" t="str">
            <v>124</v>
          </cell>
          <cell r="D170">
            <v>13897.416342905062</v>
          </cell>
          <cell r="F170" t="str">
            <v>124WYU</v>
          </cell>
          <cell r="G170" t="str">
            <v>124</v>
          </cell>
          <cell r="I170">
            <v>13897.416342905062</v>
          </cell>
        </row>
        <row r="171">
          <cell r="A171" t="str">
            <v>131SNP</v>
          </cell>
          <cell r="B171" t="str">
            <v>131</v>
          </cell>
          <cell r="D171">
            <v>16273751.999166666</v>
          </cell>
          <cell r="F171" t="str">
            <v>131SNP</v>
          </cell>
          <cell r="G171" t="str">
            <v>131</v>
          </cell>
          <cell r="I171">
            <v>16273751.999166666</v>
          </cell>
        </row>
        <row r="172">
          <cell r="A172" t="str">
            <v>135SG</v>
          </cell>
          <cell r="B172" t="str">
            <v>135</v>
          </cell>
          <cell r="D172">
            <v>-24549.195833333335</v>
          </cell>
          <cell r="F172" t="str">
            <v>135SG</v>
          </cell>
          <cell r="G172" t="str">
            <v>135</v>
          </cell>
          <cell r="I172">
            <v>-24549.195833333335</v>
          </cell>
        </row>
        <row r="173">
          <cell r="A173" t="str">
            <v>141DGU</v>
          </cell>
          <cell r="B173" t="str">
            <v>141</v>
          </cell>
          <cell r="D173">
            <v>416972.98</v>
          </cell>
          <cell r="F173" t="str">
            <v>141DGU</v>
          </cell>
          <cell r="G173" t="str">
            <v>141</v>
          </cell>
          <cell r="I173">
            <v>416972.98</v>
          </cell>
        </row>
        <row r="174">
          <cell r="A174" t="str">
            <v>143SO</v>
          </cell>
          <cell r="B174" t="str">
            <v>143</v>
          </cell>
          <cell r="D174">
            <v>11667166.492500002</v>
          </cell>
          <cell r="F174" t="str">
            <v>143SO</v>
          </cell>
          <cell r="G174" t="str">
            <v>143</v>
          </cell>
          <cell r="I174">
            <v>11667166.492500002</v>
          </cell>
        </row>
        <row r="175">
          <cell r="A175" t="str">
            <v>151SE</v>
          </cell>
          <cell r="B175" t="str">
            <v>151</v>
          </cell>
          <cell r="D175">
            <v>56387875.47</v>
          </cell>
          <cell r="F175" t="str">
            <v>151SE</v>
          </cell>
          <cell r="G175" t="str">
            <v>151</v>
          </cell>
          <cell r="I175">
            <v>56387875.47</v>
          </cell>
        </row>
        <row r="176">
          <cell r="A176" t="str">
            <v>151SSECH</v>
          </cell>
          <cell r="B176" t="str">
            <v>151</v>
          </cell>
          <cell r="D176">
            <v>8679554.77</v>
          </cell>
          <cell r="F176" t="str">
            <v>151SSECH</v>
          </cell>
          <cell r="G176" t="str">
            <v>151</v>
          </cell>
          <cell r="I176">
            <v>8679554.77</v>
          </cell>
        </row>
        <row r="177">
          <cell r="A177" t="str">
            <v>151SSECT</v>
          </cell>
          <cell r="B177" t="str">
            <v>151</v>
          </cell>
          <cell r="D177">
            <v>84819.76</v>
          </cell>
          <cell r="F177" t="str">
            <v>151SSECT</v>
          </cell>
          <cell r="G177" t="str">
            <v>151</v>
          </cell>
          <cell r="I177">
            <v>84819.76</v>
          </cell>
        </row>
        <row r="178">
          <cell r="A178" t="str">
            <v>154CA</v>
          </cell>
          <cell r="B178" t="str">
            <v>154</v>
          </cell>
          <cell r="D178">
            <v>732212.44</v>
          </cell>
          <cell r="F178" t="str">
            <v>154CA</v>
          </cell>
          <cell r="G178" t="str">
            <v>154</v>
          </cell>
          <cell r="I178">
            <v>732212.44</v>
          </cell>
        </row>
        <row r="179">
          <cell r="A179" t="str">
            <v>154IDU</v>
          </cell>
          <cell r="B179" t="str">
            <v>154</v>
          </cell>
          <cell r="D179">
            <v>2691048.39</v>
          </cell>
          <cell r="F179" t="str">
            <v>154IDU</v>
          </cell>
          <cell r="G179" t="str">
            <v>154</v>
          </cell>
          <cell r="I179">
            <v>2691048.39</v>
          </cell>
        </row>
        <row r="180">
          <cell r="A180" t="str">
            <v>154OR</v>
          </cell>
          <cell r="B180" t="str">
            <v>154</v>
          </cell>
          <cell r="D180">
            <v>12807331.410000004</v>
          </cell>
          <cell r="F180" t="str">
            <v>154OR</v>
          </cell>
          <cell r="G180" t="str">
            <v>154</v>
          </cell>
          <cell r="I180">
            <v>12807331.410000004</v>
          </cell>
        </row>
        <row r="181">
          <cell r="A181" t="str">
            <v>154SE</v>
          </cell>
          <cell r="B181" t="str">
            <v>154</v>
          </cell>
          <cell r="D181">
            <v>2710855.28</v>
          </cell>
          <cell r="F181" t="str">
            <v>154SE</v>
          </cell>
          <cell r="G181" t="str">
            <v>154</v>
          </cell>
          <cell r="I181">
            <v>2710855.28</v>
          </cell>
        </row>
        <row r="182">
          <cell r="A182" t="str">
            <v>154SNPD</v>
          </cell>
          <cell r="B182" t="str">
            <v>154</v>
          </cell>
          <cell r="D182">
            <v>208396.03</v>
          </cell>
          <cell r="F182" t="str">
            <v>154SNPD</v>
          </cell>
          <cell r="G182" t="str">
            <v>154</v>
          </cell>
          <cell r="I182">
            <v>208396.03</v>
          </cell>
        </row>
        <row r="183">
          <cell r="A183" t="str">
            <v>154SNPPH</v>
          </cell>
          <cell r="B183" t="str">
            <v>154</v>
          </cell>
          <cell r="D183">
            <v>-19220.94</v>
          </cell>
          <cell r="F183" t="str">
            <v>154SNPPH</v>
          </cell>
          <cell r="G183" t="str">
            <v>154</v>
          </cell>
          <cell r="I183">
            <v>-19220.94</v>
          </cell>
        </row>
        <row r="184">
          <cell r="A184" t="str">
            <v>154SNPPS</v>
          </cell>
          <cell r="B184" t="str">
            <v>154</v>
          </cell>
          <cell r="D184">
            <v>52859974.04999999</v>
          </cell>
          <cell r="F184" t="str">
            <v>154SNPPS</v>
          </cell>
          <cell r="G184" t="str">
            <v>154</v>
          </cell>
          <cell r="I184">
            <v>52859974.04999999</v>
          </cell>
        </row>
        <row r="185">
          <cell r="A185" t="str">
            <v>154SNPT</v>
          </cell>
          <cell r="B185" t="str">
            <v>154</v>
          </cell>
          <cell r="D185">
            <v>14206257.459999997</v>
          </cell>
          <cell r="F185" t="str">
            <v>154SNPT</v>
          </cell>
          <cell r="G185" t="str">
            <v>154</v>
          </cell>
          <cell r="I185">
            <v>14206257.459999997</v>
          </cell>
        </row>
        <row r="186">
          <cell r="A186" t="str">
            <v>154SO</v>
          </cell>
          <cell r="B186" t="str">
            <v>154</v>
          </cell>
          <cell r="D186">
            <v>-5363443.24</v>
          </cell>
          <cell r="F186" t="str">
            <v>154SO</v>
          </cell>
          <cell r="G186" t="str">
            <v>154</v>
          </cell>
          <cell r="I186">
            <v>-5363443.24</v>
          </cell>
        </row>
        <row r="187">
          <cell r="A187" t="str">
            <v>154SSGCH</v>
          </cell>
          <cell r="B187" t="str">
            <v>154</v>
          </cell>
          <cell r="D187">
            <v>222216.23</v>
          </cell>
          <cell r="F187" t="str">
            <v>154SSGCH</v>
          </cell>
          <cell r="G187" t="str">
            <v>154</v>
          </cell>
          <cell r="I187">
            <v>222216.23</v>
          </cell>
        </row>
        <row r="188">
          <cell r="A188" t="str">
            <v>154SSGCT</v>
          </cell>
          <cell r="B188" t="str">
            <v>154</v>
          </cell>
          <cell r="D188">
            <v>4016.56</v>
          </cell>
          <cell r="F188" t="str">
            <v>154SSGCT</v>
          </cell>
          <cell r="G188" t="str">
            <v>154</v>
          </cell>
          <cell r="I188">
            <v>4016.56</v>
          </cell>
        </row>
        <row r="189">
          <cell r="A189" t="str">
            <v>154UT</v>
          </cell>
          <cell r="B189" t="str">
            <v>154</v>
          </cell>
          <cell r="D189">
            <v>19718661.570000004</v>
          </cell>
          <cell r="F189" t="str">
            <v>154UT</v>
          </cell>
          <cell r="G189" t="str">
            <v>154</v>
          </cell>
          <cell r="I189">
            <v>19718661.570000004</v>
          </cell>
        </row>
        <row r="190">
          <cell r="A190" t="str">
            <v>154WA</v>
          </cell>
          <cell r="B190" t="str">
            <v>154</v>
          </cell>
          <cell r="D190">
            <v>3259642.6</v>
          </cell>
          <cell r="F190" t="str">
            <v>154WA</v>
          </cell>
          <cell r="G190" t="str">
            <v>154</v>
          </cell>
          <cell r="I190">
            <v>3259642.6</v>
          </cell>
        </row>
        <row r="191">
          <cell r="A191" t="str">
            <v>154WYP</v>
          </cell>
          <cell r="B191" t="str">
            <v>154</v>
          </cell>
          <cell r="D191">
            <v>4057081.06</v>
          </cell>
          <cell r="F191" t="str">
            <v>154WYP</v>
          </cell>
          <cell r="G191" t="str">
            <v>154</v>
          </cell>
          <cell r="I191">
            <v>4057081.06</v>
          </cell>
        </row>
        <row r="192">
          <cell r="A192" t="str">
            <v>154WYU</v>
          </cell>
          <cell r="B192" t="str">
            <v>154</v>
          </cell>
          <cell r="D192">
            <v>468764.86</v>
          </cell>
          <cell r="F192" t="str">
            <v>154WYU</v>
          </cell>
          <cell r="G192" t="str">
            <v>154</v>
          </cell>
          <cell r="I192">
            <v>468764.86</v>
          </cell>
        </row>
        <row r="193">
          <cell r="A193" t="str">
            <v>165GPS</v>
          </cell>
          <cell r="B193" t="str">
            <v>165</v>
          </cell>
          <cell r="D193">
            <v>5402149.69</v>
          </cell>
          <cell r="F193" t="str">
            <v>165GPS</v>
          </cell>
          <cell r="G193" t="str">
            <v>165</v>
          </cell>
          <cell r="I193">
            <v>5402149.69</v>
          </cell>
        </row>
        <row r="194">
          <cell r="A194" t="str">
            <v>165IDU</v>
          </cell>
          <cell r="B194" t="str">
            <v>165</v>
          </cell>
          <cell r="D194">
            <v>76820.75</v>
          </cell>
          <cell r="F194" t="str">
            <v>165IDU</v>
          </cell>
          <cell r="G194" t="str">
            <v>165</v>
          </cell>
          <cell r="I194">
            <v>76820.75</v>
          </cell>
        </row>
        <row r="195">
          <cell r="A195" t="str">
            <v>165OR</v>
          </cell>
          <cell r="B195" t="str">
            <v>165</v>
          </cell>
          <cell r="D195">
            <v>2447995.43</v>
          </cell>
          <cell r="F195" t="str">
            <v>165OR</v>
          </cell>
          <cell r="G195" t="str">
            <v>165</v>
          </cell>
          <cell r="I195">
            <v>2447995.43</v>
          </cell>
        </row>
        <row r="196">
          <cell r="A196" t="str">
            <v>165OTHER</v>
          </cell>
          <cell r="B196" t="str">
            <v>165</v>
          </cell>
          <cell r="D196">
            <v>110515.42</v>
          </cell>
          <cell r="F196" t="str">
            <v>165OTHER</v>
          </cell>
          <cell r="G196" t="str">
            <v>165</v>
          </cell>
          <cell r="I196">
            <v>110515.42</v>
          </cell>
        </row>
        <row r="197">
          <cell r="A197" t="str">
            <v>165SE</v>
          </cell>
          <cell r="B197" t="str">
            <v>165</v>
          </cell>
          <cell r="D197">
            <v>3117742.2600000114</v>
          </cell>
          <cell r="F197" t="str">
            <v>165SE</v>
          </cell>
          <cell r="G197" t="str">
            <v>165</v>
          </cell>
          <cell r="I197">
            <v>3117742.2600000114</v>
          </cell>
        </row>
        <row r="198">
          <cell r="A198" t="str">
            <v>165SG</v>
          </cell>
          <cell r="B198" t="str">
            <v>165</v>
          </cell>
          <cell r="D198">
            <v>1106639.67</v>
          </cell>
          <cell r="F198" t="str">
            <v>165SG</v>
          </cell>
          <cell r="G198" t="str">
            <v>165</v>
          </cell>
          <cell r="I198">
            <v>1106639.67</v>
          </cell>
        </row>
        <row r="199">
          <cell r="A199" t="str">
            <v>165SO</v>
          </cell>
          <cell r="B199" t="str">
            <v>165</v>
          </cell>
          <cell r="D199">
            <v>7438750.31</v>
          </cell>
          <cell r="F199" t="str">
            <v>165SO</v>
          </cell>
          <cell r="G199" t="str">
            <v>165</v>
          </cell>
          <cell r="I199">
            <v>7438750.31</v>
          </cell>
        </row>
        <row r="200">
          <cell r="A200" t="str">
            <v>165UT</v>
          </cell>
          <cell r="B200" t="str">
            <v>165</v>
          </cell>
          <cell r="D200">
            <v>731582.25</v>
          </cell>
          <cell r="F200" t="str">
            <v>165UT</v>
          </cell>
          <cell r="G200" t="str">
            <v>165</v>
          </cell>
          <cell r="I200">
            <v>731582.25</v>
          </cell>
        </row>
        <row r="201">
          <cell r="A201" t="str">
            <v>165WA</v>
          </cell>
          <cell r="B201" t="str">
            <v>165</v>
          </cell>
          <cell r="D201">
            <v>0</v>
          </cell>
          <cell r="F201" t="str">
            <v>165WA</v>
          </cell>
          <cell r="G201" t="str">
            <v>165</v>
          </cell>
          <cell r="I201">
            <v>0</v>
          </cell>
        </row>
        <row r="202">
          <cell r="A202" t="str">
            <v>165WYP</v>
          </cell>
          <cell r="B202" t="str">
            <v>165</v>
          </cell>
          <cell r="D202">
            <v>226078.61</v>
          </cell>
          <cell r="F202" t="str">
            <v>165WYP</v>
          </cell>
          <cell r="G202" t="str">
            <v>165</v>
          </cell>
          <cell r="I202">
            <v>226078.61</v>
          </cell>
        </row>
        <row r="203">
          <cell r="A203" t="str">
            <v>165WYU</v>
          </cell>
          <cell r="B203" t="str">
            <v>165</v>
          </cell>
          <cell r="D203">
            <v>0</v>
          </cell>
          <cell r="F203" t="str">
            <v>165WYU</v>
          </cell>
          <cell r="G203" t="str">
            <v>165</v>
          </cell>
          <cell r="I203">
            <v>0</v>
          </cell>
        </row>
        <row r="204">
          <cell r="A204" t="str">
            <v>18222OR</v>
          </cell>
          <cell r="B204" t="str">
            <v>18222</v>
          </cell>
          <cell r="D204">
            <v>-294464.21</v>
          </cell>
          <cell r="F204" t="str">
            <v>18222OR</v>
          </cell>
          <cell r="G204" t="str">
            <v>18222</v>
          </cell>
          <cell r="I204">
            <v>-294464.21</v>
          </cell>
        </row>
        <row r="205">
          <cell r="A205" t="str">
            <v>18222TROJD</v>
          </cell>
          <cell r="B205" t="str">
            <v>18222</v>
          </cell>
          <cell r="D205">
            <v>5185083.2</v>
          </cell>
          <cell r="F205" t="str">
            <v>18222TROJD</v>
          </cell>
          <cell r="G205" t="str">
            <v>18222</v>
          </cell>
          <cell r="I205">
            <v>5185083.2</v>
          </cell>
        </row>
        <row r="206">
          <cell r="A206" t="str">
            <v>18222TROJP</v>
          </cell>
          <cell r="B206" t="str">
            <v>18222</v>
          </cell>
          <cell r="D206">
            <v>3562103.48</v>
          </cell>
          <cell r="F206" t="str">
            <v>18222TROJP</v>
          </cell>
          <cell r="G206" t="str">
            <v>18222</v>
          </cell>
          <cell r="I206">
            <v>3562103.48</v>
          </cell>
        </row>
        <row r="207">
          <cell r="A207" t="str">
            <v>18222WA</v>
          </cell>
          <cell r="B207" t="str">
            <v>18222</v>
          </cell>
          <cell r="D207">
            <v>-1194984.21</v>
          </cell>
          <cell r="F207" t="str">
            <v>18222WA</v>
          </cell>
          <cell r="G207" t="str">
            <v>18222</v>
          </cell>
          <cell r="I207">
            <v>-1194984.21</v>
          </cell>
        </row>
        <row r="208">
          <cell r="A208" t="str">
            <v>182MCA</v>
          </cell>
          <cell r="B208" t="str">
            <v>182M</v>
          </cell>
          <cell r="D208">
            <v>721726.9</v>
          </cell>
          <cell r="F208" t="str">
            <v>182MCA</v>
          </cell>
          <cell r="G208" t="str">
            <v>182M</v>
          </cell>
          <cell r="I208">
            <v>721726.9</v>
          </cell>
        </row>
        <row r="209">
          <cell r="A209" t="str">
            <v>182MIDU</v>
          </cell>
          <cell r="B209" t="str">
            <v>182M</v>
          </cell>
          <cell r="D209">
            <v>0</v>
          </cell>
          <cell r="F209" t="str">
            <v>182MIDU</v>
          </cell>
          <cell r="G209" t="str">
            <v>182M</v>
          </cell>
          <cell r="I209">
            <v>0</v>
          </cell>
        </row>
        <row r="210">
          <cell r="A210" t="str">
            <v>182MOR</v>
          </cell>
          <cell r="B210" t="str">
            <v>182M</v>
          </cell>
          <cell r="D210">
            <v>18976687.509999998</v>
          </cell>
          <cell r="F210" t="str">
            <v>182MOR</v>
          </cell>
          <cell r="G210" t="str">
            <v>182M</v>
          </cell>
          <cell r="I210">
            <v>18976687.509999998</v>
          </cell>
        </row>
        <row r="211">
          <cell r="A211" t="str">
            <v>182MOTHER</v>
          </cell>
          <cell r="B211" t="str">
            <v>182M</v>
          </cell>
          <cell r="D211">
            <v>35008107.29</v>
          </cell>
          <cell r="F211" t="str">
            <v>182MOTHER</v>
          </cell>
          <cell r="G211" t="str">
            <v>182M</v>
          </cell>
          <cell r="I211">
            <v>35008107.29</v>
          </cell>
        </row>
        <row r="212">
          <cell r="A212" t="str">
            <v>182MSE</v>
          </cell>
          <cell r="B212" t="str">
            <v>182M</v>
          </cell>
          <cell r="D212">
            <v>5304104.42</v>
          </cell>
          <cell r="F212" t="str">
            <v>182MSE</v>
          </cell>
          <cell r="G212" t="str">
            <v>182M</v>
          </cell>
          <cell r="I212">
            <v>5304104.42</v>
          </cell>
        </row>
        <row r="213">
          <cell r="A213" t="str">
            <v>182MSGCT</v>
          </cell>
          <cell r="B213" t="str">
            <v>182M</v>
          </cell>
          <cell r="D213">
            <v>12159604.6</v>
          </cell>
          <cell r="F213" t="str">
            <v>182MSGCT</v>
          </cell>
          <cell r="G213" t="str">
            <v>182M</v>
          </cell>
          <cell r="I213">
            <v>12159604.6</v>
          </cell>
        </row>
        <row r="214">
          <cell r="A214" t="str">
            <v>182MSG-P</v>
          </cell>
          <cell r="B214" t="str">
            <v>182M</v>
          </cell>
          <cell r="D214">
            <v>0</v>
          </cell>
          <cell r="F214" t="str">
            <v>182MSG-P</v>
          </cell>
          <cell r="G214" t="str">
            <v>182M</v>
          </cell>
          <cell r="I214">
            <v>0</v>
          </cell>
        </row>
        <row r="215">
          <cell r="A215" t="str">
            <v>182MSG-U</v>
          </cell>
          <cell r="B215" t="str">
            <v>182M</v>
          </cell>
          <cell r="D215">
            <v>0</v>
          </cell>
          <cell r="F215" t="str">
            <v>182MSG-U</v>
          </cell>
          <cell r="G215" t="str">
            <v>182M</v>
          </cell>
          <cell r="I215">
            <v>0</v>
          </cell>
        </row>
        <row r="216">
          <cell r="A216" t="str">
            <v>182MSO</v>
          </cell>
          <cell r="B216" t="str">
            <v>182M</v>
          </cell>
          <cell r="D216">
            <v>-3552466.5670000017</v>
          </cell>
          <cell r="F216" t="str">
            <v>182MSO</v>
          </cell>
          <cell r="G216" t="str">
            <v>182M</v>
          </cell>
          <cell r="I216">
            <v>-3552466.5670000017</v>
          </cell>
        </row>
        <row r="217">
          <cell r="A217" t="str">
            <v>182MUT</v>
          </cell>
          <cell r="B217" t="str">
            <v>182M</v>
          </cell>
          <cell r="D217">
            <v>8005589.68</v>
          </cell>
          <cell r="F217" t="str">
            <v>182MUT</v>
          </cell>
          <cell r="G217" t="str">
            <v>182M</v>
          </cell>
          <cell r="I217">
            <v>8005589.68</v>
          </cell>
        </row>
        <row r="218">
          <cell r="A218" t="str">
            <v>182MWA</v>
          </cell>
          <cell r="B218" t="str">
            <v>182M</v>
          </cell>
          <cell r="D218">
            <v>-561960.32</v>
          </cell>
          <cell r="F218" t="str">
            <v>182MWA</v>
          </cell>
          <cell r="G218" t="str">
            <v>182M</v>
          </cell>
          <cell r="I218">
            <v>-561960.32</v>
          </cell>
        </row>
        <row r="219">
          <cell r="A219" t="str">
            <v>182MWYP</v>
          </cell>
          <cell r="B219" t="str">
            <v>182M</v>
          </cell>
          <cell r="D219">
            <v>0</v>
          </cell>
          <cell r="F219" t="str">
            <v>182MWYP</v>
          </cell>
          <cell r="G219" t="str">
            <v>182M</v>
          </cell>
          <cell r="I219">
            <v>0</v>
          </cell>
        </row>
        <row r="220">
          <cell r="A220" t="str">
            <v>182MWYU</v>
          </cell>
          <cell r="B220" t="str">
            <v>182M</v>
          </cell>
          <cell r="D220">
            <v>0</v>
          </cell>
          <cell r="F220" t="str">
            <v>182MWYU</v>
          </cell>
          <cell r="G220" t="str">
            <v>182M</v>
          </cell>
          <cell r="I220">
            <v>0</v>
          </cell>
        </row>
        <row r="221">
          <cell r="A221" t="str">
            <v>182WCA</v>
          </cell>
          <cell r="B221" t="str">
            <v>182W</v>
          </cell>
          <cell r="D221">
            <v>0</v>
          </cell>
          <cell r="F221" t="str">
            <v>182WCA</v>
          </cell>
          <cell r="G221" t="str">
            <v>182W</v>
          </cell>
          <cell r="I221">
            <v>0</v>
          </cell>
        </row>
        <row r="222">
          <cell r="A222" t="str">
            <v>182WIDU</v>
          </cell>
          <cell r="B222" t="str">
            <v>182W</v>
          </cell>
          <cell r="D222">
            <v>7553089.4475</v>
          </cell>
          <cell r="F222" t="str">
            <v>182WIDU</v>
          </cell>
          <cell r="G222" t="str">
            <v>182W</v>
          </cell>
          <cell r="I222">
            <v>7553089.4475</v>
          </cell>
        </row>
        <row r="223">
          <cell r="A223" t="str">
            <v>182WOR</v>
          </cell>
          <cell r="B223" t="str">
            <v>182W</v>
          </cell>
          <cell r="D223">
            <v>0</v>
          </cell>
          <cell r="F223" t="str">
            <v>182WOR</v>
          </cell>
          <cell r="G223" t="str">
            <v>182W</v>
          </cell>
          <cell r="I223">
            <v>0</v>
          </cell>
        </row>
        <row r="224">
          <cell r="A224" t="str">
            <v>182WOTHER</v>
          </cell>
          <cell r="B224" t="str">
            <v>182W</v>
          </cell>
          <cell r="D224">
            <v>13239336.990000002</v>
          </cell>
          <cell r="F224" t="str">
            <v>182WOTHER</v>
          </cell>
          <cell r="G224" t="str">
            <v>182W</v>
          </cell>
          <cell r="I224">
            <v>13239336.990000002</v>
          </cell>
        </row>
        <row r="225">
          <cell r="A225" t="str">
            <v>182WUT</v>
          </cell>
          <cell r="B225" t="str">
            <v>182W</v>
          </cell>
          <cell r="D225">
            <v>4304329.7</v>
          </cell>
          <cell r="F225" t="str">
            <v>182WUT</v>
          </cell>
          <cell r="G225" t="str">
            <v>182W</v>
          </cell>
          <cell r="I225">
            <v>4304329.7</v>
          </cell>
        </row>
        <row r="226">
          <cell r="A226" t="str">
            <v>182WWA</v>
          </cell>
          <cell r="B226" t="str">
            <v>182W</v>
          </cell>
          <cell r="D226">
            <v>0</v>
          </cell>
          <cell r="F226" t="str">
            <v>182WWA</v>
          </cell>
          <cell r="G226" t="str">
            <v>182W</v>
          </cell>
          <cell r="I226">
            <v>0</v>
          </cell>
        </row>
        <row r="227">
          <cell r="A227" t="str">
            <v>182WWYP</v>
          </cell>
          <cell r="B227" t="str">
            <v>182W</v>
          </cell>
          <cell r="D227">
            <v>436965.96275</v>
          </cell>
          <cell r="F227" t="str">
            <v>182WWYP</v>
          </cell>
          <cell r="G227" t="str">
            <v>182W</v>
          </cell>
          <cell r="I227">
            <v>436965.96275</v>
          </cell>
        </row>
        <row r="228">
          <cell r="A228" t="str">
            <v>182WWYU</v>
          </cell>
          <cell r="B228" t="str">
            <v>182W</v>
          </cell>
          <cell r="D228">
            <v>21383.94</v>
          </cell>
          <cell r="F228" t="str">
            <v>182WWYU</v>
          </cell>
          <cell r="G228" t="str">
            <v>182W</v>
          </cell>
          <cell r="I228">
            <v>21383.94</v>
          </cell>
        </row>
        <row r="229">
          <cell r="A229" t="str">
            <v>186MCA</v>
          </cell>
          <cell r="B229" t="str">
            <v>186M</v>
          </cell>
          <cell r="D229">
            <v>0</v>
          </cell>
          <cell r="F229" t="str">
            <v>186MCA</v>
          </cell>
          <cell r="G229" t="str">
            <v>186M</v>
          </cell>
          <cell r="I229">
            <v>0</v>
          </cell>
        </row>
        <row r="230">
          <cell r="A230" t="str">
            <v>186MIDU</v>
          </cell>
          <cell r="B230" t="str">
            <v>186M</v>
          </cell>
          <cell r="D230">
            <v>5000</v>
          </cell>
          <cell r="F230" t="str">
            <v>186MIDU</v>
          </cell>
          <cell r="G230" t="str">
            <v>186M</v>
          </cell>
          <cell r="I230">
            <v>5000</v>
          </cell>
        </row>
        <row r="231">
          <cell r="A231" t="str">
            <v>186MOR</v>
          </cell>
          <cell r="B231" t="str">
            <v>186M</v>
          </cell>
          <cell r="D231">
            <v>0</v>
          </cell>
          <cell r="F231" t="str">
            <v>186MOR</v>
          </cell>
          <cell r="G231" t="str">
            <v>186M</v>
          </cell>
          <cell r="I231">
            <v>0</v>
          </cell>
        </row>
        <row r="232">
          <cell r="A232" t="str">
            <v>186MOTHER</v>
          </cell>
          <cell r="B232" t="str">
            <v>186M</v>
          </cell>
          <cell r="D232">
            <v>4244783.1</v>
          </cell>
          <cell r="F232" t="str">
            <v>186MOTHER</v>
          </cell>
          <cell r="G232" t="str">
            <v>186M</v>
          </cell>
          <cell r="I232">
            <v>4244783.1</v>
          </cell>
        </row>
        <row r="233">
          <cell r="A233" t="str">
            <v>186MSE</v>
          </cell>
          <cell r="B233" t="str">
            <v>186M</v>
          </cell>
          <cell r="D233">
            <v>772375.1099999722</v>
          </cell>
          <cell r="F233" t="str">
            <v>186MSE</v>
          </cell>
          <cell r="G233" t="str">
            <v>186M</v>
          </cell>
          <cell r="I233">
            <v>772375.1099999722</v>
          </cell>
        </row>
        <row r="234">
          <cell r="A234" t="str">
            <v>186MSG</v>
          </cell>
          <cell r="B234" t="str">
            <v>186M</v>
          </cell>
          <cell r="D234">
            <v>25099000.080000002</v>
          </cell>
          <cell r="F234" t="str">
            <v>186MSG</v>
          </cell>
          <cell r="G234" t="str">
            <v>186M</v>
          </cell>
          <cell r="I234">
            <v>25099000.080000002</v>
          </cell>
        </row>
        <row r="235">
          <cell r="A235" t="str">
            <v>186MSO</v>
          </cell>
          <cell r="B235" t="str">
            <v>186M</v>
          </cell>
          <cell r="D235">
            <v>0</v>
          </cell>
          <cell r="F235" t="str">
            <v>186MSO</v>
          </cell>
          <cell r="G235" t="str">
            <v>186M</v>
          </cell>
          <cell r="I235">
            <v>0</v>
          </cell>
        </row>
        <row r="236">
          <cell r="A236" t="str">
            <v>186MWA</v>
          </cell>
          <cell r="B236" t="str">
            <v>186M</v>
          </cell>
          <cell r="D236">
            <v>0</v>
          </cell>
          <cell r="F236" t="str">
            <v>186MWA</v>
          </cell>
          <cell r="G236" t="str">
            <v>186M</v>
          </cell>
          <cell r="I236">
            <v>0</v>
          </cell>
        </row>
        <row r="237">
          <cell r="A237" t="str">
            <v>190BADDEBT</v>
          </cell>
          <cell r="B237" t="str">
            <v>190</v>
          </cell>
          <cell r="D237">
            <v>20957887.5</v>
          </cell>
          <cell r="F237" t="str">
            <v>190BADDEBT</v>
          </cell>
          <cell r="G237" t="str">
            <v>190</v>
          </cell>
          <cell r="I237">
            <v>20957887.5</v>
          </cell>
        </row>
        <row r="238">
          <cell r="A238" t="str">
            <v>190CA</v>
          </cell>
          <cell r="B238" t="str">
            <v>190</v>
          </cell>
          <cell r="D238">
            <v>0</v>
          </cell>
          <cell r="F238" t="str">
            <v>190CA</v>
          </cell>
          <cell r="G238" t="str">
            <v>190</v>
          </cell>
          <cell r="I238">
            <v>0</v>
          </cell>
        </row>
        <row r="239">
          <cell r="A239" t="str">
            <v>190DGP</v>
          </cell>
          <cell r="B239" t="str">
            <v>190</v>
          </cell>
          <cell r="D239">
            <v>3416.5</v>
          </cell>
          <cell r="F239" t="str">
            <v>190DGP</v>
          </cell>
          <cell r="G239" t="str">
            <v>190</v>
          </cell>
          <cell r="I239">
            <v>3416.5</v>
          </cell>
        </row>
        <row r="240">
          <cell r="A240" t="str">
            <v>190IDU</v>
          </cell>
          <cell r="B240" t="str">
            <v>190</v>
          </cell>
          <cell r="D240">
            <v>0</v>
          </cell>
          <cell r="F240" t="str">
            <v>190IDU</v>
          </cell>
          <cell r="G240" t="str">
            <v>190</v>
          </cell>
          <cell r="I240">
            <v>0</v>
          </cell>
        </row>
        <row r="241">
          <cell r="A241" t="str">
            <v>190CN</v>
          </cell>
          <cell r="B241" t="str">
            <v>190</v>
          </cell>
          <cell r="D241">
            <v>0</v>
          </cell>
          <cell r="F241" t="str">
            <v>190CN</v>
          </cell>
          <cell r="G241" t="str">
            <v>190</v>
          </cell>
          <cell r="I241">
            <v>0</v>
          </cell>
        </row>
        <row r="242">
          <cell r="A242" t="str">
            <v>190OR</v>
          </cell>
          <cell r="B242" t="str">
            <v>190</v>
          </cell>
          <cell r="D242">
            <v>544123</v>
          </cell>
          <cell r="F242" t="str">
            <v>190OR</v>
          </cell>
          <cell r="G242" t="str">
            <v>190</v>
          </cell>
          <cell r="I242">
            <v>544123</v>
          </cell>
        </row>
        <row r="243">
          <cell r="A243" t="str">
            <v>190OTHER</v>
          </cell>
          <cell r="B243" t="str">
            <v>190</v>
          </cell>
          <cell r="D243">
            <v>22570</v>
          </cell>
          <cell r="F243" t="str">
            <v>190OTHER</v>
          </cell>
          <cell r="G243" t="str">
            <v>190</v>
          </cell>
          <cell r="I243">
            <v>22570</v>
          </cell>
        </row>
        <row r="244">
          <cell r="A244" t="str">
            <v>190SE</v>
          </cell>
          <cell r="B244" t="str">
            <v>190</v>
          </cell>
          <cell r="D244">
            <v>20952479.00114</v>
          </cell>
          <cell r="F244" t="str">
            <v>190SE</v>
          </cell>
          <cell r="G244" t="str">
            <v>190</v>
          </cell>
          <cell r="I244">
            <v>20952479.00114</v>
          </cell>
        </row>
        <row r="245">
          <cell r="A245" t="str">
            <v>190SG</v>
          </cell>
          <cell r="B245" t="str">
            <v>190</v>
          </cell>
          <cell r="D245">
            <v>1536680</v>
          </cell>
          <cell r="F245" t="str">
            <v>190SG</v>
          </cell>
          <cell r="G245" t="str">
            <v>190</v>
          </cell>
          <cell r="I245">
            <v>1536680</v>
          </cell>
        </row>
        <row r="246">
          <cell r="A246" t="str">
            <v>190SNP</v>
          </cell>
          <cell r="B246" t="str">
            <v>190</v>
          </cell>
          <cell r="D246">
            <v>29016.5</v>
          </cell>
          <cell r="F246" t="str">
            <v>190SNP</v>
          </cell>
          <cell r="G246" t="str">
            <v>190</v>
          </cell>
          <cell r="I246">
            <v>29016.5</v>
          </cell>
        </row>
        <row r="247">
          <cell r="A247" t="str">
            <v>190SNPD</v>
          </cell>
          <cell r="B247" t="str">
            <v>190</v>
          </cell>
          <cell r="D247">
            <v>0</v>
          </cell>
          <cell r="F247" t="str">
            <v>190SNPD</v>
          </cell>
          <cell r="G247" t="str">
            <v>190</v>
          </cell>
          <cell r="I247">
            <v>0</v>
          </cell>
        </row>
        <row r="248">
          <cell r="A248" t="str">
            <v>190SO</v>
          </cell>
          <cell r="B248" t="str">
            <v>190</v>
          </cell>
          <cell r="D248">
            <v>101692027.7775</v>
          </cell>
          <cell r="F248" t="str">
            <v>190SO</v>
          </cell>
          <cell r="G248" t="str">
            <v>190</v>
          </cell>
          <cell r="I248">
            <v>101692027.7775</v>
          </cell>
        </row>
        <row r="249">
          <cell r="A249" t="str">
            <v>190TROJD</v>
          </cell>
          <cell r="B249" t="str">
            <v>190</v>
          </cell>
          <cell r="D249">
            <v>18185.5</v>
          </cell>
          <cell r="F249" t="str">
            <v>190TROJD</v>
          </cell>
          <cell r="G249" t="str">
            <v>190</v>
          </cell>
          <cell r="I249">
            <v>18185.5</v>
          </cell>
        </row>
        <row r="250">
          <cell r="A250" t="str">
            <v>190UT</v>
          </cell>
          <cell r="B250" t="str">
            <v>190</v>
          </cell>
          <cell r="D250">
            <v>0</v>
          </cell>
          <cell r="F250" t="str">
            <v>190UT</v>
          </cell>
          <cell r="G250" t="str">
            <v>190</v>
          </cell>
          <cell r="I250">
            <v>0</v>
          </cell>
        </row>
        <row r="251">
          <cell r="A251" t="str">
            <v>190WA</v>
          </cell>
          <cell r="B251" t="str">
            <v>190</v>
          </cell>
          <cell r="D251">
            <v>0</v>
          </cell>
          <cell r="F251" t="str">
            <v>190WA</v>
          </cell>
          <cell r="G251" t="str">
            <v>190</v>
          </cell>
          <cell r="I251">
            <v>0</v>
          </cell>
        </row>
        <row r="252">
          <cell r="A252" t="str">
            <v>190WYP</v>
          </cell>
          <cell r="B252" t="str">
            <v>190</v>
          </cell>
          <cell r="D252">
            <v>0</v>
          </cell>
          <cell r="F252" t="str">
            <v>190WYP</v>
          </cell>
          <cell r="G252" t="str">
            <v>190</v>
          </cell>
          <cell r="I252">
            <v>0</v>
          </cell>
        </row>
        <row r="253">
          <cell r="A253" t="str">
            <v>2281SO</v>
          </cell>
          <cell r="B253" t="str">
            <v>2281</v>
          </cell>
          <cell r="D253">
            <v>-126291.44</v>
          </cell>
          <cell r="F253" t="str">
            <v>2281SO</v>
          </cell>
          <cell r="G253" t="str">
            <v>2281</v>
          </cell>
          <cell r="I253">
            <v>-126291.44</v>
          </cell>
        </row>
        <row r="254">
          <cell r="A254" t="str">
            <v>2282SO</v>
          </cell>
          <cell r="B254" t="str">
            <v>2282</v>
          </cell>
          <cell r="D254">
            <v>-5093636.56</v>
          </cell>
          <cell r="F254" t="str">
            <v>2282SO</v>
          </cell>
          <cell r="G254" t="str">
            <v>2282</v>
          </cell>
          <cell r="I254">
            <v>-5093636.56</v>
          </cell>
        </row>
        <row r="255">
          <cell r="A255" t="str">
            <v>2283SO</v>
          </cell>
          <cell r="B255" t="str">
            <v>2283</v>
          </cell>
          <cell r="D255">
            <v>-49699662.300833344</v>
          </cell>
          <cell r="F255" t="str">
            <v>2283SO</v>
          </cell>
          <cell r="G255" t="str">
            <v>2283</v>
          </cell>
          <cell r="I255">
            <v>-49699662.300833344</v>
          </cell>
        </row>
        <row r="256">
          <cell r="A256" t="str">
            <v>22841SE</v>
          </cell>
          <cell r="B256" t="str">
            <v>22841</v>
          </cell>
          <cell r="D256">
            <v>0</v>
          </cell>
          <cell r="F256" t="str">
            <v>22841SE</v>
          </cell>
          <cell r="G256" t="str">
            <v>22841</v>
          </cell>
          <cell r="I256">
            <v>0</v>
          </cell>
        </row>
        <row r="257">
          <cell r="A257" t="str">
            <v>22842TROJD</v>
          </cell>
          <cell r="B257" t="str">
            <v>22842</v>
          </cell>
          <cell r="D257">
            <v>-2858991.14</v>
          </cell>
          <cell r="F257" t="str">
            <v>22842TROJD</v>
          </cell>
          <cell r="G257" t="str">
            <v>22842</v>
          </cell>
          <cell r="I257">
            <v>-2858991.14</v>
          </cell>
        </row>
        <row r="258">
          <cell r="A258" t="str">
            <v>22844SG-P</v>
          </cell>
          <cell r="B258" t="str">
            <v>22844</v>
          </cell>
          <cell r="D258">
            <v>0</v>
          </cell>
          <cell r="F258" t="str">
            <v>22844SG-P</v>
          </cell>
          <cell r="G258" t="str">
            <v>22844</v>
          </cell>
          <cell r="I258">
            <v>0</v>
          </cell>
        </row>
        <row r="259">
          <cell r="A259" t="str">
            <v>22844SG-U</v>
          </cell>
          <cell r="B259" t="str">
            <v>22844</v>
          </cell>
          <cell r="D259">
            <v>0</v>
          </cell>
          <cell r="F259" t="str">
            <v>22844SG-U</v>
          </cell>
          <cell r="G259" t="str">
            <v>22844</v>
          </cell>
          <cell r="I259">
            <v>0</v>
          </cell>
        </row>
        <row r="260">
          <cell r="A260" t="str">
            <v>230SE</v>
          </cell>
          <cell r="B260" t="str">
            <v>230</v>
          </cell>
          <cell r="D260">
            <v>-2192563.6674999995</v>
          </cell>
          <cell r="F260" t="str">
            <v>230SE</v>
          </cell>
          <cell r="G260" t="str">
            <v>230</v>
          </cell>
          <cell r="I260">
            <v>-2192563.6674999995</v>
          </cell>
        </row>
        <row r="261">
          <cell r="A261" t="str">
            <v>230TROJD</v>
          </cell>
          <cell r="B261" t="str">
            <v>230</v>
          </cell>
          <cell r="D261">
            <v>0</v>
          </cell>
          <cell r="F261" t="str">
            <v>230TROJD</v>
          </cell>
          <cell r="G261" t="str">
            <v>230</v>
          </cell>
          <cell r="I261">
            <v>0</v>
          </cell>
        </row>
        <row r="262">
          <cell r="A262" t="str">
            <v>230TROJP</v>
          </cell>
          <cell r="B262" t="str">
            <v>230</v>
          </cell>
          <cell r="D262">
            <v>-2131049</v>
          </cell>
          <cell r="F262" t="str">
            <v>230TROJP</v>
          </cell>
          <cell r="G262" t="str">
            <v>230</v>
          </cell>
          <cell r="I262">
            <v>-2131049</v>
          </cell>
        </row>
        <row r="263">
          <cell r="A263" t="str">
            <v>232SE</v>
          </cell>
          <cell r="B263" t="str">
            <v>232</v>
          </cell>
          <cell r="D263">
            <v>-1532813.8125</v>
          </cell>
          <cell r="F263" t="str">
            <v>232SE</v>
          </cell>
          <cell r="G263" t="str">
            <v>232</v>
          </cell>
          <cell r="I263">
            <v>-1532813.8125</v>
          </cell>
        </row>
        <row r="264">
          <cell r="A264" t="str">
            <v>232SO</v>
          </cell>
          <cell r="B264" t="str">
            <v>232</v>
          </cell>
          <cell r="D264">
            <v>-5457691.244166668</v>
          </cell>
          <cell r="F264" t="str">
            <v>232SO</v>
          </cell>
          <cell r="G264" t="str">
            <v>232</v>
          </cell>
          <cell r="I264">
            <v>-5457691.244166668</v>
          </cell>
        </row>
        <row r="265">
          <cell r="A265" t="str">
            <v>235UT</v>
          </cell>
          <cell r="B265" t="str">
            <v>235</v>
          </cell>
          <cell r="D265">
            <v>0</v>
          </cell>
          <cell r="F265" t="str">
            <v>235UT</v>
          </cell>
          <cell r="G265" t="str">
            <v>235</v>
          </cell>
          <cell r="I265">
            <v>0</v>
          </cell>
        </row>
        <row r="266">
          <cell r="A266" t="str">
            <v>252CA</v>
          </cell>
          <cell r="B266" t="str">
            <v>252</v>
          </cell>
          <cell r="D266">
            <v>-142755.68</v>
          </cell>
          <cell r="F266" t="str">
            <v>252CA</v>
          </cell>
          <cell r="G266" t="str">
            <v>252</v>
          </cell>
          <cell r="I266">
            <v>-142755.68</v>
          </cell>
        </row>
        <row r="267">
          <cell r="A267" t="str">
            <v>252CN</v>
          </cell>
          <cell r="B267" t="str">
            <v>252</v>
          </cell>
          <cell r="D267">
            <v>0</v>
          </cell>
          <cell r="F267" t="str">
            <v>252CN</v>
          </cell>
          <cell r="G267" t="str">
            <v>252</v>
          </cell>
          <cell r="I267">
            <v>0</v>
          </cell>
        </row>
        <row r="268">
          <cell r="A268" t="str">
            <v>252IDU</v>
          </cell>
          <cell r="B268" t="str">
            <v>252</v>
          </cell>
          <cell r="D268">
            <v>0</v>
          </cell>
          <cell r="F268" t="str">
            <v>252IDU</v>
          </cell>
          <cell r="G268" t="str">
            <v>252</v>
          </cell>
          <cell r="I268">
            <v>0</v>
          </cell>
        </row>
        <row r="269">
          <cell r="A269" t="str">
            <v>252OR</v>
          </cell>
          <cell r="B269" t="str">
            <v>252</v>
          </cell>
          <cell r="D269">
            <v>0</v>
          </cell>
          <cell r="F269" t="str">
            <v>252OR</v>
          </cell>
          <cell r="G269" t="str">
            <v>252</v>
          </cell>
          <cell r="I269">
            <v>0</v>
          </cell>
        </row>
        <row r="270">
          <cell r="A270" t="str">
            <v>252SG</v>
          </cell>
          <cell r="B270" t="str">
            <v>252</v>
          </cell>
          <cell r="D270">
            <v>0</v>
          </cell>
          <cell r="F270" t="str">
            <v>252SG</v>
          </cell>
          <cell r="G270" t="str">
            <v>252</v>
          </cell>
          <cell r="I270">
            <v>0</v>
          </cell>
        </row>
        <row r="271">
          <cell r="A271" t="str">
            <v>252UT</v>
          </cell>
          <cell r="B271" t="str">
            <v>252</v>
          </cell>
          <cell r="D271">
            <v>-4894525.78</v>
          </cell>
          <cell r="F271" t="str">
            <v>252UT</v>
          </cell>
          <cell r="G271" t="str">
            <v>252</v>
          </cell>
          <cell r="I271">
            <v>-4894525.78</v>
          </cell>
        </row>
        <row r="272">
          <cell r="A272" t="str">
            <v>252WA</v>
          </cell>
          <cell r="B272" t="str">
            <v>252</v>
          </cell>
          <cell r="D272">
            <v>0</v>
          </cell>
          <cell r="F272" t="str">
            <v>252WA</v>
          </cell>
          <cell r="G272" t="str">
            <v>252</v>
          </cell>
          <cell r="I272">
            <v>0</v>
          </cell>
        </row>
        <row r="273">
          <cell r="A273" t="str">
            <v>252WYP</v>
          </cell>
          <cell r="B273" t="str">
            <v>252</v>
          </cell>
          <cell r="D273">
            <v>0</v>
          </cell>
          <cell r="F273" t="str">
            <v>252WYP</v>
          </cell>
          <cell r="G273" t="str">
            <v>252</v>
          </cell>
          <cell r="I273">
            <v>0</v>
          </cell>
        </row>
        <row r="274">
          <cell r="A274" t="str">
            <v>252WYU</v>
          </cell>
          <cell r="B274" t="str">
            <v>252</v>
          </cell>
          <cell r="D274">
            <v>0</v>
          </cell>
          <cell r="F274" t="str">
            <v>252WYU</v>
          </cell>
          <cell r="G274" t="str">
            <v>252</v>
          </cell>
          <cell r="I274">
            <v>0</v>
          </cell>
        </row>
        <row r="275">
          <cell r="A275" t="str">
            <v>25316SE</v>
          </cell>
          <cell r="B275" t="str">
            <v>25316</v>
          </cell>
          <cell r="D275">
            <v>-433000</v>
          </cell>
          <cell r="F275" t="str">
            <v>25316SE</v>
          </cell>
          <cell r="G275" t="str">
            <v>25316</v>
          </cell>
          <cell r="I275">
            <v>-433000</v>
          </cell>
        </row>
        <row r="276">
          <cell r="A276" t="str">
            <v>25317SE</v>
          </cell>
          <cell r="B276" t="str">
            <v>25317</v>
          </cell>
          <cell r="D276">
            <v>-1159359</v>
          </cell>
          <cell r="F276" t="str">
            <v>25317SE</v>
          </cell>
          <cell r="G276" t="str">
            <v>25317</v>
          </cell>
          <cell r="I276">
            <v>-1159359</v>
          </cell>
        </row>
        <row r="277">
          <cell r="A277" t="str">
            <v>25318SNPPS</v>
          </cell>
          <cell r="B277" t="str">
            <v>25318</v>
          </cell>
          <cell r="D277">
            <v>-273000</v>
          </cell>
          <cell r="F277" t="str">
            <v>25318SNPPS</v>
          </cell>
          <cell r="G277" t="str">
            <v>25318</v>
          </cell>
          <cell r="I277">
            <v>-273000</v>
          </cell>
        </row>
        <row r="278">
          <cell r="A278" t="str">
            <v>2533SE</v>
          </cell>
          <cell r="B278" t="str">
            <v>2533</v>
          </cell>
          <cell r="D278">
            <v>-5250348.944166668</v>
          </cell>
          <cell r="F278" t="str">
            <v>2533SE</v>
          </cell>
          <cell r="G278" t="str">
            <v>2533</v>
          </cell>
          <cell r="I278">
            <v>-5250348.944166668</v>
          </cell>
        </row>
        <row r="279">
          <cell r="A279" t="str">
            <v>25398SE</v>
          </cell>
          <cell r="B279" t="str">
            <v>25398</v>
          </cell>
          <cell r="D279">
            <v>-20851380.029999997</v>
          </cell>
          <cell r="F279" t="str">
            <v>25398SE</v>
          </cell>
          <cell r="G279" t="str">
            <v>25398</v>
          </cell>
          <cell r="I279">
            <v>-20851380.029999997</v>
          </cell>
        </row>
        <row r="280">
          <cell r="A280" t="str">
            <v>25399CA</v>
          </cell>
          <cell r="B280" t="str">
            <v>25399</v>
          </cell>
          <cell r="D280">
            <v>-116601.89</v>
          </cell>
          <cell r="F280" t="str">
            <v>25399CA</v>
          </cell>
          <cell r="G280" t="str">
            <v>25399</v>
          </cell>
          <cell r="I280">
            <v>-116601.89</v>
          </cell>
        </row>
        <row r="281">
          <cell r="A281" t="str">
            <v>25399IDU</v>
          </cell>
          <cell r="B281" t="str">
            <v>25399</v>
          </cell>
          <cell r="D281">
            <v>-21771.01</v>
          </cell>
          <cell r="F281" t="str">
            <v>25399IDU</v>
          </cell>
          <cell r="G281" t="str">
            <v>25399</v>
          </cell>
          <cell r="I281">
            <v>-21771.01</v>
          </cell>
        </row>
        <row r="282">
          <cell r="A282" t="str">
            <v>25399OR</v>
          </cell>
          <cell r="B282" t="str">
            <v>25399</v>
          </cell>
          <cell r="D282">
            <v>-968313.35</v>
          </cell>
          <cell r="F282" t="str">
            <v>25399OR</v>
          </cell>
          <cell r="G282" t="str">
            <v>25399</v>
          </cell>
          <cell r="I282">
            <v>-968313.35</v>
          </cell>
        </row>
        <row r="283">
          <cell r="A283" t="str">
            <v>25399OTHER</v>
          </cell>
          <cell r="B283" t="str">
            <v>25399</v>
          </cell>
          <cell r="D283">
            <v>-2277779.2</v>
          </cell>
          <cell r="F283" t="str">
            <v>25399OTHER</v>
          </cell>
          <cell r="G283" t="str">
            <v>25399</v>
          </cell>
          <cell r="I283">
            <v>-2277779.2</v>
          </cell>
        </row>
        <row r="284">
          <cell r="A284" t="str">
            <v>25399SE</v>
          </cell>
          <cell r="B284" t="str">
            <v>25399</v>
          </cell>
          <cell r="D284">
            <v>-3291517.3</v>
          </cell>
          <cell r="F284" t="str">
            <v>25399SE</v>
          </cell>
          <cell r="G284" t="str">
            <v>25399</v>
          </cell>
          <cell r="I284">
            <v>-3291517.3</v>
          </cell>
        </row>
        <row r="285">
          <cell r="A285" t="str">
            <v>25399SG</v>
          </cell>
          <cell r="B285" t="str">
            <v>25399</v>
          </cell>
          <cell r="D285">
            <v>-11199991.49</v>
          </cell>
          <cell r="F285" t="str">
            <v>25399SG</v>
          </cell>
          <cell r="G285" t="str">
            <v>25399</v>
          </cell>
          <cell r="I285">
            <v>-11199991.49</v>
          </cell>
        </row>
        <row r="286">
          <cell r="A286" t="str">
            <v>25399UT</v>
          </cell>
          <cell r="B286" t="str">
            <v>25399</v>
          </cell>
          <cell r="D286">
            <v>-338978.2</v>
          </cell>
          <cell r="F286" t="str">
            <v>25399UT</v>
          </cell>
          <cell r="G286" t="str">
            <v>25399</v>
          </cell>
          <cell r="I286">
            <v>-338978.2</v>
          </cell>
        </row>
        <row r="287">
          <cell r="A287" t="str">
            <v>25399WA</v>
          </cell>
          <cell r="B287" t="str">
            <v>25399</v>
          </cell>
          <cell r="D287">
            <v>-68233.73</v>
          </cell>
          <cell r="F287" t="str">
            <v>25399WA</v>
          </cell>
          <cell r="G287" t="str">
            <v>25399</v>
          </cell>
          <cell r="I287">
            <v>-68233.73</v>
          </cell>
        </row>
        <row r="288">
          <cell r="A288" t="str">
            <v>25399WYP</v>
          </cell>
          <cell r="B288" t="str">
            <v>25399</v>
          </cell>
          <cell r="D288">
            <v>-102506.91</v>
          </cell>
          <cell r="F288" t="str">
            <v>25399WYP</v>
          </cell>
          <cell r="G288" t="str">
            <v>25399</v>
          </cell>
          <cell r="I288">
            <v>-102506.91</v>
          </cell>
        </row>
        <row r="289">
          <cell r="A289" t="str">
            <v>25399WYU</v>
          </cell>
          <cell r="B289" t="str">
            <v>25399</v>
          </cell>
          <cell r="D289">
            <v>-7013.82</v>
          </cell>
          <cell r="F289" t="str">
            <v>25399WYU</v>
          </cell>
          <cell r="G289" t="str">
            <v>25399</v>
          </cell>
          <cell r="I289">
            <v>-7013.82</v>
          </cell>
        </row>
        <row r="290">
          <cell r="A290" t="str">
            <v>254105SE</v>
          </cell>
          <cell r="B290" t="str">
            <v>254105</v>
          </cell>
          <cell r="D290">
            <v>-281186.15583333327</v>
          </cell>
          <cell r="F290" t="str">
            <v>254105SE</v>
          </cell>
          <cell r="G290" t="str">
            <v>254105</v>
          </cell>
          <cell r="I290">
            <v>-281186.15583333327</v>
          </cell>
        </row>
        <row r="291">
          <cell r="A291" t="str">
            <v>254105TROJD</v>
          </cell>
          <cell r="B291" t="str">
            <v>254105</v>
          </cell>
          <cell r="D291">
            <v>0</v>
          </cell>
          <cell r="F291" t="str">
            <v>254105TROJD</v>
          </cell>
          <cell r="G291" t="str">
            <v>254105</v>
          </cell>
          <cell r="I291">
            <v>0</v>
          </cell>
        </row>
        <row r="292">
          <cell r="A292" t="str">
            <v>254105TROJP</v>
          </cell>
          <cell r="B292" t="str">
            <v>254105</v>
          </cell>
          <cell r="D292">
            <v>-888670</v>
          </cell>
          <cell r="F292" t="str">
            <v>254105TROJP</v>
          </cell>
          <cell r="G292" t="str">
            <v>254105</v>
          </cell>
          <cell r="I292">
            <v>-888670</v>
          </cell>
        </row>
        <row r="293">
          <cell r="A293" t="str">
            <v>254OTHER</v>
          </cell>
          <cell r="B293" t="str">
            <v>254</v>
          </cell>
          <cell r="D293">
            <v>-2196402.72</v>
          </cell>
          <cell r="F293" t="str">
            <v>254OTHER</v>
          </cell>
          <cell r="G293" t="str">
            <v>254</v>
          </cell>
          <cell r="I293">
            <v>-2196402.72</v>
          </cell>
        </row>
        <row r="294">
          <cell r="A294" t="str">
            <v>254SO</v>
          </cell>
          <cell r="B294" t="str">
            <v>254</v>
          </cell>
          <cell r="D294">
            <v>-3834387</v>
          </cell>
          <cell r="F294" t="str">
            <v>254SO</v>
          </cell>
          <cell r="G294" t="str">
            <v>254</v>
          </cell>
          <cell r="I294">
            <v>-3834387</v>
          </cell>
        </row>
        <row r="295">
          <cell r="A295" t="str">
            <v>255DGU</v>
          </cell>
          <cell r="B295" t="str">
            <v>255</v>
          </cell>
          <cell r="D295">
            <v>0</v>
          </cell>
          <cell r="F295" t="str">
            <v>255DGU</v>
          </cell>
          <cell r="G295" t="str">
            <v>255</v>
          </cell>
          <cell r="I295">
            <v>0</v>
          </cell>
        </row>
        <row r="296">
          <cell r="A296" t="str">
            <v>255ITC84</v>
          </cell>
          <cell r="B296" t="str">
            <v>255</v>
          </cell>
          <cell r="D296">
            <v>-3578235.808414104</v>
          </cell>
          <cell r="F296" t="str">
            <v>255ITC84</v>
          </cell>
          <cell r="G296" t="str">
            <v>255</v>
          </cell>
          <cell r="I296">
            <v>-3578235.808414104</v>
          </cell>
        </row>
        <row r="297">
          <cell r="A297" t="str">
            <v>255ITC85</v>
          </cell>
          <cell r="B297" t="str">
            <v>255</v>
          </cell>
          <cell r="D297">
            <v>-4974563.06403267</v>
          </cell>
          <cell r="F297" t="str">
            <v>255ITC85</v>
          </cell>
          <cell r="G297" t="str">
            <v>255</v>
          </cell>
          <cell r="I297">
            <v>-4974563.06403267</v>
          </cell>
        </row>
        <row r="298">
          <cell r="A298" t="str">
            <v>255ITC86</v>
          </cell>
          <cell r="B298" t="str">
            <v>255</v>
          </cell>
          <cell r="D298">
            <v>-2104054.757868844</v>
          </cell>
          <cell r="F298" t="str">
            <v>255ITC86</v>
          </cell>
          <cell r="G298" t="str">
            <v>255</v>
          </cell>
          <cell r="I298">
            <v>-2104054.757868844</v>
          </cell>
        </row>
        <row r="299">
          <cell r="A299" t="str">
            <v>255ITC88</v>
          </cell>
          <cell r="B299" t="str">
            <v>255</v>
          </cell>
          <cell r="D299">
            <v>-288066.18377875985</v>
          </cell>
          <cell r="F299" t="str">
            <v>255ITC88</v>
          </cell>
          <cell r="G299" t="str">
            <v>255</v>
          </cell>
          <cell r="I299">
            <v>-288066.18377875985</v>
          </cell>
        </row>
        <row r="300">
          <cell r="A300" t="str">
            <v>255ITC89</v>
          </cell>
          <cell r="B300" t="str">
            <v>255</v>
          </cell>
          <cell r="D300">
            <v>-608374.6318438274</v>
          </cell>
          <cell r="F300" t="str">
            <v>255ITC89</v>
          </cell>
          <cell r="G300" t="str">
            <v>255</v>
          </cell>
          <cell r="I300">
            <v>-608374.6318438274</v>
          </cell>
        </row>
        <row r="301">
          <cell r="A301" t="str">
            <v>255ITC90</v>
          </cell>
          <cell r="B301" t="str">
            <v>255</v>
          </cell>
          <cell r="D301">
            <v>-359184.5540617956</v>
          </cell>
          <cell r="F301" t="str">
            <v>255ITC90</v>
          </cell>
          <cell r="G301" t="str">
            <v>255</v>
          </cell>
          <cell r="I301">
            <v>-359184.5540617956</v>
          </cell>
        </row>
        <row r="302">
          <cell r="A302" t="str">
            <v>281DGP</v>
          </cell>
          <cell r="B302" t="str">
            <v>281</v>
          </cell>
          <cell r="D302">
            <v>-383751</v>
          </cell>
          <cell r="F302" t="str">
            <v>281DGP</v>
          </cell>
          <cell r="G302" t="str">
            <v>281</v>
          </cell>
          <cell r="I302">
            <v>-383751</v>
          </cell>
        </row>
        <row r="303">
          <cell r="A303" t="str">
            <v>282CA</v>
          </cell>
          <cell r="B303" t="str">
            <v>282</v>
          </cell>
          <cell r="D303">
            <v>-2210980.5</v>
          </cell>
          <cell r="F303" t="str">
            <v>282CA</v>
          </cell>
          <cell r="G303" t="str">
            <v>282</v>
          </cell>
          <cell r="I303">
            <v>-2210980.5</v>
          </cell>
        </row>
        <row r="304">
          <cell r="A304" t="str">
            <v>282DGP</v>
          </cell>
          <cell r="B304" t="str">
            <v>282</v>
          </cell>
          <cell r="D304">
            <v>0</v>
          </cell>
          <cell r="F304" t="str">
            <v>282DGP</v>
          </cell>
          <cell r="G304" t="str">
            <v>282</v>
          </cell>
          <cell r="I304">
            <v>0</v>
          </cell>
        </row>
        <row r="305">
          <cell r="A305" t="str">
            <v>282DITBAL</v>
          </cell>
          <cell r="B305" t="str">
            <v>282</v>
          </cell>
          <cell r="D305">
            <v>-1227024918.54</v>
          </cell>
          <cell r="F305" t="str">
            <v>282DITBAL</v>
          </cell>
          <cell r="G305" t="str">
            <v>282</v>
          </cell>
          <cell r="I305">
            <v>-1227024918.54</v>
          </cell>
        </row>
        <row r="306">
          <cell r="A306" t="str">
            <v>282FERC</v>
          </cell>
          <cell r="B306" t="str">
            <v>282</v>
          </cell>
          <cell r="D306">
            <v>-197474</v>
          </cell>
          <cell r="F306" t="str">
            <v>282FERC</v>
          </cell>
          <cell r="G306" t="str">
            <v>282</v>
          </cell>
          <cell r="I306">
            <v>-197474</v>
          </cell>
        </row>
        <row r="307">
          <cell r="A307" t="str">
            <v>282IDU</v>
          </cell>
          <cell r="B307" t="str">
            <v>282</v>
          </cell>
          <cell r="D307">
            <v>-2202107</v>
          </cell>
          <cell r="F307" t="str">
            <v>282IDU</v>
          </cell>
          <cell r="G307" t="str">
            <v>282</v>
          </cell>
          <cell r="I307">
            <v>-2202107</v>
          </cell>
        </row>
        <row r="308">
          <cell r="A308" t="str">
            <v>282NUTIL</v>
          </cell>
          <cell r="B308" t="str">
            <v>282</v>
          </cell>
          <cell r="D308">
            <v>0</v>
          </cell>
          <cell r="F308" t="str">
            <v>282NUTIL</v>
          </cell>
          <cell r="G308" t="str">
            <v>282</v>
          </cell>
          <cell r="I308">
            <v>0</v>
          </cell>
        </row>
        <row r="309">
          <cell r="A309" t="str">
            <v>282OR</v>
          </cell>
          <cell r="B309" t="str">
            <v>282</v>
          </cell>
          <cell r="D309">
            <v>-27880488.5</v>
          </cell>
          <cell r="F309" t="str">
            <v>282OR</v>
          </cell>
          <cell r="G309" t="str">
            <v>282</v>
          </cell>
          <cell r="I309">
            <v>-27880488.5</v>
          </cell>
        </row>
        <row r="310">
          <cell r="A310" t="str">
            <v>282OTHER</v>
          </cell>
          <cell r="B310" t="str">
            <v>282</v>
          </cell>
          <cell r="D310">
            <v>0</v>
          </cell>
          <cell r="F310" t="str">
            <v>282OTHER</v>
          </cell>
          <cell r="G310" t="str">
            <v>282</v>
          </cell>
          <cell r="I310">
            <v>0</v>
          </cell>
        </row>
        <row r="311">
          <cell r="A311" t="str">
            <v>282SE</v>
          </cell>
          <cell r="B311" t="str">
            <v>282</v>
          </cell>
          <cell r="D311">
            <v>-19888214.5</v>
          </cell>
          <cell r="F311" t="str">
            <v>282SE</v>
          </cell>
          <cell r="G311" t="str">
            <v>282</v>
          </cell>
          <cell r="I311">
            <v>-19888214.5</v>
          </cell>
        </row>
        <row r="312">
          <cell r="A312" t="str">
            <v>282SG</v>
          </cell>
          <cell r="B312" t="str">
            <v>282</v>
          </cell>
          <cell r="D312">
            <v>16374680.5</v>
          </cell>
          <cell r="F312" t="str">
            <v>282SG</v>
          </cell>
          <cell r="G312" t="str">
            <v>282</v>
          </cell>
          <cell r="I312">
            <v>16374680.5</v>
          </cell>
        </row>
        <row r="313">
          <cell r="A313" t="str">
            <v>282SO</v>
          </cell>
          <cell r="B313" t="str">
            <v>282</v>
          </cell>
          <cell r="D313">
            <v>0</v>
          </cell>
          <cell r="F313" t="str">
            <v>282SO</v>
          </cell>
          <cell r="G313" t="str">
            <v>282</v>
          </cell>
          <cell r="I313">
            <v>0</v>
          </cell>
        </row>
        <row r="314">
          <cell r="A314" t="str">
            <v>282UT</v>
          </cell>
          <cell r="B314" t="str">
            <v>282</v>
          </cell>
          <cell r="D314">
            <v>-13473907</v>
          </cell>
          <cell r="F314" t="str">
            <v>282UT</v>
          </cell>
          <cell r="G314" t="str">
            <v>282</v>
          </cell>
          <cell r="I314">
            <v>-13473907</v>
          </cell>
        </row>
        <row r="315">
          <cell r="A315" t="str">
            <v>282WA</v>
          </cell>
          <cell r="B315" t="str">
            <v>282</v>
          </cell>
          <cell r="D315">
            <v>-5970918.5</v>
          </cell>
          <cell r="F315" t="str">
            <v>282WA</v>
          </cell>
          <cell r="G315" t="str">
            <v>282</v>
          </cell>
          <cell r="I315">
            <v>-5970918.5</v>
          </cell>
        </row>
        <row r="316">
          <cell r="A316" t="str">
            <v>282WYP</v>
          </cell>
          <cell r="B316" t="str">
            <v>282</v>
          </cell>
          <cell r="D316">
            <v>-9573964</v>
          </cell>
          <cell r="F316" t="str">
            <v>282WYP</v>
          </cell>
          <cell r="G316" t="str">
            <v>282</v>
          </cell>
          <cell r="I316">
            <v>-9573964</v>
          </cell>
        </row>
        <row r="317">
          <cell r="A317" t="str">
            <v>282WYU</v>
          </cell>
          <cell r="B317" t="str">
            <v>282</v>
          </cell>
          <cell r="D317">
            <v>-468061</v>
          </cell>
          <cell r="F317" t="str">
            <v>282WYU</v>
          </cell>
          <cell r="G317" t="str">
            <v>282</v>
          </cell>
          <cell r="I317">
            <v>-468061</v>
          </cell>
        </row>
        <row r="318">
          <cell r="A318" t="str">
            <v>283CA</v>
          </cell>
          <cell r="B318" t="str">
            <v>283</v>
          </cell>
          <cell r="D318">
            <v>-273901.5</v>
          </cell>
          <cell r="F318" t="str">
            <v>283CA</v>
          </cell>
          <cell r="G318" t="str">
            <v>283</v>
          </cell>
          <cell r="I318">
            <v>-273901.5</v>
          </cell>
        </row>
        <row r="319">
          <cell r="A319" t="str">
            <v>283GPS</v>
          </cell>
          <cell r="B319" t="str">
            <v>283</v>
          </cell>
          <cell r="D319">
            <v>-1003081</v>
          </cell>
          <cell r="F319" t="str">
            <v>283GPS</v>
          </cell>
          <cell r="G319" t="str">
            <v>283</v>
          </cell>
          <cell r="I319">
            <v>-1003081</v>
          </cell>
        </row>
        <row r="320">
          <cell r="A320" t="str">
            <v>283IDU</v>
          </cell>
          <cell r="B320" t="str">
            <v>283</v>
          </cell>
          <cell r="D320">
            <v>-37208.5</v>
          </cell>
          <cell r="F320" t="str">
            <v>283IDU</v>
          </cell>
          <cell r="G320" t="str">
            <v>283</v>
          </cell>
          <cell r="I320">
            <v>-37208.5</v>
          </cell>
        </row>
        <row r="321">
          <cell r="A321" t="str">
            <v>283NUTIL</v>
          </cell>
          <cell r="B321" t="str">
            <v>283</v>
          </cell>
          <cell r="D321">
            <v>0</v>
          </cell>
          <cell r="F321" t="str">
            <v>283NUTIL</v>
          </cell>
          <cell r="G321" t="str">
            <v>283</v>
          </cell>
          <cell r="I321">
            <v>0</v>
          </cell>
        </row>
        <row r="322">
          <cell r="A322" t="str">
            <v>283OR</v>
          </cell>
          <cell r="B322" t="str">
            <v>283</v>
          </cell>
          <cell r="D322">
            <v>-6945866.5</v>
          </cell>
          <cell r="F322" t="str">
            <v>283OR</v>
          </cell>
          <cell r="G322" t="str">
            <v>283</v>
          </cell>
          <cell r="I322">
            <v>-6945866.5</v>
          </cell>
        </row>
        <row r="323">
          <cell r="A323" t="str">
            <v>283OTHER</v>
          </cell>
          <cell r="B323" t="str">
            <v>283</v>
          </cell>
          <cell r="D323">
            <v>0</v>
          </cell>
          <cell r="F323" t="str">
            <v>283OTHER</v>
          </cell>
          <cell r="G323" t="str">
            <v>283</v>
          </cell>
          <cell r="I323">
            <v>0</v>
          </cell>
        </row>
        <row r="324">
          <cell r="A324" t="str">
            <v>283SE</v>
          </cell>
          <cell r="B324" t="str">
            <v>283</v>
          </cell>
          <cell r="D324">
            <v>-927257.5</v>
          </cell>
          <cell r="F324" t="str">
            <v>283SE</v>
          </cell>
          <cell r="G324" t="str">
            <v>283</v>
          </cell>
          <cell r="I324">
            <v>-927257.5</v>
          </cell>
        </row>
        <row r="325">
          <cell r="A325" t="str">
            <v>283SG</v>
          </cell>
          <cell r="B325" t="str">
            <v>283</v>
          </cell>
          <cell r="D325">
            <v>-3799327</v>
          </cell>
          <cell r="F325" t="str">
            <v>283SG</v>
          </cell>
          <cell r="G325" t="str">
            <v>283</v>
          </cell>
          <cell r="I325">
            <v>-3799327</v>
          </cell>
        </row>
        <row r="326">
          <cell r="A326" t="str">
            <v>283SGCT</v>
          </cell>
          <cell r="B326" t="str">
            <v>283</v>
          </cell>
          <cell r="D326">
            <v>-3859052.5</v>
          </cell>
          <cell r="F326" t="str">
            <v>283SGCT</v>
          </cell>
          <cell r="G326" t="str">
            <v>283</v>
          </cell>
          <cell r="I326">
            <v>-3859052.5</v>
          </cell>
        </row>
        <row r="327">
          <cell r="A327" t="str">
            <v>283SNP</v>
          </cell>
          <cell r="B327" t="str">
            <v>283</v>
          </cell>
          <cell r="D327">
            <v>-10809360.5</v>
          </cell>
          <cell r="F327" t="str">
            <v>283SNP</v>
          </cell>
          <cell r="G327" t="str">
            <v>283</v>
          </cell>
          <cell r="I327">
            <v>-10809360.5</v>
          </cell>
        </row>
        <row r="328">
          <cell r="A328" t="str">
            <v>283SO</v>
          </cell>
          <cell r="B328" t="str">
            <v>283</v>
          </cell>
          <cell r="D328">
            <v>-19149933.500000004</v>
          </cell>
          <cell r="F328" t="str">
            <v>283SO</v>
          </cell>
          <cell r="G328" t="str">
            <v>283</v>
          </cell>
          <cell r="I328">
            <v>-19149933.500000004</v>
          </cell>
        </row>
        <row r="329">
          <cell r="A329" t="str">
            <v>283TROJD</v>
          </cell>
          <cell r="B329" t="str">
            <v>283</v>
          </cell>
          <cell r="D329">
            <v>-1708887.5</v>
          </cell>
          <cell r="F329" t="str">
            <v>283TROJD</v>
          </cell>
          <cell r="G329" t="str">
            <v>283</v>
          </cell>
          <cell r="I329">
            <v>-1708887.5</v>
          </cell>
        </row>
        <row r="330">
          <cell r="A330" t="str">
            <v>283UT</v>
          </cell>
          <cell r="B330" t="str">
            <v>283</v>
          </cell>
          <cell r="D330">
            <v>-3736077.5</v>
          </cell>
          <cell r="F330" t="str">
            <v>283UT</v>
          </cell>
          <cell r="G330" t="str">
            <v>283</v>
          </cell>
          <cell r="I330">
            <v>-3736077.5</v>
          </cell>
        </row>
        <row r="331">
          <cell r="A331" t="str">
            <v>283WA</v>
          </cell>
          <cell r="B331" t="str">
            <v>283</v>
          </cell>
          <cell r="D331">
            <v>-283895</v>
          </cell>
          <cell r="F331" t="str">
            <v>283WA</v>
          </cell>
          <cell r="G331" t="str">
            <v>283</v>
          </cell>
          <cell r="I331">
            <v>-283895</v>
          </cell>
        </row>
        <row r="332">
          <cell r="A332" t="str">
            <v>283WYP</v>
          </cell>
          <cell r="B332" t="str">
            <v>283</v>
          </cell>
          <cell r="D332">
            <v>-91489.5</v>
          </cell>
          <cell r="F332" t="str">
            <v>283WYP</v>
          </cell>
          <cell r="G332" t="str">
            <v>283</v>
          </cell>
          <cell r="I332">
            <v>-91489.5</v>
          </cell>
        </row>
        <row r="333">
          <cell r="A333" t="str">
            <v>283WYU</v>
          </cell>
          <cell r="B333" t="str">
            <v>283</v>
          </cell>
          <cell r="D333">
            <v>0</v>
          </cell>
          <cell r="F333" t="str">
            <v>283WYU</v>
          </cell>
          <cell r="G333" t="str">
            <v>283</v>
          </cell>
          <cell r="I333">
            <v>0</v>
          </cell>
        </row>
        <row r="334">
          <cell r="A334" t="str">
            <v>301CA</v>
          </cell>
          <cell r="B334" t="str">
            <v>301</v>
          </cell>
          <cell r="D334">
            <v>699937.58</v>
          </cell>
          <cell r="F334" t="str">
            <v>301CA</v>
          </cell>
          <cell r="G334" t="str">
            <v>301</v>
          </cell>
          <cell r="I334">
            <v>699937.58</v>
          </cell>
        </row>
        <row r="335">
          <cell r="A335" t="str">
            <v>301IDU</v>
          </cell>
          <cell r="B335" t="str">
            <v>301</v>
          </cell>
          <cell r="D335">
            <v>1600525.54</v>
          </cell>
          <cell r="F335" t="str">
            <v>301IDU</v>
          </cell>
          <cell r="G335" t="str">
            <v>301</v>
          </cell>
          <cell r="I335">
            <v>1600525.54</v>
          </cell>
        </row>
        <row r="336">
          <cell r="A336" t="str">
            <v>301OR</v>
          </cell>
          <cell r="B336" t="str">
            <v>301</v>
          </cell>
          <cell r="D336">
            <v>0</v>
          </cell>
          <cell r="F336" t="str">
            <v>301OR</v>
          </cell>
          <cell r="G336" t="str">
            <v>301</v>
          </cell>
          <cell r="I336">
            <v>0</v>
          </cell>
        </row>
        <row r="337">
          <cell r="A337" t="str">
            <v>301UT</v>
          </cell>
          <cell r="B337" t="str">
            <v>301</v>
          </cell>
          <cell r="D337">
            <v>10028070.54</v>
          </cell>
          <cell r="F337" t="str">
            <v>301UT</v>
          </cell>
          <cell r="G337" t="str">
            <v>301</v>
          </cell>
          <cell r="I337">
            <v>10028070.54</v>
          </cell>
        </row>
        <row r="338">
          <cell r="A338" t="str">
            <v>301WA</v>
          </cell>
          <cell r="B338" t="str">
            <v>301</v>
          </cell>
          <cell r="D338">
            <v>0</v>
          </cell>
          <cell r="F338" t="str">
            <v>301WA</v>
          </cell>
          <cell r="G338" t="str">
            <v>301</v>
          </cell>
          <cell r="I338">
            <v>0</v>
          </cell>
        </row>
        <row r="339">
          <cell r="A339" t="str">
            <v>301WYP</v>
          </cell>
          <cell r="B339" t="str">
            <v>301</v>
          </cell>
          <cell r="D339">
            <v>3129176.77</v>
          </cell>
          <cell r="F339" t="str">
            <v>301WYP</v>
          </cell>
          <cell r="G339" t="str">
            <v>301</v>
          </cell>
          <cell r="I339">
            <v>3129176.77</v>
          </cell>
        </row>
        <row r="340">
          <cell r="A340" t="str">
            <v>301WYU</v>
          </cell>
          <cell r="B340" t="str">
            <v>301</v>
          </cell>
          <cell r="D340">
            <v>1329958.77</v>
          </cell>
          <cell r="F340" t="str">
            <v>301WYU</v>
          </cell>
          <cell r="G340" t="str">
            <v>301</v>
          </cell>
          <cell r="I340">
            <v>1329958.77</v>
          </cell>
        </row>
        <row r="341">
          <cell r="A341" t="str">
            <v>302CA</v>
          </cell>
          <cell r="B341" t="str">
            <v>302</v>
          </cell>
          <cell r="D341">
            <v>-3798.749080191792</v>
          </cell>
          <cell r="F341" t="str">
            <v>302CA</v>
          </cell>
          <cell r="G341" t="str">
            <v>302</v>
          </cell>
          <cell r="I341">
            <v>-3798.749080191792</v>
          </cell>
        </row>
        <row r="342">
          <cell r="A342" t="str">
            <v>302DGP</v>
          </cell>
          <cell r="B342" t="str">
            <v>302</v>
          </cell>
          <cell r="D342">
            <v>2829438.312401247</v>
          </cell>
          <cell r="F342" t="str">
            <v>302DGP</v>
          </cell>
          <cell r="G342" t="str">
            <v>302</v>
          </cell>
          <cell r="I342">
            <v>2829438.312401247</v>
          </cell>
        </row>
        <row r="343">
          <cell r="A343" t="str">
            <v>302DGU</v>
          </cell>
          <cell r="B343" t="str">
            <v>302</v>
          </cell>
          <cell r="D343">
            <v>675897.2369567844</v>
          </cell>
          <cell r="F343" t="str">
            <v>302DGU</v>
          </cell>
          <cell r="G343" t="str">
            <v>302</v>
          </cell>
          <cell r="I343">
            <v>675897.2369567844</v>
          </cell>
        </row>
        <row r="344">
          <cell r="A344" t="str">
            <v>302IDU</v>
          </cell>
          <cell r="B344" t="str">
            <v>302</v>
          </cell>
          <cell r="D344">
            <v>983767.5783476902</v>
          </cell>
          <cell r="F344" t="str">
            <v>302IDU</v>
          </cell>
          <cell r="G344" t="str">
            <v>302</v>
          </cell>
          <cell r="I344">
            <v>983767.5783476902</v>
          </cell>
        </row>
        <row r="345">
          <cell r="A345" t="str">
            <v>302SG</v>
          </cell>
          <cell r="B345" t="str">
            <v>302</v>
          </cell>
          <cell r="D345">
            <v>4113878.117478527</v>
          </cell>
          <cell r="F345" t="str">
            <v>302SG</v>
          </cell>
          <cell r="G345" t="str">
            <v>302</v>
          </cell>
          <cell r="I345">
            <v>4113878.117478527</v>
          </cell>
        </row>
        <row r="346">
          <cell r="A346" t="str">
            <v>302SG-P</v>
          </cell>
          <cell r="B346" t="str">
            <v>302</v>
          </cell>
          <cell r="D346">
            <v>64670702.31770424</v>
          </cell>
          <cell r="F346" t="str">
            <v>302SG-P</v>
          </cell>
          <cell r="G346" t="str">
            <v>302</v>
          </cell>
          <cell r="I346">
            <v>64670702.31770424</v>
          </cell>
        </row>
        <row r="347">
          <cell r="A347" t="str">
            <v>302SG-U</v>
          </cell>
          <cell r="B347" t="str">
            <v>302</v>
          </cell>
          <cell r="D347">
            <v>9650480.374834526</v>
          </cell>
          <cell r="F347" t="str">
            <v>302SG-U</v>
          </cell>
          <cell r="G347" t="str">
            <v>302</v>
          </cell>
          <cell r="I347">
            <v>9650480.374834526</v>
          </cell>
        </row>
        <row r="348">
          <cell r="A348" t="str">
            <v>302UT</v>
          </cell>
          <cell r="B348" t="str">
            <v>302</v>
          </cell>
          <cell r="D348">
            <v>-54652.52468245856</v>
          </cell>
          <cell r="F348" t="str">
            <v>302UT</v>
          </cell>
          <cell r="G348" t="str">
            <v>302</v>
          </cell>
          <cell r="I348">
            <v>-54652.52468245856</v>
          </cell>
        </row>
        <row r="349">
          <cell r="A349" t="str">
            <v>302WA</v>
          </cell>
          <cell r="B349" t="str">
            <v>302</v>
          </cell>
          <cell r="D349">
            <v>-44.31874777162467</v>
          </cell>
          <cell r="F349" t="str">
            <v>302WA</v>
          </cell>
          <cell r="G349" t="str">
            <v>302</v>
          </cell>
          <cell r="I349">
            <v>-44.31874777162467</v>
          </cell>
        </row>
        <row r="350">
          <cell r="A350" t="str">
            <v>302WYP</v>
          </cell>
          <cell r="B350" t="str">
            <v>302</v>
          </cell>
          <cell r="D350">
            <v>-18036.123708799358</v>
          </cell>
          <cell r="F350" t="str">
            <v>302WYP</v>
          </cell>
          <cell r="G350" t="str">
            <v>302</v>
          </cell>
          <cell r="I350">
            <v>-18036.123708799358</v>
          </cell>
        </row>
        <row r="351">
          <cell r="A351" t="str">
            <v>302WYU</v>
          </cell>
          <cell r="B351" t="str">
            <v>302</v>
          </cell>
          <cell r="D351">
            <v>-7218.043149262692</v>
          </cell>
          <cell r="F351" t="str">
            <v>302WYU</v>
          </cell>
          <cell r="G351" t="str">
            <v>302</v>
          </cell>
          <cell r="I351">
            <v>-7218.043149262692</v>
          </cell>
        </row>
        <row r="352">
          <cell r="A352" t="str">
            <v>303CN</v>
          </cell>
          <cell r="B352" t="str">
            <v>303</v>
          </cell>
          <cell r="D352">
            <v>99936721.61948137</v>
          </cell>
          <cell r="F352" t="str">
            <v>303CN</v>
          </cell>
          <cell r="G352" t="str">
            <v>303</v>
          </cell>
          <cell r="I352">
            <v>99936721.61948137</v>
          </cell>
        </row>
        <row r="353">
          <cell r="A353" t="str">
            <v>303IDU</v>
          </cell>
          <cell r="B353" t="str">
            <v>303</v>
          </cell>
          <cell r="D353">
            <v>390375.33</v>
          </cell>
          <cell r="F353" t="str">
            <v>303IDU</v>
          </cell>
          <cell r="G353" t="str">
            <v>303</v>
          </cell>
          <cell r="I353">
            <v>390375.33</v>
          </cell>
        </row>
        <row r="354">
          <cell r="A354" t="str">
            <v>303OR</v>
          </cell>
          <cell r="B354" t="str">
            <v>303</v>
          </cell>
          <cell r="D354">
            <v>345833.6557420812</v>
          </cell>
          <cell r="F354" t="str">
            <v>303OR</v>
          </cell>
          <cell r="G354" t="str">
            <v>303</v>
          </cell>
          <cell r="I354">
            <v>345833.6557420812</v>
          </cell>
        </row>
        <row r="355">
          <cell r="A355" t="str">
            <v>303SE</v>
          </cell>
          <cell r="B355" t="str">
            <v>303</v>
          </cell>
          <cell r="D355">
            <v>1196682.143956799</v>
          </cell>
          <cell r="F355" t="str">
            <v>303SE</v>
          </cell>
          <cell r="G355" t="str">
            <v>303</v>
          </cell>
          <cell r="I355">
            <v>1196682.143956799</v>
          </cell>
        </row>
        <row r="356">
          <cell r="A356" t="str">
            <v>303SG</v>
          </cell>
          <cell r="B356" t="str">
            <v>303</v>
          </cell>
          <cell r="D356">
            <v>33260014.64</v>
          </cell>
          <cell r="F356" t="str">
            <v>303SG</v>
          </cell>
          <cell r="G356" t="str">
            <v>303</v>
          </cell>
          <cell r="I356">
            <v>33260014.64</v>
          </cell>
        </row>
        <row r="357">
          <cell r="A357" t="str">
            <v>303SO</v>
          </cell>
          <cell r="B357" t="str">
            <v>303</v>
          </cell>
          <cell r="D357">
            <v>392922046.14101475</v>
          </cell>
          <cell r="F357" t="str">
            <v>303SO</v>
          </cell>
          <cell r="G357" t="str">
            <v>303</v>
          </cell>
          <cell r="I357">
            <v>392922046.14101475</v>
          </cell>
        </row>
        <row r="358">
          <cell r="A358" t="str">
            <v>303SSGCH</v>
          </cell>
          <cell r="B358" t="str">
            <v>303</v>
          </cell>
          <cell r="D358">
            <v>28729.04890313221</v>
          </cell>
          <cell r="F358" t="str">
            <v>303SSGCH</v>
          </cell>
          <cell r="G358" t="str">
            <v>303</v>
          </cell>
          <cell r="I358">
            <v>28729.04890313221</v>
          </cell>
        </row>
        <row r="359">
          <cell r="A359" t="str">
            <v>303UT</v>
          </cell>
          <cell r="B359" t="str">
            <v>303</v>
          </cell>
          <cell r="D359">
            <v>41916.99</v>
          </cell>
          <cell r="F359" t="str">
            <v>303UT</v>
          </cell>
          <cell r="G359" t="str">
            <v>303</v>
          </cell>
          <cell r="I359">
            <v>41916.99</v>
          </cell>
        </row>
        <row r="360">
          <cell r="A360" t="str">
            <v>303WA</v>
          </cell>
          <cell r="B360" t="str">
            <v>303</v>
          </cell>
          <cell r="D360">
            <v>8165.94</v>
          </cell>
          <cell r="F360" t="str">
            <v>303WA</v>
          </cell>
          <cell r="G360" t="str">
            <v>303</v>
          </cell>
          <cell r="I360">
            <v>8165.94</v>
          </cell>
        </row>
        <row r="361">
          <cell r="A361" t="str">
            <v>303WYP</v>
          </cell>
          <cell r="B361" t="str">
            <v>303</v>
          </cell>
          <cell r="D361">
            <v>194064.78</v>
          </cell>
          <cell r="F361" t="str">
            <v>303WYP</v>
          </cell>
          <cell r="G361" t="str">
            <v>303</v>
          </cell>
          <cell r="I361">
            <v>194064.78</v>
          </cell>
        </row>
        <row r="362">
          <cell r="A362" t="str">
            <v>310DGP</v>
          </cell>
          <cell r="B362" t="str">
            <v>310</v>
          </cell>
          <cell r="D362">
            <v>3620785.26</v>
          </cell>
          <cell r="F362" t="str">
            <v>310DGP</v>
          </cell>
          <cell r="G362" t="str">
            <v>310</v>
          </cell>
          <cell r="I362">
            <v>3620785.26</v>
          </cell>
        </row>
        <row r="363">
          <cell r="A363" t="str">
            <v>310DGU</v>
          </cell>
          <cell r="B363" t="str">
            <v>310</v>
          </cell>
          <cell r="D363">
            <v>35043235.45</v>
          </cell>
          <cell r="F363" t="str">
            <v>310DGU</v>
          </cell>
          <cell r="G363" t="str">
            <v>310</v>
          </cell>
          <cell r="I363">
            <v>35043235.45</v>
          </cell>
        </row>
        <row r="364">
          <cell r="A364" t="str">
            <v>310SG</v>
          </cell>
          <cell r="B364" t="str">
            <v>310</v>
          </cell>
          <cell r="D364">
            <v>41501781.99</v>
          </cell>
          <cell r="F364" t="str">
            <v>310SG</v>
          </cell>
          <cell r="G364" t="str">
            <v>310</v>
          </cell>
          <cell r="I364">
            <v>41501781.99</v>
          </cell>
        </row>
        <row r="365">
          <cell r="A365" t="str">
            <v>310SSGCH</v>
          </cell>
          <cell r="B365" t="str">
            <v>310</v>
          </cell>
          <cell r="D365">
            <v>1231556.66</v>
          </cell>
          <cell r="F365" t="str">
            <v>310SSGCH</v>
          </cell>
          <cell r="G365" t="str">
            <v>310</v>
          </cell>
          <cell r="I365">
            <v>1231556.66</v>
          </cell>
        </row>
        <row r="366">
          <cell r="A366" t="str">
            <v>311DGP</v>
          </cell>
          <cell r="B366" t="str">
            <v>311</v>
          </cell>
          <cell r="D366">
            <v>238729737.81</v>
          </cell>
          <cell r="F366" t="str">
            <v>311DGP</v>
          </cell>
          <cell r="G366" t="str">
            <v>311</v>
          </cell>
          <cell r="I366">
            <v>238729737.81</v>
          </cell>
        </row>
        <row r="367">
          <cell r="A367" t="str">
            <v>311DGU</v>
          </cell>
          <cell r="B367" t="str">
            <v>311</v>
          </cell>
          <cell r="D367">
            <v>330789151.20000005</v>
          </cell>
          <cell r="F367" t="str">
            <v>311DGU</v>
          </cell>
          <cell r="G367" t="str">
            <v>311</v>
          </cell>
          <cell r="I367">
            <v>330789151.20000005</v>
          </cell>
        </row>
        <row r="368">
          <cell r="A368" t="str">
            <v>311SG</v>
          </cell>
          <cell r="B368" t="str">
            <v>311</v>
          </cell>
          <cell r="D368">
            <v>152172905.96000004</v>
          </cell>
          <cell r="F368" t="str">
            <v>311SG</v>
          </cell>
          <cell r="G368" t="str">
            <v>311</v>
          </cell>
          <cell r="I368">
            <v>152172905.96000004</v>
          </cell>
        </row>
        <row r="369">
          <cell r="A369" t="str">
            <v>311SSGCH</v>
          </cell>
          <cell r="B369" t="str">
            <v>311</v>
          </cell>
          <cell r="D369">
            <v>46079970.730000004</v>
          </cell>
          <cell r="F369" t="str">
            <v>311SSGCH</v>
          </cell>
          <cell r="G369" t="str">
            <v>311</v>
          </cell>
          <cell r="I369">
            <v>46079970.730000004</v>
          </cell>
        </row>
        <row r="370">
          <cell r="A370" t="str">
            <v>312DGP</v>
          </cell>
          <cell r="B370" t="str">
            <v>312</v>
          </cell>
          <cell r="D370">
            <v>754866264.77</v>
          </cell>
          <cell r="F370" t="str">
            <v>312DGP</v>
          </cell>
          <cell r="G370" t="str">
            <v>312</v>
          </cell>
          <cell r="I370">
            <v>754866264.77</v>
          </cell>
        </row>
        <row r="371">
          <cell r="A371" t="str">
            <v>312DGU</v>
          </cell>
          <cell r="B371" t="str">
            <v>312</v>
          </cell>
          <cell r="D371">
            <v>717498427.11</v>
          </cell>
          <cell r="F371" t="str">
            <v>312DGU</v>
          </cell>
          <cell r="G371" t="str">
            <v>312</v>
          </cell>
          <cell r="I371">
            <v>717498427.11</v>
          </cell>
        </row>
        <row r="372">
          <cell r="A372" t="str">
            <v>312SG</v>
          </cell>
          <cell r="B372" t="str">
            <v>312</v>
          </cell>
          <cell r="D372">
            <v>805335835.12</v>
          </cell>
          <cell r="F372" t="str">
            <v>312SG</v>
          </cell>
          <cell r="G372" t="str">
            <v>312</v>
          </cell>
          <cell r="I372">
            <v>805335835.12</v>
          </cell>
        </row>
        <row r="373">
          <cell r="A373" t="str">
            <v>312SSGCH</v>
          </cell>
          <cell r="B373" t="str">
            <v>312</v>
          </cell>
          <cell r="D373">
            <v>222875207.29</v>
          </cell>
          <cell r="F373" t="str">
            <v>312SSGCH</v>
          </cell>
          <cell r="G373" t="str">
            <v>312</v>
          </cell>
          <cell r="I373">
            <v>222875207.29</v>
          </cell>
        </row>
        <row r="374">
          <cell r="A374" t="str">
            <v>314DGP</v>
          </cell>
          <cell r="B374" t="str">
            <v>314</v>
          </cell>
          <cell r="D374">
            <v>143294899.63733503</v>
          </cell>
          <cell r="F374" t="str">
            <v>314DGP</v>
          </cell>
          <cell r="G374" t="str">
            <v>314</v>
          </cell>
          <cell r="I374">
            <v>143294899.63733503</v>
          </cell>
        </row>
        <row r="375">
          <cell r="A375" t="str">
            <v>314DGU</v>
          </cell>
          <cell r="B375" t="str">
            <v>314</v>
          </cell>
          <cell r="D375">
            <v>137051680.53231964</v>
          </cell>
          <cell r="F375" t="str">
            <v>314DGU</v>
          </cell>
          <cell r="G375" t="str">
            <v>314</v>
          </cell>
          <cell r="I375">
            <v>137051680.53231964</v>
          </cell>
        </row>
        <row r="376">
          <cell r="A376" t="str">
            <v>314SG</v>
          </cell>
          <cell r="B376" t="str">
            <v>314</v>
          </cell>
          <cell r="D376">
            <v>600859202.0578108</v>
          </cell>
          <cell r="F376" t="str">
            <v>314SG</v>
          </cell>
          <cell r="G376" t="str">
            <v>314</v>
          </cell>
          <cell r="I376">
            <v>600859202.0578108</v>
          </cell>
        </row>
        <row r="377">
          <cell r="A377" t="str">
            <v>314SSGCH</v>
          </cell>
          <cell r="B377" t="str">
            <v>314</v>
          </cell>
          <cell r="D377">
            <v>51531089.70893844</v>
          </cell>
          <cell r="F377" t="str">
            <v>314SSGCH</v>
          </cell>
          <cell r="G377" t="str">
            <v>314</v>
          </cell>
          <cell r="I377">
            <v>51531089.70893844</v>
          </cell>
        </row>
        <row r="378">
          <cell r="A378" t="str">
            <v>315DGP</v>
          </cell>
          <cell r="B378" t="str">
            <v>315</v>
          </cell>
          <cell r="D378">
            <v>88656521.74</v>
          </cell>
          <cell r="F378" t="str">
            <v>315DGP</v>
          </cell>
          <cell r="G378" t="str">
            <v>315</v>
          </cell>
          <cell r="I378">
            <v>88656521.74</v>
          </cell>
        </row>
        <row r="379">
          <cell r="A379" t="str">
            <v>315DGU</v>
          </cell>
          <cell r="B379" t="str">
            <v>315</v>
          </cell>
          <cell r="D379">
            <v>140352848.68999997</v>
          </cell>
          <cell r="F379" t="str">
            <v>315DGU</v>
          </cell>
          <cell r="G379" t="str">
            <v>315</v>
          </cell>
          <cell r="I379">
            <v>140352848.68999997</v>
          </cell>
        </row>
        <row r="380">
          <cell r="A380" t="str">
            <v>315SG</v>
          </cell>
          <cell r="B380" t="str">
            <v>315</v>
          </cell>
          <cell r="D380">
            <v>52134644.15999999</v>
          </cell>
          <cell r="F380" t="str">
            <v>315SG</v>
          </cell>
          <cell r="G380" t="str">
            <v>315</v>
          </cell>
          <cell r="I380">
            <v>52134644.15999999</v>
          </cell>
        </row>
        <row r="381">
          <cell r="A381" t="str">
            <v>315SSGCH</v>
          </cell>
          <cell r="B381" t="str">
            <v>315</v>
          </cell>
          <cell r="D381">
            <v>45864998.309999995</v>
          </cell>
          <cell r="F381" t="str">
            <v>315SSGCH</v>
          </cell>
          <cell r="G381" t="str">
            <v>315</v>
          </cell>
          <cell r="I381">
            <v>45864998.309999995</v>
          </cell>
        </row>
        <row r="382">
          <cell r="A382" t="str">
            <v>316DGP</v>
          </cell>
          <cell r="B382" t="str">
            <v>316</v>
          </cell>
          <cell r="D382">
            <v>5453232.59</v>
          </cell>
          <cell r="F382" t="str">
            <v>316DGP</v>
          </cell>
          <cell r="G382" t="str">
            <v>316</v>
          </cell>
          <cell r="I382">
            <v>5453232.59</v>
          </cell>
        </row>
        <row r="383">
          <cell r="A383" t="str">
            <v>316DGU</v>
          </cell>
          <cell r="B383" t="str">
            <v>316</v>
          </cell>
          <cell r="D383">
            <v>7373786.17</v>
          </cell>
          <cell r="F383" t="str">
            <v>316DGU</v>
          </cell>
          <cell r="G383" t="str">
            <v>316</v>
          </cell>
          <cell r="I383">
            <v>7373786.17</v>
          </cell>
        </row>
        <row r="384">
          <cell r="A384" t="str">
            <v>316SG</v>
          </cell>
          <cell r="B384" t="str">
            <v>316</v>
          </cell>
          <cell r="D384">
            <v>9139529.75</v>
          </cell>
          <cell r="F384" t="str">
            <v>316SG</v>
          </cell>
          <cell r="G384" t="str">
            <v>316</v>
          </cell>
          <cell r="I384">
            <v>9139529.75</v>
          </cell>
        </row>
        <row r="385">
          <cell r="A385" t="str">
            <v>316SSGCH</v>
          </cell>
          <cell r="B385" t="str">
            <v>316</v>
          </cell>
          <cell r="D385">
            <v>3133709.25</v>
          </cell>
          <cell r="F385" t="str">
            <v>316SSGCH</v>
          </cell>
          <cell r="G385" t="str">
            <v>316</v>
          </cell>
          <cell r="I385">
            <v>3133709.25</v>
          </cell>
        </row>
        <row r="386">
          <cell r="A386" t="str">
            <v>330DGP</v>
          </cell>
          <cell r="B386" t="str">
            <v>330</v>
          </cell>
          <cell r="D386">
            <v>10683856.14</v>
          </cell>
          <cell r="F386" t="str">
            <v>330DGP</v>
          </cell>
          <cell r="G386" t="str">
            <v>330</v>
          </cell>
          <cell r="I386">
            <v>10683856.14</v>
          </cell>
        </row>
        <row r="387">
          <cell r="A387" t="str">
            <v>330DGU</v>
          </cell>
          <cell r="B387" t="str">
            <v>330</v>
          </cell>
          <cell r="D387">
            <v>5295397.76</v>
          </cell>
          <cell r="F387" t="str">
            <v>330DGU</v>
          </cell>
          <cell r="G387" t="str">
            <v>330</v>
          </cell>
          <cell r="I387">
            <v>5295397.76</v>
          </cell>
        </row>
        <row r="388">
          <cell r="A388" t="str">
            <v>330SG-P</v>
          </cell>
          <cell r="B388" t="str">
            <v>330</v>
          </cell>
          <cell r="D388">
            <v>3154337.95</v>
          </cell>
          <cell r="F388" t="str">
            <v>330SG-P</v>
          </cell>
          <cell r="G388" t="str">
            <v>330</v>
          </cell>
          <cell r="I388">
            <v>3154337.95</v>
          </cell>
        </row>
        <row r="389">
          <cell r="A389" t="str">
            <v>330SG-U</v>
          </cell>
          <cell r="B389" t="str">
            <v>330</v>
          </cell>
          <cell r="D389">
            <v>635699.65</v>
          </cell>
          <cell r="F389" t="str">
            <v>330SG-U</v>
          </cell>
          <cell r="G389" t="str">
            <v>330</v>
          </cell>
          <cell r="I389">
            <v>635699.65</v>
          </cell>
        </row>
        <row r="390">
          <cell r="A390" t="str">
            <v>331DGP</v>
          </cell>
          <cell r="B390" t="str">
            <v>331</v>
          </cell>
          <cell r="D390">
            <v>21865263.990000002</v>
          </cell>
          <cell r="F390" t="str">
            <v>331DGP</v>
          </cell>
          <cell r="G390" t="str">
            <v>331</v>
          </cell>
          <cell r="I390">
            <v>21865263.990000002</v>
          </cell>
        </row>
        <row r="391">
          <cell r="A391" t="str">
            <v>331DGU</v>
          </cell>
          <cell r="B391" t="str">
            <v>331</v>
          </cell>
          <cell r="D391">
            <v>6482540.399999999</v>
          </cell>
          <cell r="F391" t="str">
            <v>331DGU</v>
          </cell>
          <cell r="G391" t="str">
            <v>331</v>
          </cell>
          <cell r="I391">
            <v>6482540.399999999</v>
          </cell>
        </row>
        <row r="392">
          <cell r="A392" t="str">
            <v>331SG-P</v>
          </cell>
          <cell r="B392" t="str">
            <v>331</v>
          </cell>
          <cell r="D392">
            <v>45323174.629999995</v>
          </cell>
          <cell r="F392" t="str">
            <v>331SG-P</v>
          </cell>
          <cell r="G392" t="str">
            <v>331</v>
          </cell>
          <cell r="I392">
            <v>45323174.629999995</v>
          </cell>
        </row>
        <row r="393">
          <cell r="A393" t="str">
            <v>331SG-U</v>
          </cell>
          <cell r="B393" t="str">
            <v>331</v>
          </cell>
          <cell r="D393">
            <v>5503302.499999998</v>
          </cell>
          <cell r="F393" t="str">
            <v>331SG-U</v>
          </cell>
          <cell r="G393" t="str">
            <v>331</v>
          </cell>
          <cell r="I393">
            <v>5503302.499999998</v>
          </cell>
        </row>
        <row r="394">
          <cell r="A394" t="str">
            <v>332DGP</v>
          </cell>
          <cell r="B394" t="str">
            <v>332</v>
          </cell>
          <cell r="D394">
            <v>157911570.53748327</v>
          </cell>
          <cell r="F394" t="str">
            <v>332DGP</v>
          </cell>
          <cell r="G394" t="str">
            <v>332</v>
          </cell>
          <cell r="I394">
            <v>157911570.53748327</v>
          </cell>
        </row>
        <row r="395">
          <cell r="A395" t="str">
            <v>332DGU</v>
          </cell>
          <cell r="B395" t="str">
            <v>332</v>
          </cell>
          <cell r="D395">
            <v>22324791.373270456</v>
          </cell>
          <cell r="F395" t="str">
            <v>332DGU</v>
          </cell>
          <cell r="G395" t="str">
            <v>332</v>
          </cell>
          <cell r="I395">
            <v>22324791.373270456</v>
          </cell>
        </row>
        <row r="396">
          <cell r="A396" t="str">
            <v>332SG-P</v>
          </cell>
          <cell r="B396" t="str">
            <v>332</v>
          </cell>
          <cell r="D396">
            <v>131448160.65013686</v>
          </cell>
          <cell r="F396" t="str">
            <v>332SG-P</v>
          </cell>
          <cell r="G396" t="str">
            <v>332</v>
          </cell>
          <cell r="I396">
            <v>131448160.65013686</v>
          </cell>
        </row>
        <row r="397">
          <cell r="A397" t="str">
            <v>332SG-U</v>
          </cell>
          <cell r="B397" t="str">
            <v>332</v>
          </cell>
          <cell r="D397">
            <v>46019281.73329931</v>
          </cell>
          <cell r="F397" t="str">
            <v>332SG-U</v>
          </cell>
          <cell r="G397" t="str">
            <v>332</v>
          </cell>
          <cell r="I397">
            <v>46019281.73329931</v>
          </cell>
        </row>
        <row r="398">
          <cell r="A398" t="str">
            <v>333DGP</v>
          </cell>
          <cell r="B398" t="str">
            <v>333</v>
          </cell>
          <cell r="D398">
            <v>31989300.36</v>
          </cell>
          <cell r="F398" t="str">
            <v>333DGP</v>
          </cell>
          <cell r="G398" t="str">
            <v>333</v>
          </cell>
          <cell r="I398">
            <v>31989300.36</v>
          </cell>
        </row>
        <row r="399">
          <cell r="A399" t="str">
            <v>333DGU</v>
          </cell>
          <cell r="B399" t="str">
            <v>333</v>
          </cell>
          <cell r="D399">
            <v>10126484.080000002</v>
          </cell>
          <cell r="F399" t="str">
            <v>333DGU</v>
          </cell>
          <cell r="G399" t="str">
            <v>333</v>
          </cell>
          <cell r="I399">
            <v>10126484.080000002</v>
          </cell>
        </row>
        <row r="400">
          <cell r="A400" t="str">
            <v>333SG-P</v>
          </cell>
          <cell r="B400" t="str">
            <v>333</v>
          </cell>
          <cell r="D400">
            <v>31919567.959999997</v>
          </cell>
          <cell r="F400" t="str">
            <v>333SG-P</v>
          </cell>
          <cell r="G400" t="str">
            <v>333</v>
          </cell>
          <cell r="I400">
            <v>31919567.959999997</v>
          </cell>
        </row>
        <row r="401">
          <cell r="A401" t="str">
            <v>333SG-U</v>
          </cell>
          <cell r="B401" t="str">
            <v>333</v>
          </cell>
          <cell r="D401">
            <v>7251737.9399999995</v>
          </cell>
          <cell r="F401" t="str">
            <v>333SG-U</v>
          </cell>
          <cell r="G401" t="str">
            <v>333</v>
          </cell>
          <cell r="I401">
            <v>7251737.9399999995</v>
          </cell>
        </row>
        <row r="402">
          <cell r="A402" t="str">
            <v>334DGP</v>
          </cell>
          <cell r="B402" t="str">
            <v>334</v>
          </cell>
          <cell r="D402">
            <v>5998823.399999999</v>
          </cell>
          <cell r="F402" t="str">
            <v>334DGP</v>
          </cell>
          <cell r="G402" t="str">
            <v>334</v>
          </cell>
          <cell r="I402">
            <v>5998823.399999999</v>
          </cell>
        </row>
        <row r="403">
          <cell r="A403" t="str">
            <v>334DGU</v>
          </cell>
          <cell r="B403" t="str">
            <v>334</v>
          </cell>
          <cell r="D403">
            <v>4428870.34</v>
          </cell>
          <cell r="F403" t="str">
            <v>334DGU</v>
          </cell>
          <cell r="G403" t="str">
            <v>334</v>
          </cell>
          <cell r="I403">
            <v>4428870.34</v>
          </cell>
        </row>
        <row r="404">
          <cell r="A404" t="str">
            <v>334SG-P</v>
          </cell>
          <cell r="B404" t="str">
            <v>334</v>
          </cell>
          <cell r="D404">
            <v>24823507.970000003</v>
          </cell>
          <cell r="F404" t="str">
            <v>334SG-P</v>
          </cell>
          <cell r="G404" t="str">
            <v>334</v>
          </cell>
          <cell r="I404">
            <v>24823507.970000003</v>
          </cell>
        </row>
        <row r="405">
          <cell r="A405" t="str">
            <v>334SG-U</v>
          </cell>
          <cell r="B405" t="str">
            <v>334</v>
          </cell>
          <cell r="D405">
            <v>3571148.55</v>
          </cell>
          <cell r="F405" t="str">
            <v>334SG-U</v>
          </cell>
          <cell r="G405" t="str">
            <v>334</v>
          </cell>
          <cell r="I405">
            <v>3571148.55</v>
          </cell>
        </row>
        <row r="406">
          <cell r="A406" t="str">
            <v>335DGP</v>
          </cell>
          <cell r="B406" t="str">
            <v>335</v>
          </cell>
          <cell r="D406">
            <v>1724870.32</v>
          </cell>
          <cell r="F406" t="str">
            <v>335DGP</v>
          </cell>
          <cell r="G406" t="str">
            <v>335</v>
          </cell>
          <cell r="I406">
            <v>1724870.32</v>
          </cell>
        </row>
        <row r="407">
          <cell r="A407" t="str">
            <v>335DGU</v>
          </cell>
          <cell r="B407" t="str">
            <v>335</v>
          </cell>
          <cell r="D407">
            <v>234868.78</v>
          </cell>
          <cell r="F407" t="str">
            <v>335DGU</v>
          </cell>
          <cell r="G407" t="str">
            <v>335</v>
          </cell>
          <cell r="I407">
            <v>234868.78</v>
          </cell>
        </row>
        <row r="408">
          <cell r="A408" t="str">
            <v>335SG-P</v>
          </cell>
          <cell r="B408" t="str">
            <v>335</v>
          </cell>
          <cell r="D408">
            <v>1120101.99</v>
          </cell>
          <cell r="F408" t="str">
            <v>335SG-P</v>
          </cell>
          <cell r="G408" t="str">
            <v>335</v>
          </cell>
          <cell r="I408">
            <v>1120101.99</v>
          </cell>
        </row>
        <row r="409">
          <cell r="A409" t="str">
            <v>335SG-U</v>
          </cell>
          <cell r="B409" t="str">
            <v>335</v>
          </cell>
          <cell r="D409">
            <v>109665.09</v>
          </cell>
          <cell r="F409" t="str">
            <v>335SG-U</v>
          </cell>
          <cell r="G409" t="str">
            <v>335</v>
          </cell>
          <cell r="I409">
            <v>109665.09</v>
          </cell>
        </row>
        <row r="410">
          <cell r="A410" t="str">
            <v>336DGP</v>
          </cell>
          <cell r="B410" t="str">
            <v>336</v>
          </cell>
          <cell r="D410">
            <v>4670040.89</v>
          </cell>
          <cell r="F410" t="str">
            <v>336DGP</v>
          </cell>
          <cell r="G410" t="str">
            <v>336</v>
          </cell>
          <cell r="I410">
            <v>4670040.89</v>
          </cell>
        </row>
        <row r="411">
          <cell r="A411" t="str">
            <v>336DGU</v>
          </cell>
          <cell r="B411" t="str">
            <v>336</v>
          </cell>
          <cell r="D411">
            <v>843536.95</v>
          </cell>
          <cell r="F411" t="str">
            <v>336DGU</v>
          </cell>
          <cell r="G411" t="str">
            <v>336</v>
          </cell>
          <cell r="I411">
            <v>843536.95</v>
          </cell>
        </row>
        <row r="412">
          <cell r="A412" t="str">
            <v>336SG-P</v>
          </cell>
          <cell r="B412" t="str">
            <v>336</v>
          </cell>
          <cell r="D412">
            <v>6696728.67</v>
          </cell>
          <cell r="F412" t="str">
            <v>336SG-P</v>
          </cell>
          <cell r="G412" t="str">
            <v>336</v>
          </cell>
          <cell r="I412">
            <v>6696728.67</v>
          </cell>
        </row>
        <row r="413">
          <cell r="A413" t="str">
            <v>336SG-U</v>
          </cell>
          <cell r="B413" t="str">
            <v>336</v>
          </cell>
          <cell r="D413">
            <v>509600.43</v>
          </cell>
          <cell r="F413" t="str">
            <v>336SG-U</v>
          </cell>
          <cell r="G413" t="str">
            <v>336</v>
          </cell>
          <cell r="I413">
            <v>509600.43</v>
          </cell>
        </row>
        <row r="414">
          <cell r="A414" t="str">
            <v>340DGU</v>
          </cell>
          <cell r="B414" t="str">
            <v>340</v>
          </cell>
          <cell r="D414">
            <v>635.22</v>
          </cell>
          <cell r="F414" t="str">
            <v>340DGU</v>
          </cell>
          <cell r="G414" t="str">
            <v>340</v>
          </cell>
          <cell r="I414">
            <v>635.22</v>
          </cell>
        </row>
        <row r="415">
          <cell r="A415" t="str">
            <v>340SG</v>
          </cell>
          <cell r="B415" t="str">
            <v>340</v>
          </cell>
          <cell r="D415">
            <v>18138744.88</v>
          </cell>
          <cell r="F415" t="str">
            <v>340SG</v>
          </cell>
          <cell r="G415" t="str">
            <v>340</v>
          </cell>
          <cell r="I415">
            <v>18138744.88</v>
          </cell>
        </row>
        <row r="416">
          <cell r="A416" t="str">
            <v>340SSGCT</v>
          </cell>
          <cell r="B416" t="str">
            <v>340</v>
          </cell>
          <cell r="D416">
            <v>3357801.96</v>
          </cell>
          <cell r="F416" t="str">
            <v>340SSGCT</v>
          </cell>
          <cell r="G416" t="str">
            <v>340</v>
          </cell>
          <cell r="I416">
            <v>3357801.96</v>
          </cell>
        </row>
        <row r="417">
          <cell r="A417" t="str">
            <v>341DGU</v>
          </cell>
          <cell r="B417" t="str">
            <v>341</v>
          </cell>
          <cell r="D417">
            <v>173936.77</v>
          </cell>
          <cell r="F417" t="str">
            <v>341DGU</v>
          </cell>
          <cell r="G417" t="str">
            <v>341</v>
          </cell>
          <cell r="I417">
            <v>173936.77</v>
          </cell>
        </row>
        <row r="418">
          <cell r="A418" t="str">
            <v>341SG</v>
          </cell>
          <cell r="B418" t="str">
            <v>341</v>
          </cell>
          <cell r="D418">
            <v>12510344.21</v>
          </cell>
          <cell r="F418" t="str">
            <v>341SG</v>
          </cell>
          <cell r="G418" t="str">
            <v>341</v>
          </cell>
          <cell r="I418">
            <v>12510344.21</v>
          </cell>
        </row>
        <row r="419">
          <cell r="A419" t="str">
            <v>341SSGCT</v>
          </cell>
          <cell r="B419" t="str">
            <v>341</v>
          </cell>
          <cell r="D419">
            <v>4294373.52</v>
          </cell>
          <cell r="F419" t="str">
            <v>341SSGCT</v>
          </cell>
          <cell r="G419" t="str">
            <v>341</v>
          </cell>
          <cell r="I419">
            <v>4294373.52</v>
          </cell>
        </row>
        <row r="420">
          <cell r="A420" t="str">
            <v>342DGU</v>
          </cell>
          <cell r="B420" t="str">
            <v>342</v>
          </cell>
          <cell r="D420">
            <v>120135.93019378911</v>
          </cell>
          <cell r="F420" t="str">
            <v>342DGU</v>
          </cell>
          <cell r="G420" t="str">
            <v>342</v>
          </cell>
          <cell r="I420">
            <v>120135.93019378911</v>
          </cell>
        </row>
        <row r="421">
          <cell r="A421" t="str">
            <v>342SG</v>
          </cell>
          <cell r="B421" t="str">
            <v>342</v>
          </cell>
          <cell r="D421">
            <v>361096712.05062985</v>
          </cell>
          <cell r="F421" t="str">
            <v>342SG</v>
          </cell>
          <cell r="G421" t="str">
            <v>342</v>
          </cell>
          <cell r="I421">
            <v>361096712.05062985</v>
          </cell>
        </row>
        <row r="422">
          <cell r="A422" t="str">
            <v>342SSGCT</v>
          </cell>
          <cell r="B422" t="str">
            <v>342</v>
          </cell>
          <cell r="D422">
            <v>2059744.3217898197</v>
          </cell>
          <cell r="F422" t="str">
            <v>342SSGCT</v>
          </cell>
          <cell r="G422" t="str">
            <v>342</v>
          </cell>
          <cell r="I422">
            <v>2059744.3217898197</v>
          </cell>
        </row>
        <row r="423">
          <cell r="A423" t="str">
            <v>343DGU</v>
          </cell>
          <cell r="B423" t="str">
            <v>343</v>
          </cell>
          <cell r="D423">
            <v>818416.49</v>
          </cell>
          <cell r="F423" t="str">
            <v>343DGU</v>
          </cell>
          <cell r="G423" t="str">
            <v>343</v>
          </cell>
          <cell r="I423">
            <v>818416.49</v>
          </cell>
        </row>
        <row r="424">
          <cell r="A424" t="str">
            <v>343SG</v>
          </cell>
          <cell r="B424" t="str">
            <v>343</v>
          </cell>
          <cell r="D424">
            <v>125483397.45</v>
          </cell>
          <cell r="F424" t="str">
            <v>343SG</v>
          </cell>
          <cell r="G424" t="str">
            <v>343</v>
          </cell>
          <cell r="I424">
            <v>125483397.45</v>
          </cell>
        </row>
        <row r="425">
          <cell r="A425" t="str">
            <v>343SSGCT</v>
          </cell>
          <cell r="B425" t="str">
            <v>343</v>
          </cell>
          <cell r="D425">
            <v>50696521.42</v>
          </cell>
          <cell r="F425" t="str">
            <v>343SSGCT</v>
          </cell>
          <cell r="G425" t="str">
            <v>343</v>
          </cell>
          <cell r="I425">
            <v>50696521.42</v>
          </cell>
        </row>
        <row r="426">
          <cell r="A426" t="str">
            <v>344DGU</v>
          </cell>
          <cell r="B426" t="str">
            <v>344</v>
          </cell>
          <cell r="D426">
            <v>87835.45</v>
          </cell>
          <cell r="F426" t="str">
            <v>344DGU</v>
          </cell>
          <cell r="G426" t="str">
            <v>344</v>
          </cell>
          <cell r="I426">
            <v>87835.45</v>
          </cell>
        </row>
        <row r="427">
          <cell r="A427" t="str">
            <v>344SG</v>
          </cell>
          <cell r="B427" t="str">
            <v>344</v>
          </cell>
          <cell r="D427">
            <v>45571946.34</v>
          </cell>
          <cell r="F427" t="str">
            <v>344SG</v>
          </cell>
          <cell r="G427" t="str">
            <v>344</v>
          </cell>
          <cell r="I427">
            <v>45571946.34</v>
          </cell>
        </row>
        <row r="428">
          <cell r="A428" t="str">
            <v>344SSGCT</v>
          </cell>
          <cell r="B428" t="str">
            <v>344</v>
          </cell>
          <cell r="D428">
            <v>15873643.469999999</v>
          </cell>
          <cell r="F428" t="str">
            <v>344SSGCT</v>
          </cell>
          <cell r="G428" t="str">
            <v>344</v>
          </cell>
          <cell r="I428">
            <v>15873643.469999999</v>
          </cell>
        </row>
        <row r="429">
          <cell r="A429" t="str">
            <v>345DGU</v>
          </cell>
          <cell r="B429" t="str">
            <v>345</v>
          </cell>
          <cell r="D429">
            <v>157667.13</v>
          </cell>
          <cell r="F429" t="str">
            <v>345DGU</v>
          </cell>
          <cell r="G429" t="str">
            <v>345</v>
          </cell>
          <cell r="I429">
            <v>157667.13</v>
          </cell>
        </row>
        <row r="430">
          <cell r="A430" t="str">
            <v>345SG</v>
          </cell>
          <cell r="B430" t="str">
            <v>345</v>
          </cell>
          <cell r="D430">
            <v>11329003.96</v>
          </cell>
          <cell r="F430" t="str">
            <v>345SG</v>
          </cell>
          <cell r="G430" t="str">
            <v>345</v>
          </cell>
          <cell r="I430">
            <v>11329003.96</v>
          </cell>
        </row>
        <row r="431">
          <cell r="A431" t="str">
            <v>345SSGCT</v>
          </cell>
          <cell r="B431" t="str">
            <v>345</v>
          </cell>
          <cell r="D431">
            <v>5000728.81</v>
          </cell>
          <cell r="F431" t="str">
            <v>345SSGCT</v>
          </cell>
          <cell r="G431" t="str">
            <v>345</v>
          </cell>
          <cell r="I431">
            <v>5000728.81</v>
          </cell>
        </row>
        <row r="432">
          <cell r="A432" t="str">
            <v>346DGU</v>
          </cell>
          <cell r="B432" t="str">
            <v>346</v>
          </cell>
          <cell r="D432">
            <v>11813.11</v>
          </cell>
          <cell r="F432" t="str">
            <v>346DGU</v>
          </cell>
          <cell r="G432" t="str">
            <v>346</v>
          </cell>
          <cell r="I432">
            <v>11813.11</v>
          </cell>
        </row>
        <row r="433">
          <cell r="A433" t="str">
            <v>346SG</v>
          </cell>
          <cell r="B433" t="str">
            <v>346</v>
          </cell>
          <cell r="D433">
            <v>497343.1</v>
          </cell>
          <cell r="F433" t="str">
            <v>346SG</v>
          </cell>
          <cell r="G433" t="str">
            <v>346</v>
          </cell>
          <cell r="I433">
            <v>497343.1</v>
          </cell>
        </row>
        <row r="434">
          <cell r="A434" t="str">
            <v>350DGP</v>
          </cell>
          <cell r="B434" t="str">
            <v>350</v>
          </cell>
          <cell r="D434">
            <v>21330277.01000001</v>
          </cell>
          <cell r="F434" t="str">
            <v>350DGP</v>
          </cell>
          <cell r="G434" t="str">
            <v>350</v>
          </cell>
          <cell r="I434">
            <v>21330277.01000001</v>
          </cell>
        </row>
        <row r="435">
          <cell r="A435" t="str">
            <v>350DGU</v>
          </cell>
          <cell r="B435" t="str">
            <v>350</v>
          </cell>
          <cell r="D435">
            <v>49349002.84999996</v>
          </cell>
          <cell r="F435" t="str">
            <v>350DGU</v>
          </cell>
          <cell r="G435" t="str">
            <v>350</v>
          </cell>
          <cell r="I435">
            <v>49349002.84999996</v>
          </cell>
        </row>
        <row r="436">
          <cell r="A436" t="str">
            <v>350SG</v>
          </cell>
          <cell r="B436" t="str">
            <v>350</v>
          </cell>
          <cell r="D436">
            <v>17507110.359999992</v>
          </cell>
          <cell r="F436" t="str">
            <v>350SG</v>
          </cell>
          <cell r="G436" t="str">
            <v>350</v>
          </cell>
          <cell r="I436">
            <v>17507110.359999992</v>
          </cell>
        </row>
        <row r="437">
          <cell r="A437" t="str">
            <v>352DGP</v>
          </cell>
          <cell r="B437" t="str">
            <v>352</v>
          </cell>
          <cell r="D437">
            <v>8664597.840000002</v>
          </cell>
          <cell r="F437" t="str">
            <v>352DGP</v>
          </cell>
          <cell r="G437" t="str">
            <v>352</v>
          </cell>
          <cell r="I437">
            <v>8664597.840000002</v>
          </cell>
        </row>
        <row r="438">
          <cell r="A438" t="str">
            <v>352DGU</v>
          </cell>
          <cell r="B438" t="str">
            <v>352</v>
          </cell>
          <cell r="D438">
            <v>18262762.530000005</v>
          </cell>
          <cell r="F438" t="str">
            <v>352DGU</v>
          </cell>
          <cell r="G438" t="str">
            <v>352</v>
          </cell>
          <cell r="I438">
            <v>18262762.530000005</v>
          </cell>
        </row>
        <row r="439">
          <cell r="A439" t="str">
            <v>352SG</v>
          </cell>
          <cell r="B439" t="str">
            <v>352</v>
          </cell>
          <cell r="D439">
            <v>23515132.9</v>
          </cell>
          <cell r="F439" t="str">
            <v>352SG</v>
          </cell>
          <cell r="G439" t="str">
            <v>352</v>
          </cell>
          <cell r="I439">
            <v>23515132.9</v>
          </cell>
        </row>
        <row r="440">
          <cell r="A440" t="str">
            <v>353DGP</v>
          </cell>
          <cell r="B440" t="str">
            <v>353</v>
          </cell>
          <cell r="D440">
            <v>138038314.49000004</v>
          </cell>
          <cell r="F440" t="str">
            <v>353DGP</v>
          </cell>
          <cell r="G440" t="str">
            <v>353</v>
          </cell>
          <cell r="I440">
            <v>138038314.49000004</v>
          </cell>
        </row>
        <row r="441">
          <cell r="A441" t="str">
            <v>353DGU</v>
          </cell>
          <cell r="B441" t="str">
            <v>353</v>
          </cell>
          <cell r="D441">
            <v>199814560.94999993</v>
          </cell>
          <cell r="F441" t="str">
            <v>353DGU</v>
          </cell>
          <cell r="G441" t="str">
            <v>353</v>
          </cell>
          <cell r="I441">
            <v>199814560.94999993</v>
          </cell>
        </row>
        <row r="442">
          <cell r="A442" t="str">
            <v>353SG</v>
          </cell>
          <cell r="B442" t="str">
            <v>353</v>
          </cell>
          <cell r="D442">
            <v>531974235.61999995</v>
          </cell>
          <cell r="F442" t="str">
            <v>353SG</v>
          </cell>
          <cell r="G442" t="str">
            <v>353</v>
          </cell>
          <cell r="I442">
            <v>531974235.61999995</v>
          </cell>
        </row>
        <row r="443">
          <cell r="A443" t="str">
            <v>354DGP</v>
          </cell>
          <cell r="B443" t="str">
            <v>354</v>
          </cell>
          <cell r="D443">
            <v>156414718.98999998</v>
          </cell>
          <cell r="F443" t="str">
            <v>354DGP</v>
          </cell>
          <cell r="G443" t="str">
            <v>354</v>
          </cell>
          <cell r="I443">
            <v>156414718.98999998</v>
          </cell>
        </row>
        <row r="444">
          <cell r="A444" t="str">
            <v>354DGU</v>
          </cell>
          <cell r="B444" t="str">
            <v>354</v>
          </cell>
          <cell r="D444">
            <v>127295491.72999996</v>
          </cell>
          <cell r="F444" t="str">
            <v>354DGU</v>
          </cell>
          <cell r="G444" t="str">
            <v>354</v>
          </cell>
          <cell r="I444">
            <v>127295491.72999996</v>
          </cell>
        </row>
        <row r="445">
          <cell r="A445" t="str">
            <v>354SG</v>
          </cell>
          <cell r="B445" t="str">
            <v>354</v>
          </cell>
          <cell r="D445">
            <v>77310763.54000004</v>
          </cell>
          <cell r="F445" t="str">
            <v>354SG</v>
          </cell>
          <cell r="G445" t="str">
            <v>354</v>
          </cell>
          <cell r="I445">
            <v>77310763.54000004</v>
          </cell>
        </row>
        <row r="446">
          <cell r="A446" t="str">
            <v>355DGP</v>
          </cell>
          <cell r="B446" t="str">
            <v>355</v>
          </cell>
          <cell r="D446">
            <v>67223917.38320425</v>
          </cell>
          <cell r="F446" t="str">
            <v>355DGP</v>
          </cell>
          <cell r="G446" t="str">
            <v>355</v>
          </cell>
          <cell r="I446">
            <v>67223917.38320425</v>
          </cell>
        </row>
        <row r="447">
          <cell r="A447" t="str">
            <v>355DGU</v>
          </cell>
          <cell r="B447" t="str">
            <v>355</v>
          </cell>
          <cell r="D447">
            <v>115773273.42625532</v>
          </cell>
          <cell r="F447" t="str">
            <v>355DGU</v>
          </cell>
          <cell r="G447" t="str">
            <v>355</v>
          </cell>
          <cell r="I447">
            <v>115773273.42625532</v>
          </cell>
        </row>
        <row r="448">
          <cell r="A448" t="str">
            <v>355SG</v>
          </cell>
          <cell r="B448" t="str">
            <v>355</v>
          </cell>
          <cell r="D448">
            <v>483459280.0335165</v>
          </cell>
          <cell r="F448" t="str">
            <v>355SG</v>
          </cell>
          <cell r="G448" t="str">
            <v>355</v>
          </cell>
          <cell r="I448">
            <v>483459280.0335165</v>
          </cell>
        </row>
        <row r="449">
          <cell r="A449" t="str">
            <v>356DGP</v>
          </cell>
          <cell r="B449" t="str">
            <v>356</v>
          </cell>
          <cell r="D449">
            <v>208453478.64000005</v>
          </cell>
          <cell r="F449" t="str">
            <v>356DGP</v>
          </cell>
          <cell r="G449" t="str">
            <v>356</v>
          </cell>
          <cell r="I449">
            <v>208453478.64000005</v>
          </cell>
        </row>
        <row r="450">
          <cell r="A450" t="str">
            <v>356DGU</v>
          </cell>
          <cell r="B450" t="str">
            <v>356</v>
          </cell>
          <cell r="D450">
            <v>158759662.63000005</v>
          </cell>
          <cell r="F450" t="str">
            <v>356DGU</v>
          </cell>
          <cell r="G450" t="str">
            <v>356</v>
          </cell>
          <cell r="I450">
            <v>158759662.63000005</v>
          </cell>
        </row>
        <row r="451">
          <cell r="A451" t="str">
            <v>356SG</v>
          </cell>
          <cell r="B451" t="str">
            <v>356</v>
          </cell>
          <cell r="D451">
            <v>251818889.07000035</v>
          </cell>
          <cell r="F451" t="str">
            <v>356SG</v>
          </cell>
          <cell r="G451" t="str">
            <v>356</v>
          </cell>
          <cell r="I451">
            <v>251818889.07000035</v>
          </cell>
        </row>
        <row r="452">
          <cell r="A452" t="str">
            <v>357DGP</v>
          </cell>
          <cell r="B452" t="str">
            <v>357</v>
          </cell>
          <cell r="D452">
            <v>6370.99</v>
          </cell>
          <cell r="F452" t="str">
            <v>357DGP</v>
          </cell>
          <cell r="G452" t="str">
            <v>357</v>
          </cell>
          <cell r="I452">
            <v>6370.99</v>
          </cell>
        </row>
        <row r="453">
          <cell r="A453" t="str">
            <v>357DGU</v>
          </cell>
          <cell r="B453" t="str">
            <v>357</v>
          </cell>
          <cell r="D453">
            <v>162746.45</v>
          </cell>
          <cell r="F453" t="str">
            <v>357DGU</v>
          </cell>
          <cell r="G453" t="str">
            <v>357</v>
          </cell>
          <cell r="I453">
            <v>162746.45</v>
          </cell>
        </row>
        <row r="454">
          <cell r="A454" t="str">
            <v>357SG</v>
          </cell>
          <cell r="B454" t="str">
            <v>357</v>
          </cell>
          <cell r="D454">
            <v>2197775.49</v>
          </cell>
          <cell r="F454" t="str">
            <v>357SG</v>
          </cell>
          <cell r="G454" t="str">
            <v>357</v>
          </cell>
          <cell r="I454">
            <v>2197775.49</v>
          </cell>
        </row>
        <row r="455">
          <cell r="A455" t="str">
            <v>358DGU</v>
          </cell>
          <cell r="B455" t="str">
            <v>358</v>
          </cell>
          <cell r="D455">
            <v>1018662.8</v>
          </cell>
          <cell r="F455" t="str">
            <v>358DGU</v>
          </cell>
          <cell r="G455" t="str">
            <v>358</v>
          </cell>
          <cell r="I455">
            <v>1018662.8</v>
          </cell>
        </row>
        <row r="456">
          <cell r="A456" t="str">
            <v>358SG</v>
          </cell>
          <cell r="B456" t="str">
            <v>358</v>
          </cell>
          <cell r="D456">
            <v>2923474.97</v>
          </cell>
          <cell r="F456" t="str">
            <v>358SG</v>
          </cell>
          <cell r="G456" t="str">
            <v>358</v>
          </cell>
          <cell r="I456">
            <v>2923474.97</v>
          </cell>
        </row>
        <row r="457">
          <cell r="A457" t="str">
            <v>359DGP</v>
          </cell>
          <cell r="B457" t="str">
            <v>359</v>
          </cell>
          <cell r="D457">
            <v>1942448.34</v>
          </cell>
          <cell r="F457" t="str">
            <v>359DGP</v>
          </cell>
          <cell r="G457" t="str">
            <v>359</v>
          </cell>
          <cell r="I457">
            <v>1942448.34</v>
          </cell>
        </row>
        <row r="458">
          <cell r="A458" t="str">
            <v>359DGU</v>
          </cell>
          <cell r="B458" t="str">
            <v>359</v>
          </cell>
          <cell r="D458">
            <v>501203.41</v>
          </cell>
          <cell r="F458" t="str">
            <v>359DGU</v>
          </cell>
          <cell r="G458" t="str">
            <v>359</v>
          </cell>
          <cell r="I458">
            <v>501203.41</v>
          </cell>
        </row>
        <row r="459">
          <cell r="A459" t="str">
            <v>359SG</v>
          </cell>
          <cell r="B459" t="str">
            <v>359</v>
          </cell>
          <cell r="D459">
            <v>8926521.870000001</v>
          </cell>
          <cell r="F459" t="str">
            <v>359SG</v>
          </cell>
          <cell r="G459" t="str">
            <v>359</v>
          </cell>
          <cell r="I459">
            <v>8926521.870000001</v>
          </cell>
        </row>
        <row r="460">
          <cell r="A460" t="str">
            <v>360CA</v>
          </cell>
          <cell r="B460" t="str">
            <v>360</v>
          </cell>
          <cell r="D460">
            <v>1029975.23</v>
          </cell>
          <cell r="F460" t="str">
            <v>360CA</v>
          </cell>
          <cell r="G460" t="str">
            <v>360</v>
          </cell>
          <cell r="I460">
            <v>1029975.23</v>
          </cell>
        </row>
        <row r="461">
          <cell r="A461" t="str">
            <v>360IDU</v>
          </cell>
          <cell r="B461" t="str">
            <v>360</v>
          </cell>
          <cell r="D461">
            <v>1162007.14</v>
          </cell>
          <cell r="F461" t="str">
            <v>360IDU</v>
          </cell>
          <cell r="G461" t="str">
            <v>360</v>
          </cell>
          <cell r="I461">
            <v>1162007.14</v>
          </cell>
        </row>
        <row r="462">
          <cell r="A462" t="str">
            <v>360OR</v>
          </cell>
          <cell r="B462" t="str">
            <v>360</v>
          </cell>
          <cell r="D462">
            <v>7400347.1</v>
          </cell>
          <cell r="F462" t="str">
            <v>360OR</v>
          </cell>
          <cell r="G462" t="str">
            <v>360</v>
          </cell>
          <cell r="I462">
            <v>7400347.1</v>
          </cell>
        </row>
        <row r="463">
          <cell r="A463" t="str">
            <v>360UT</v>
          </cell>
          <cell r="B463" t="str">
            <v>360</v>
          </cell>
          <cell r="D463">
            <v>19069484.289999984</v>
          </cell>
          <cell r="F463" t="str">
            <v>360UT</v>
          </cell>
          <cell r="G463" t="str">
            <v>360</v>
          </cell>
          <cell r="I463">
            <v>19069484.289999984</v>
          </cell>
        </row>
        <row r="464">
          <cell r="A464" t="str">
            <v>360WA</v>
          </cell>
          <cell r="B464" t="str">
            <v>360</v>
          </cell>
          <cell r="D464">
            <v>956737.21</v>
          </cell>
          <cell r="F464" t="str">
            <v>360WA</v>
          </cell>
          <cell r="G464" t="str">
            <v>360</v>
          </cell>
          <cell r="I464">
            <v>956737.21</v>
          </cell>
        </row>
        <row r="465">
          <cell r="A465" t="str">
            <v>360WYP</v>
          </cell>
          <cell r="B465" t="str">
            <v>360</v>
          </cell>
          <cell r="D465">
            <v>2406493.37</v>
          </cell>
          <cell r="F465" t="str">
            <v>360WYP</v>
          </cell>
          <cell r="G465" t="str">
            <v>360</v>
          </cell>
          <cell r="I465">
            <v>2406493.37</v>
          </cell>
        </row>
        <row r="466">
          <cell r="A466" t="str">
            <v>360WYU</v>
          </cell>
          <cell r="B466" t="str">
            <v>360</v>
          </cell>
          <cell r="D466">
            <v>1384181.77</v>
          </cell>
          <cell r="F466" t="str">
            <v>360WYU</v>
          </cell>
          <cell r="G466" t="str">
            <v>360</v>
          </cell>
          <cell r="I466">
            <v>1384181.77</v>
          </cell>
        </row>
        <row r="467">
          <cell r="A467" t="str">
            <v>361CA</v>
          </cell>
          <cell r="B467" t="str">
            <v>361</v>
          </cell>
          <cell r="D467">
            <v>1459644.63</v>
          </cell>
          <cell r="F467" t="str">
            <v>361CA</v>
          </cell>
          <cell r="G467" t="str">
            <v>361</v>
          </cell>
          <cell r="I467">
            <v>1459644.63</v>
          </cell>
        </row>
        <row r="468">
          <cell r="A468" t="str">
            <v>361IDU</v>
          </cell>
          <cell r="B468" t="str">
            <v>361</v>
          </cell>
          <cell r="D468">
            <v>762906.53</v>
          </cell>
          <cell r="F468" t="str">
            <v>361IDU</v>
          </cell>
          <cell r="G468" t="str">
            <v>361</v>
          </cell>
          <cell r="I468">
            <v>762906.53</v>
          </cell>
        </row>
        <row r="469">
          <cell r="A469" t="str">
            <v>361OR</v>
          </cell>
          <cell r="B469" t="str">
            <v>361</v>
          </cell>
          <cell r="D469">
            <v>10829517.490000006</v>
          </cell>
          <cell r="F469" t="str">
            <v>361OR</v>
          </cell>
          <cell r="G469" t="str">
            <v>361</v>
          </cell>
          <cell r="I469">
            <v>10829517.490000006</v>
          </cell>
        </row>
        <row r="470">
          <cell r="A470" t="str">
            <v>361UT</v>
          </cell>
          <cell r="B470" t="str">
            <v>361</v>
          </cell>
          <cell r="D470">
            <v>18109486.81</v>
          </cell>
          <cell r="F470" t="str">
            <v>361UT</v>
          </cell>
          <cell r="G470" t="str">
            <v>361</v>
          </cell>
          <cell r="I470">
            <v>18109486.81</v>
          </cell>
        </row>
        <row r="471">
          <cell r="A471" t="str">
            <v>361WA</v>
          </cell>
          <cell r="B471" t="str">
            <v>361</v>
          </cell>
          <cell r="D471">
            <v>1578534.17</v>
          </cell>
          <cell r="F471" t="str">
            <v>361WA</v>
          </cell>
          <cell r="G471" t="str">
            <v>361</v>
          </cell>
          <cell r="I471">
            <v>1578534.17</v>
          </cell>
        </row>
        <row r="472">
          <cell r="A472" t="str">
            <v>361WYP</v>
          </cell>
          <cell r="B472" t="str">
            <v>361</v>
          </cell>
          <cell r="D472">
            <v>5046662.5</v>
          </cell>
          <cell r="F472" t="str">
            <v>361WYP</v>
          </cell>
          <cell r="G472" t="str">
            <v>361</v>
          </cell>
          <cell r="I472">
            <v>5046662.5</v>
          </cell>
        </row>
        <row r="473">
          <cell r="A473" t="str">
            <v>361WYU</v>
          </cell>
          <cell r="B473" t="str">
            <v>361</v>
          </cell>
          <cell r="D473">
            <v>177952.36</v>
          </cell>
          <cell r="F473" t="str">
            <v>361WYU</v>
          </cell>
          <cell r="G473" t="str">
            <v>361</v>
          </cell>
          <cell r="I473">
            <v>177952.36</v>
          </cell>
        </row>
        <row r="474">
          <cell r="A474" t="str">
            <v>362CA</v>
          </cell>
          <cell r="B474" t="str">
            <v>362</v>
          </cell>
          <cell r="D474">
            <v>13071743.600000007</v>
          </cell>
          <cell r="F474" t="str">
            <v>362CA</v>
          </cell>
          <cell r="G474" t="str">
            <v>362</v>
          </cell>
          <cell r="I474">
            <v>13071743.600000007</v>
          </cell>
        </row>
        <row r="475">
          <cell r="A475" t="str">
            <v>362IDU</v>
          </cell>
          <cell r="B475" t="str">
            <v>362</v>
          </cell>
          <cell r="D475">
            <v>19142017.67</v>
          </cell>
          <cell r="F475" t="str">
            <v>362IDU</v>
          </cell>
          <cell r="G475" t="str">
            <v>362</v>
          </cell>
          <cell r="I475">
            <v>19142017.67</v>
          </cell>
        </row>
        <row r="476">
          <cell r="A476" t="str">
            <v>362OR</v>
          </cell>
          <cell r="B476" t="str">
            <v>362</v>
          </cell>
          <cell r="D476">
            <v>152591470.57000005</v>
          </cell>
          <cell r="F476" t="str">
            <v>362OR</v>
          </cell>
          <cell r="G476" t="str">
            <v>362</v>
          </cell>
          <cell r="I476">
            <v>152591470.57000005</v>
          </cell>
        </row>
        <row r="477">
          <cell r="A477" t="str">
            <v>362UT</v>
          </cell>
          <cell r="B477" t="str">
            <v>362</v>
          </cell>
          <cell r="D477">
            <v>298532331.6399998</v>
          </cell>
          <cell r="F477" t="str">
            <v>362UT</v>
          </cell>
          <cell r="G477" t="str">
            <v>362</v>
          </cell>
          <cell r="I477">
            <v>298532331.6399998</v>
          </cell>
        </row>
        <row r="478">
          <cell r="A478" t="str">
            <v>362WA</v>
          </cell>
          <cell r="B478" t="str">
            <v>362</v>
          </cell>
          <cell r="D478">
            <v>41910299.96</v>
          </cell>
          <cell r="F478" t="str">
            <v>362WA</v>
          </cell>
          <cell r="G478" t="str">
            <v>362</v>
          </cell>
          <cell r="I478">
            <v>41910299.96</v>
          </cell>
        </row>
        <row r="479">
          <cell r="A479" t="str">
            <v>362WYP</v>
          </cell>
          <cell r="B479" t="str">
            <v>362</v>
          </cell>
          <cell r="D479">
            <v>88175031.37000002</v>
          </cell>
          <cell r="F479" t="str">
            <v>362WYP</v>
          </cell>
          <cell r="G479" t="str">
            <v>362</v>
          </cell>
          <cell r="I479">
            <v>88175031.37000002</v>
          </cell>
        </row>
        <row r="480">
          <cell r="A480" t="str">
            <v>362WYU</v>
          </cell>
          <cell r="B480" t="str">
            <v>362</v>
          </cell>
          <cell r="D480">
            <v>4663810.01</v>
          </cell>
          <cell r="F480" t="str">
            <v>362WYU</v>
          </cell>
          <cell r="G480" t="str">
            <v>362</v>
          </cell>
          <cell r="I480">
            <v>4663810.01</v>
          </cell>
        </row>
        <row r="481">
          <cell r="A481" t="str">
            <v>364CA</v>
          </cell>
          <cell r="B481" t="str">
            <v>364</v>
          </cell>
          <cell r="D481">
            <v>48861704.05572388</v>
          </cell>
          <cell r="F481" t="str">
            <v>364CA</v>
          </cell>
          <cell r="G481" t="str">
            <v>364</v>
          </cell>
          <cell r="I481">
            <v>48861704.05572388</v>
          </cell>
        </row>
        <row r="482">
          <cell r="A482" t="str">
            <v>364IDU</v>
          </cell>
          <cell r="B482" t="str">
            <v>364</v>
          </cell>
          <cell r="D482">
            <v>59077454.39915809</v>
          </cell>
          <cell r="F482" t="str">
            <v>364IDU</v>
          </cell>
          <cell r="G482" t="str">
            <v>364</v>
          </cell>
          <cell r="I482">
            <v>59077454.39915809</v>
          </cell>
        </row>
        <row r="483">
          <cell r="A483" t="str">
            <v>364OR</v>
          </cell>
          <cell r="B483" t="str">
            <v>364</v>
          </cell>
          <cell r="D483">
            <v>341386590.5173639</v>
          </cell>
          <cell r="F483" t="str">
            <v>364OR</v>
          </cell>
          <cell r="G483" t="str">
            <v>364</v>
          </cell>
          <cell r="I483">
            <v>341386590.5173639</v>
          </cell>
        </row>
        <row r="484">
          <cell r="A484" t="str">
            <v>364UT</v>
          </cell>
          <cell r="B484" t="str">
            <v>364</v>
          </cell>
          <cell r="D484">
            <v>405428903.48639923</v>
          </cell>
          <cell r="F484" t="str">
            <v>364UT</v>
          </cell>
          <cell r="G484" t="str">
            <v>364</v>
          </cell>
          <cell r="I484">
            <v>405428903.48639923</v>
          </cell>
        </row>
        <row r="485">
          <cell r="A485" t="str">
            <v>364WA</v>
          </cell>
          <cell r="B485" t="str">
            <v>364</v>
          </cell>
          <cell r="D485">
            <v>88951323.89100188</v>
          </cell>
          <cell r="F485" t="str">
            <v>364WA</v>
          </cell>
          <cell r="G485" t="str">
            <v>364</v>
          </cell>
          <cell r="I485">
            <v>88951323.89100188</v>
          </cell>
        </row>
        <row r="486">
          <cell r="A486" t="str">
            <v>364WYP</v>
          </cell>
          <cell r="B486" t="str">
            <v>364</v>
          </cell>
          <cell r="D486">
            <v>87185488.40864258</v>
          </cell>
          <cell r="F486" t="str">
            <v>364WYP</v>
          </cell>
          <cell r="G486" t="str">
            <v>364</v>
          </cell>
          <cell r="I486">
            <v>87185488.40864258</v>
          </cell>
        </row>
        <row r="487">
          <cell r="A487" t="str">
            <v>364WYU</v>
          </cell>
          <cell r="B487" t="str">
            <v>364</v>
          </cell>
          <cell r="D487">
            <v>16872637.359725356</v>
          </cell>
          <cell r="F487" t="str">
            <v>364WYU</v>
          </cell>
          <cell r="G487" t="str">
            <v>364</v>
          </cell>
          <cell r="I487">
            <v>16872637.359725356</v>
          </cell>
        </row>
        <row r="488">
          <cell r="A488" t="str">
            <v>365CA</v>
          </cell>
          <cell r="B488" t="str">
            <v>365</v>
          </cell>
          <cell r="D488">
            <v>30753833.22</v>
          </cell>
          <cell r="F488" t="str">
            <v>365CA</v>
          </cell>
          <cell r="G488" t="str">
            <v>365</v>
          </cell>
          <cell r="I488">
            <v>30753833.22</v>
          </cell>
        </row>
        <row r="489">
          <cell r="A489" t="str">
            <v>365IDU</v>
          </cell>
          <cell r="B489" t="str">
            <v>365</v>
          </cell>
          <cell r="D489">
            <v>30787683.970000003</v>
          </cell>
          <cell r="F489" t="str">
            <v>365IDU</v>
          </cell>
          <cell r="G489" t="str">
            <v>365</v>
          </cell>
          <cell r="I489">
            <v>30787683.970000003</v>
          </cell>
        </row>
        <row r="490">
          <cell r="A490" t="str">
            <v>365OR</v>
          </cell>
          <cell r="B490" t="str">
            <v>365</v>
          </cell>
          <cell r="D490">
            <v>202051149.28000003</v>
          </cell>
          <cell r="F490" t="str">
            <v>365OR</v>
          </cell>
          <cell r="G490" t="str">
            <v>365</v>
          </cell>
          <cell r="I490">
            <v>202051149.28000003</v>
          </cell>
        </row>
        <row r="491">
          <cell r="A491" t="str">
            <v>365UT</v>
          </cell>
          <cell r="B491" t="str">
            <v>365</v>
          </cell>
          <cell r="D491">
            <v>169793704.49</v>
          </cell>
          <cell r="F491" t="str">
            <v>365UT</v>
          </cell>
          <cell r="G491" t="str">
            <v>365</v>
          </cell>
          <cell r="I491">
            <v>169793704.49</v>
          </cell>
        </row>
        <row r="492">
          <cell r="A492" t="str">
            <v>365WA</v>
          </cell>
          <cell r="B492" t="str">
            <v>365</v>
          </cell>
          <cell r="D492">
            <v>50380924.440000005</v>
          </cell>
          <cell r="F492" t="str">
            <v>365WA</v>
          </cell>
          <cell r="G492" t="str">
            <v>365</v>
          </cell>
          <cell r="I492">
            <v>50380924.440000005</v>
          </cell>
        </row>
        <row r="493">
          <cell r="A493" t="str">
            <v>365WYP</v>
          </cell>
          <cell r="B493" t="str">
            <v>365</v>
          </cell>
          <cell r="D493">
            <v>68042025.61000001</v>
          </cell>
          <cell r="F493" t="str">
            <v>365WYP</v>
          </cell>
          <cell r="G493" t="str">
            <v>365</v>
          </cell>
          <cell r="I493">
            <v>68042025.61000001</v>
          </cell>
        </row>
        <row r="494">
          <cell r="A494" t="str">
            <v>365WYU</v>
          </cell>
          <cell r="B494" t="str">
            <v>365</v>
          </cell>
          <cell r="D494">
            <v>9264995.739999998</v>
          </cell>
          <cell r="F494" t="str">
            <v>365WYU</v>
          </cell>
          <cell r="G494" t="str">
            <v>365</v>
          </cell>
          <cell r="I494">
            <v>9264995.739999998</v>
          </cell>
        </row>
        <row r="495">
          <cell r="A495" t="str">
            <v>366CA</v>
          </cell>
          <cell r="B495" t="str">
            <v>366</v>
          </cell>
          <cell r="D495">
            <v>14265654.600000001</v>
          </cell>
          <cell r="F495" t="str">
            <v>366CA</v>
          </cell>
          <cell r="G495" t="str">
            <v>366</v>
          </cell>
          <cell r="I495">
            <v>14265654.600000001</v>
          </cell>
        </row>
        <row r="496">
          <cell r="A496" t="str">
            <v>366IDU</v>
          </cell>
          <cell r="B496" t="str">
            <v>366</v>
          </cell>
          <cell r="D496">
            <v>5867861.02</v>
          </cell>
          <cell r="F496" t="str">
            <v>366IDU</v>
          </cell>
          <cell r="G496" t="str">
            <v>366</v>
          </cell>
          <cell r="I496">
            <v>5867861.02</v>
          </cell>
        </row>
        <row r="497">
          <cell r="A497" t="str">
            <v>366OR</v>
          </cell>
          <cell r="B497" t="str">
            <v>366</v>
          </cell>
          <cell r="D497">
            <v>69045552.64999999</v>
          </cell>
          <cell r="F497" t="str">
            <v>366OR</v>
          </cell>
          <cell r="G497" t="str">
            <v>366</v>
          </cell>
          <cell r="I497">
            <v>69045552.64999999</v>
          </cell>
        </row>
        <row r="498">
          <cell r="A498" t="str">
            <v>366UT</v>
          </cell>
          <cell r="B498" t="str">
            <v>366</v>
          </cell>
          <cell r="D498">
            <v>123227056.61000001</v>
          </cell>
          <cell r="F498" t="str">
            <v>366UT</v>
          </cell>
          <cell r="G498" t="str">
            <v>366</v>
          </cell>
          <cell r="I498">
            <v>123227056.61000001</v>
          </cell>
        </row>
        <row r="499">
          <cell r="A499" t="str">
            <v>366WA</v>
          </cell>
          <cell r="B499" t="str">
            <v>366</v>
          </cell>
          <cell r="D499">
            <v>12689164.129999999</v>
          </cell>
          <cell r="F499" t="str">
            <v>366WA</v>
          </cell>
          <cell r="G499" t="str">
            <v>366</v>
          </cell>
          <cell r="I499">
            <v>12689164.129999999</v>
          </cell>
        </row>
        <row r="500">
          <cell r="A500" t="str">
            <v>366WYP</v>
          </cell>
          <cell r="B500" t="str">
            <v>366</v>
          </cell>
          <cell r="D500">
            <v>8499488.02</v>
          </cell>
          <cell r="F500" t="str">
            <v>366WYP</v>
          </cell>
          <cell r="G500" t="str">
            <v>366</v>
          </cell>
          <cell r="I500">
            <v>8499488.02</v>
          </cell>
        </row>
        <row r="501">
          <cell r="A501" t="str">
            <v>366WYU</v>
          </cell>
          <cell r="B501" t="str">
            <v>366</v>
          </cell>
          <cell r="D501">
            <v>3158965.39</v>
          </cell>
          <cell r="F501" t="str">
            <v>366WYU</v>
          </cell>
          <cell r="G501" t="str">
            <v>366</v>
          </cell>
          <cell r="I501">
            <v>3158965.39</v>
          </cell>
        </row>
        <row r="502">
          <cell r="A502" t="str">
            <v>367CA</v>
          </cell>
          <cell r="B502" t="str">
            <v>367</v>
          </cell>
          <cell r="D502">
            <v>15139339.07</v>
          </cell>
          <cell r="F502" t="str">
            <v>367CA</v>
          </cell>
          <cell r="G502" t="str">
            <v>367</v>
          </cell>
          <cell r="I502">
            <v>15139339.07</v>
          </cell>
        </row>
        <row r="503">
          <cell r="A503" t="str">
            <v>367IDU</v>
          </cell>
          <cell r="B503" t="str">
            <v>367</v>
          </cell>
          <cell r="D503">
            <v>19599486.169999998</v>
          </cell>
          <cell r="F503" t="str">
            <v>367IDU</v>
          </cell>
          <cell r="G503" t="str">
            <v>367</v>
          </cell>
          <cell r="I503">
            <v>19599486.169999998</v>
          </cell>
        </row>
        <row r="504">
          <cell r="A504" t="str">
            <v>367OR</v>
          </cell>
          <cell r="B504" t="str">
            <v>367</v>
          </cell>
          <cell r="D504">
            <v>121455987.11000001</v>
          </cell>
          <cell r="F504" t="str">
            <v>367OR</v>
          </cell>
          <cell r="G504" t="str">
            <v>367</v>
          </cell>
          <cell r="I504">
            <v>121455987.11000001</v>
          </cell>
        </row>
        <row r="505">
          <cell r="A505" t="str">
            <v>367UT</v>
          </cell>
          <cell r="B505" t="str">
            <v>367</v>
          </cell>
          <cell r="D505">
            <v>350020848.44</v>
          </cell>
          <cell r="F505" t="str">
            <v>367UT</v>
          </cell>
          <cell r="G505" t="str">
            <v>367</v>
          </cell>
          <cell r="I505">
            <v>350020848.44</v>
          </cell>
        </row>
        <row r="506">
          <cell r="A506" t="str">
            <v>367WA</v>
          </cell>
          <cell r="B506" t="str">
            <v>367</v>
          </cell>
          <cell r="D506">
            <v>15728011.57</v>
          </cell>
          <cell r="F506" t="str">
            <v>367WA</v>
          </cell>
          <cell r="G506" t="str">
            <v>367</v>
          </cell>
          <cell r="I506">
            <v>15728011.57</v>
          </cell>
        </row>
        <row r="507">
          <cell r="A507" t="str">
            <v>367WYP</v>
          </cell>
          <cell r="B507" t="str">
            <v>367</v>
          </cell>
          <cell r="D507">
            <v>20201753.490000002</v>
          </cell>
          <cell r="F507" t="str">
            <v>367WYP</v>
          </cell>
          <cell r="G507" t="str">
            <v>367</v>
          </cell>
          <cell r="I507">
            <v>20201753.490000002</v>
          </cell>
        </row>
        <row r="508">
          <cell r="A508" t="str">
            <v>367WYU</v>
          </cell>
          <cell r="B508" t="str">
            <v>367</v>
          </cell>
          <cell r="D508">
            <v>14290854.059999999</v>
          </cell>
          <cell r="F508" t="str">
            <v>367WYU</v>
          </cell>
          <cell r="G508" t="str">
            <v>367</v>
          </cell>
          <cell r="I508">
            <v>14290854.059999999</v>
          </cell>
        </row>
        <row r="509">
          <cell r="A509" t="str">
            <v>368CA</v>
          </cell>
          <cell r="B509" t="str">
            <v>368</v>
          </cell>
          <cell r="D509">
            <v>39751340.57</v>
          </cell>
          <cell r="F509" t="str">
            <v>368CA</v>
          </cell>
          <cell r="G509" t="str">
            <v>368</v>
          </cell>
          <cell r="I509">
            <v>39751340.57</v>
          </cell>
        </row>
        <row r="510">
          <cell r="A510" t="str">
            <v>368IDU</v>
          </cell>
          <cell r="B510" t="str">
            <v>368</v>
          </cell>
          <cell r="D510">
            <v>54015519.68</v>
          </cell>
          <cell r="F510" t="str">
            <v>368IDU</v>
          </cell>
          <cell r="G510" t="str">
            <v>368</v>
          </cell>
          <cell r="I510">
            <v>54015519.68</v>
          </cell>
        </row>
        <row r="511">
          <cell r="A511" t="str">
            <v>368OR</v>
          </cell>
          <cell r="B511" t="str">
            <v>368</v>
          </cell>
          <cell r="D511">
            <v>322394364.03</v>
          </cell>
          <cell r="F511" t="str">
            <v>368OR</v>
          </cell>
          <cell r="G511" t="str">
            <v>368</v>
          </cell>
          <cell r="I511">
            <v>322394364.03</v>
          </cell>
        </row>
        <row r="512">
          <cell r="A512" t="str">
            <v>368UT</v>
          </cell>
          <cell r="B512" t="str">
            <v>368</v>
          </cell>
          <cell r="D512">
            <v>293660026.56</v>
          </cell>
          <cell r="F512" t="str">
            <v>368UT</v>
          </cell>
          <cell r="G512" t="str">
            <v>368</v>
          </cell>
          <cell r="I512">
            <v>293660026.56</v>
          </cell>
        </row>
        <row r="513">
          <cell r="A513" t="str">
            <v>368WA</v>
          </cell>
          <cell r="B513" t="str">
            <v>368</v>
          </cell>
          <cell r="D513">
            <v>77077107.24000001</v>
          </cell>
          <cell r="F513" t="str">
            <v>368WA</v>
          </cell>
          <cell r="G513" t="str">
            <v>368</v>
          </cell>
          <cell r="I513">
            <v>77077107.24000001</v>
          </cell>
        </row>
        <row r="514">
          <cell r="A514" t="str">
            <v>368WYP</v>
          </cell>
          <cell r="B514" t="str">
            <v>368</v>
          </cell>
          <cell r="D514">
            <v>56080331.72</v>
          </cell>
          <cell r="F514" t="str">
            <v>368WYP</v>
          </cell>
          <cell r="G514" t="str">
            <v>368</v>
          </cell>
          <cell r="I514">
            <v>56080331.72</v>
          </cell>
        </row>
        <row r="515">
          <cell r="A515" t="str">
            <v>368WYU</v>
          </cell>
          <cell r="B515" t="str">
            <v>368</v>
          </cell>
          <cell r="D515">
            <v>8745067.52</v>
          </cell>
          <cell r="F515" t="str">
            <v>368WYU</v>
          </cell>
          <cell r="G515" t="str">
            <v>368</v>
          </cell>
          <cell r="I515">
            <v>8745067.52</v>
          </cell>
        </row>
        <row r="516">
          <cell r="A516" t="str">
            <v>369CA</v>
          </cell>
          <cell r="B516" t="str">
            <v>369</v>
          </cell>
          <cell r="D516">
            <v>17643477.669999998</v>
          </cell>
          <cell r="F516" t="str">
            <v>369CA</v>
          </cell>
          <cell r="G516" t="str">
            <v>369</v>
          </cell>
          <cell r="I516">
            <v>17643477.669999998</v>
          </cell>
        </row>
        <row r="517">
          <cell r="A517" t="str">
            <v>369IDU</v>
          </cell>
          <cell r="B517" t="str">
            <v>369</v>
          </cell>
          <cell r="D517">
            <v>19011902.959999997</v>
          </cell>
          <cell r="F517" t="str">
            <v>369IDU</v>
          </cell>
          <cell r="G517" t="str">
            <v>369</v>
          </cell>
          <cell r="I517">
            <v>19011902.959999997</v>
          </cell>
        </row>
        <row r="518">
          <cell r="A518" t="str">
            <v>369OR</v>
          </cell>
          <cell r="B518" t="str">
            <v>369</v>
          </cell>
          <cell r="D518">
            <v>160161136.54</v>
          </cell>
          <cell r="F518" t="str">
            <v>369OR</v>
          </cell>
          <cell r="G518" t="str">
            <v>369</v>
          </cell>
          <cell r="I518">
            <v>160161136.54</v>
          </cell>
        </row>
        <row r="519">
          <cell r="A519" t="str">
            <v>369UT</v>
          </cell>
          <cell r="B519" t="str">
            <v>369</v>
          </cell>
          <cell r="D519">
            <v>136168919.40000004</v>
          </cell>
          <cell r="F519" t="str">
            <v>369UT</v>
          </cell>
          <cell r="G519" t="str">
            <v>369</v>
          </cell>
          <cell r="I519">
            <v>136168919.40000004</v>
          </cell>
        </row>
        <row r="520">
          <cell r="A520" t="str">
            <v>369WA</v>
          </cell>
          <cell r="B520" t="str">
            <v>369</v>
          </cell>
          <cell r="D520">
            <v>35209996.16</v>
          </cell>
          <cell r="F520" t="str">
            <v>369WA</v>
          </cell>
          <cell r="G520" t="str">
            <v>369</v>
          </cell>
          <cell r="I520">
            <v>35209996.16</v>
          </cell>
        </row>
        <row r="521">
          <cell r="A521" t="str">
            <v>369WYP</v>
          </cell>
          <cell r="B521" t="str">
            <v>369</v>
          </cell>
          <cell r="D521">
            <v>22773786.99</v>
          </cell>
          <cell r="F521" t="str">
            <v>369WYP</v>
          </cell>
          <cell r="G521" t="str">
            <v>369</v>
          </cell>
          <cell r="I521">
            <v>22773786.99</v>
          </cell>
        </row>
        <row r="522">
          <cell r="A522" t="str">
            <v>369WYU</v>
          </cell>
          <cell r="B522" t="str">
            <v>369</v>
          </cell>
          <cell r="D522">
            <v>4716101.67</v>
          </cell>
          <cell r="F522" t="str">
            <v>369WYU</v>
          </cell>
          <cell r="G522" t="str">
            <v>369</v>
          </cell>
          <cell r="I522">
            <v>4716101.67</v>
          </cell>
        </row>
        <row r="523">
          <cell r="A523" t="str">
            <v>370CA</v>
          </cell>
          <cell r="B523" t="str">
            <v>370</v>
          </cell>
          <cell r="D523">
            <v>3926311.74</v>
          </cell>
          <cell r="F523" t="str">
            <v>370CA</v>
          </cell>
          <cell r="G523" t="str">
            <v>370</v>
          </cell>
          <cell r="I523">
            <v>3926311.74</v>
          </cell>
        </row>
        <row r="524">
          <cell r="A524" t="str">
            <v>370IDU</v>
          </cell>
          <cell r="B524" t="str">
            <v>370</v>
          </cell>
          <cell r="D524">
            <v>13730608.66</v>
          </cell>
          <cell r="F524" t="str">
            <v>370IDU</v>
          </cell>
          <cell r="G524" t="str">
            <v>370</v>
          </cell>
          <cell r="I524">
            <v>13730608.66</v>
          </cell>
        </row>
        <row r="525">
          <cell r="A525" t="str">
            <v>370OR</v>
          </cell>
          <cell r="B525" t="str">
            <v>370</v>
          </cell>
          <cell r="D525">
            <v>57807703.07</v>
          </cell>
          <cell r="F525" t="str">
            <v>370OR</v>
          </cell>
          <cell r="G525" t="str">
            <v>370</v>
          </cell>
          <cell r="I525">
            <v>57807703.07</v>
          </cell>
        </row>
        <row r="526">
          <cell r="A526" t="str">
            <v>370UT</v>
          </cell>
          <cell r="B526" t="str">
            <v>370</v>
          </cell>
          <cell r="D526">
            <v>80479273.24</v>
          </cell>
          <cell r="F526" t="str">
            <v>370UT</v>
          </cell>
          <cell r="G526" t="str">
            <v>370</v>
          </cell>
          <cell r="I526">
            <v>80479273.24</v>
          </cell>
        </row>
        <row r="527">
          <cell r="A527" t="str">
            <v>370WA</v>
          </cell>
          <cell r="B527" t="str">
            <v>370</v>
          </cell>
          <cell r="D527">
            <v>13832974.2</v>
          </cell>
          <cell r="F527" t="str">
            <v>370WA</v>
          </cell>
          <cell r="G527" t="str">
            <v>370</v>
          </cell>
          <cell r="I527">
            <v>13832974.2</v>
          </cell>
        </row>
        <row r="528">
          <cell r="A528" t="str">
            <v>370WYP</v>
          </cell>
          <cell r="B528" t="str">
            <v>370</v>
          </cell>
          <cell r="D528">
            <v>11510032.649999999</v>
          </cell>
          <cell r="F528" t="str">
            <v>370WYP</v>
          </cell>
          <cell r="G528" t="str">
            <v>370</v>
          </cell>
          <cell r="I528">
            <v>11510032.649999999</v>
          </cell>
        </row>
        <row r="529">
          <cell r="A529" t="str">
            <v>370WYU</v>
          </cell>
          <cell r="B529" t="str">
            <v>370</v>
          </cell>
          <cell r="D529">
            <v>2688075.84</v>
          </cell>
          <cell r="F529" t="str">
            <v>370WYU</v>
          </cell>
          <cell r="G529" t="str">
            <v>370</v>
          </cell>
          <cell r="I529">
            <v>2688075.84</v>
          </cell>
        </row>
        <row r="530">
          <cell r="A530" t="str">
            <v>371CA</v>
          </cell>
          <cell r="B530" t="str">
            <v>371</v>
          </cell>
          <cell r="D530">
            <v>265064.57</v>
          </cell>
          <cell r="F530" t="str">
            <v>371CA</v>
          </cell>
          <cell r="G530" t="str">
            <v>371</v>
          </cell>
          <cell r="I530">
            <v>265064.57</v>
          </cell>
        </row>
        <row r="531">
          <cell r="A531" t="str">
            <v>371IDU</v>
          </cell>
          <cell r="B531" t="str">
            <v>371</v>
          </cell>
          <cell r="D531">
            <v>156828.98</v>
          </cell>
          <cell r="F531" t="str">
            <v>371IDU</v>
          </cell>
          <cell r="G531" t="str">
            <v>371</v>
          </cell>
          <cell r="I531">
            <v>156828.98</v>
          </cell>
        </row>
        <row r="532">
          <cell r="A532" t="str">
            <v>371OR</v>
          </cell>
          <cell r="B532" t="str">
            <v>371</v>
          </cell>
          <cell r="D532">
            <v>2448123.76</v>
          </cell>
          <cell r="F532" t="str">
            <v>371OR</v>
          </cell>
          <cell r="G532" t="str">
            <v>371</v>
          </cell>
          <cell r="I532">
            <v>2448123.76</v>
          </cell>
        </row>
        <row r="533">
          <cell r="A533" t="str">
            <v>371UT</v>
          </cell>
          <cell r="B533" t="str">
            <v>371</v>
          </cell>
          <cell r="D533">
            <v>4667446.56</v>
          </cell>
          <cell r="F533" t="str">
            <v>371UT</v>
          </cell>
          <cell r="G533" t="str">
            <v>371</v>
          </cell>
          <cell r="I533">
            <v>4667446.56</v>
          </cell>
        </row>
        <row r="534">
          <cell r="A534" t="str">
            <v>371WA</v>
          </cell>
          <cell r="B534" t="str">
            <v>371</v>
          </cell>
          <cell r="D534">
            <v>546265.1</v>
          </cell>
          <cell r="F534" t="str">
            <v>371WA</v>
          </cell>
          <cell r="G534" t="str">
            <v>371</v>
          </cell>
          <cell r="I534">
            <v>546265.1</v>
          </cell>
        </row>
        <row r="535">
          <cell r="A535" t="str">
            <v>371WYP</v>
          </cell>
          <cell r="B535" t="str">
            <v>371</v>
          </cell>
          <cell r="D535">
            <v>744501.19</v>
          </cell>
          <cell r="F535" t="str">
            <v>371WYP</v>
          </cell>
          <cell r="G535" t="str">
            <v>371</v>
          </cell>
          <cell r="I535">
            <v>744501.19</v>
          </cell>
        </row>
        <row r="536">
          <cell r="A536" t="str">
            <v>371WYU</v>
          </cell>
          <cell r="B536" t="str">
            <v>371</v>
          </cell>
          <cell r="D536">
            <v>145168.9</v>
          </cell>
          <cell r="F536" t="str">
            <v>371WYU</v>
          </cell>
          <cell r="G536" t="str">
            <v>371</v>
          </cell>
          <cell r="I536">
            <v>145168.9</v>
          </cell>
        </row>
        <row r="537">
          <cell r="A537" t="str">
            <v>372IDU</v>
          </cell>
          <cell r="B537" t="str">
            <v>372</v>
          </cell>
          <cell r="D537">
            <v>4873.14</v>
          </cell>
          <cell r="F537" t="str">
            <v>372IDU</v>
          </cell>
          <cell r="G537" t="str">
            <v>372</v>
          </cell>
          <cell r="I537">
            <v>4873.14</v>
          </cell>
        </row>
        <row r="538">
          <cell r="A538" t="str">
            <v>372UT</v>
          </cell>
          <cell r="B538" t="str">
            <v>372</v>
          </cell>
          <cell r="D538">
            <v>44784.75</v>
          </cell>
          <cell r="F538" t="str">
            <v>372UT</v>
          </cell>
          <cell r="G538" t="str">
            <v>372</v>
          </cell>
          <cell r="I538">
            <v>44784.75</v>
          </cell>
        </row>
        <row r="539">
          <cell r="A539" t="str">
            <v>373CA</v>
          </cell>
          <cell r="B539" t="str">
            <v>373</v>
          </cell>
          <cell r="D539">
            <v>659020.94</v>
          </cell>
          <cell r="F539" t="str">
            <v>373CA</v>
          </cell>
          <cell r="G539" t="str">
            <v>373</v>
          </cell>
          <cell r="I539">
            <v>659020.94</v>
          </cell>
        </row>
        <row r="540">
          <cell r="A540" t="str">
            <v>373IDU</v>
          </cell>
          <cell r="B540" t="str">
            <v>373</v>
          </cell>
          <cell r="D540">
            <v>534305.58</v>
          </cell>
          <cell r="F540" t="str">
            <v>373IDU</v>
          </cell>
          <cell r="G540" t="str">
            <v>373</v>
          </cell>
          <cell r="I540">
            <v>534305.58</v>
          </cell>
        </row>
        <row r="541">
          <cell r="A541" t="str">
            <v>373OR</v>
          </cell>
          <cell r="B541" t="str">
            <v>373</v>
          </cell>
          <cell r="D541">
            <v>17849041.569999997</v>
          </cell>
          <cell r="F541" t="str">
            <v>373OR</v>
          </cell>
          <cell r="G541" t="str">
            <v>373</v>
          </cell>
          <cell r="I541">
            <v>17849041.569999997</v>
          </cell>
        </row>
        <row r="542">
          <cell r="A542" t="str">
            <v>373UT</v>
          </cell>
          <cell r="B542" t="str">
            <v>373</v>
          </cell>
          <cell r="D542">
            <v>23991498.310000002</v>
          </cell>
          <cell r="F542" t="str">
            <v>373UT</v>
          </cell>
          <cell r="G542" t="str">
            <v>373</v>
          </cell>
          <cell r="I542">
            <v>23991498.310000002</v>
          </cell>
        </row>
        <row r="543">
          <cell r="A543" t="str">
            <v>373WA</v>
          </cell>
          <cell r="B543" t="str">
            <v>373</v>
          </cell>
          <cell r="D543">
            <v>3356404.91</v>
          </cell>
          <cell r="F543" t="str">
            <v>373WA</v>
          </cell>
          <cell r="G543" t="str">
            <v>373</v>
          </cell>
          <cell r="I543">
            <v>3356404.91</v>
          </cell>
        </row>
        <row r="544">
          <cell r="A544" t="str">
            <v>373WYP</v>
          </cell>
          <cell r="B544" t="str">
            <v>373</v>
          </cell>
          <cell r="D544">
            <v>5676469.91</v>
          </cell>
          <cell r="F544" t="str">
            <v>373WYP</v>
          </cell>
          <cell r="G544" t="str">
            <v>373</v>
          </cell>
          <cell r="I544">
            <v>5676469.91</v>
          </cell>
        </row>
        <row r="545">
          <cell r="A545" t="str">
            <v>373WYU</v>
          </cell>
          <cell r="B545" t="str">
            <v>373</v>
          </cell>
          <cell r="D545">
            <v>2014714.06</v>
          </cell>
          <cell r="F545" t="str">
            <v>373WYU</v>
          </cell>
          <cell r="G545" t="str">
            <v>373</v>
          </cell>
          <cell r="I545">
            <v>2014714.06</v>
          </cell>
        </row>
        <row r="546">
          <cell r="A546" t="str">
            <v>389CA</v>
          </cell>
          <cell r="B546" t="str">
            <v>389</v>
          </cell>
          <cell r="D546">
            <v>217568.45</v>
          </cell>
          <cell r="F546" t="str">
            <v>389CA</v>
          </cell>
          <cell r="G546" t="str">
            <v>389</v>
          </cell>
          <cell r="I546">
            <v>217568.45</v>
          </cell>
        </row>
        <row r="547">
          <cell r="A547" t="str">
            <v>389CN</v>
          </cell>
          <cell r="B547" t="str">
            <v>389</v>
          </cell>
          <cell r="D547">
            <v>1109264.15</v>
          </cell>
          <cell r="F547" t="str">
            <v>389CN</v>
          </cell>
          <cell r="G547" t="str">
            <v>389</v>
          </cell>
          <cell r="I547">
            <v>1109264.15</v>
          </cell>
        </row>
        <row r="548">
          <cell r="A548" t="str">
            <v>389DGU</v>
          </cell>
          <cell r="B548" t="str">
            <v>389</v>
          </cell>
          <cell r="D548">
            <v>3510.16</v>
          </cell>
          <cell r="F548" t="str">
            <v>389DGU</v>
          </cell>
          <cell r="G548" t="str">
            <v>389</v>
          </cell>
          <cell r="I548">
            <v>3510.16</v>
          </cell>
        </row>
        <row r="549">
          <cell r="A549" t="str">
            <v>389IDU</v>
          </cell>
          <cell r="B549" t="str">
            <v>389</v>
          </cell>
          <cell r="D549">
            <v>197638.82</v>
          </cell>
          <cell r="F549" t="str">
            <v>389IDU</v>
          </cell>
          <cell r="G549" t="str">
            <v>389</v>
          </cell>
          <cell r="I549">
            <v>197638.82</v>
          </cell>
        </row>
        <row r="550">
          <cell r="A550" t="str">
            <v>389OR</v>
          </cell>
          <cell r="B550" t="str">
            <v>389</v>
          </cell>
          <cell r="D550">
            <v>1896910.33</v>
          </cell>
          <cell r="F550" t="str">
            <v>389OR</v>
          </cell>
          <cell r="G550" t="str">
            <v>389</v>
          </cell>
          <cell r="I550">
            <v>1896910.33</v>
          </cell>
        </row>
        <row r="551">
          <cell r="A551" t="str">
            <v>389SG</v>
          </cell>
          <cell r="B551" t="str">
            <v>389</v>
          </cell>
          <cell r="D551">
            <v>1227.55</v>
          </cell>
          <cell r="F551" t="str">
            <v>389SG</v>
          </cell>
          <cell r="G551" t="str">
            <v>389</v>
          </cell>
          <cell r="I551">
            <v>1227.55</v>
          </cell>
        </row>
        <row r="552">
          <cell r="A552" t="str">
            <v>389SO</v>
          </cell>
          <cell r="B552" t="str">
            <v>389</v>
          </cell>
          <cell r="D552">
            <v>5598054.859999999</v>
          </cell>
          <cell r="F552" t="str">
            <v>389SO</v>
          </cell>
          <cell r="G552" t="str">
            <v>389</v>
          </cell>
          <cell r="I552">
            <v>5598054.859999999</v>
          </cell>
        </row>
        <row r="553">
          <cell r="A553" t="str">
            <v>389UT</v>
          </cell>
          <cell r="B553" t="str">
            <v>389</v>
          </cell>
          <cell r="D553">
            <v>4112029.93</v>
          </cell>
          <cell r="F553" t="str">
            <v>389UT</v>
          </cell>
          <cell r="G553" t="str">
            <v>389</v>
          </cell>
          <cell r="I553">
            <v>4112029.93</v>
          </cell>
        </row>
        <row r="554">
          <cell r="A554" t="str">
            <v>389WA</v>
          </cell>
          <cell r="B554" t="str">
            <v>389</v>
          </cell>
          <cell r="D554">
            <v>1098826.35</v>
          </cell>
          <cell r="F554" t="str">
            <v>389WA</v>
          </cell>
          <cell r="G554" t="str">
            <v>389</v>
          </cell>
          <cell r="I554">
            <v>1098826.35</v>
          </cell>
        </row>
        <row r="555">
          <cell r="A555" t="str">
            <v>389WYP</v>
          </cell>
          <cell r="B555" t="str">
            <v>389</v>
          </cell>
          <cell r="D555">
            <v>137356.05</v>
          </cell>
          <cell r="F555" t="str">
            <v>389WYP</v>
          </cell>
          <cell r="G555" t="str">
            <v>389</v>
          </cell>
          <cell r="I555">
            <v>137356.05</v>
          </cell>
        </row>
        <row r="556">
          <cell r="A556" t="str">
            <v>389WYU</v>
          </cell>
          <cell r="B556" t="str">
            <v>389</v>
          </cell>
          <cell r="D556">
            <v>515910.92</v>
          </cell>
          <cell r="F556" t="str">
            <v>389WYU</v>
          </cell>
          <cell r="G556" t="str">
            <v>389</v>
          </cell>
          <cell r="I556">
            <v>515910.92</v>
          </cell>
        </row>
        <row r="557">
          <cell r="A557" t="str">
            <v>390CA</v>
          </cell>
          <cell r="B557" t="str">
            <v>390</v>
          </cell>
          <cell r="D557">
            <v>2134173.14</v>
          </cell>
          <cell r="F557" t="str">
            <v>390CA</v>
          </cell>
          <cell r="G557" t="str">
            <v>390</v>
          </cell>
          <cell r="I557">
            <v>2134173.14</v>
          </cell>
        </row>
        <row r="558">
          <cell r="A558" t="str">
            <v>390CN</v>
          </cell>
          <cell r="B558" t="str">
            <v>390</v>
          </cell>
          <cell r="D558">
            <v>11512779.629999999</v>
          </cell>
          <cell r="F558" t="str">
            <v>390CN</v>
          </cell>
          <cell r="G558" t="str">
            <v>390</v>
          </cell>
          <cell r="I558">
            <v>11512779.629999999</v>
          </cell>
        </row>
        <row r="559">
          <cell r="A559" t="str">
            <v>390DGP</v>
          </cell>
          <cell r="B559" t="str">
            <v>390</v>
          </cell>
          <cell r="D559">
            <v>385673.45</v>
          </cell>
          <cell r="F559" t="str">
            <v>390DGP</v>
          </cell>
          <cell r="G559" t="str">
            <v>390</v>
          </cell>
          <cell r="I559">
            <v>385673.45</v>
          </cell>
        </row>
        <row r="560">
          <cell r="A560" t="str">
            <v>390DGU</v>
          </cell>
          <cell r="B560" t="str">
            <v>390</v>
          </cell>
          <cell r="D560">
            <v>1642678.89</v>
          </cell>
          <cell r="F560" t="str">
            <v>390DGU</v>
          </cell>
          <cell r="G560" t="str">
            <v>390</v>
          </cell>
          <cell r="I560">
            <v>1642678.89</v>
          </cell>
        </row>
        <row r="561">
          <cell r="A561" t="str">
            <v>390IDU</v>
          </cell>
          <cell r="B561" t="str">
            <v>390</v>
          </cell>
          <cell r="D561">
            <v>9321338.61</v>
          </cell>
          <cell r="F561" t="str">
            <v>390IDU</v>
          </cell>
          <cell r="G561" t="str">
            <v>390</v>
          </cell>
          <cell r="I561">
            <v>9321338.61</v>
          </cell>
        </row>
        <row r="562">
          <cell r="A562" t="str">
            <v>390OR</v>
          </cell>
          <cell r="B562" t="str">
            <v>390</v>
          </cell>
          <cell r="D562">
            <v>26338713.63999999</v>
          </cell>
          <cell r="F562" t="str">
            <v>390OR</v>
          </cell>
          <cell r="G562" t="str">
            <v>390</v>
          </cell>
          <cell r="I562">
            <v>26338713.63999999</v>
          </cell>
        </row>
        <row r="563">
          <cell r="A563" t="str">
            <v>390SG</v>
          </cell>
          <cell r="B563" t="str">
            <v>390</v>
          </cell>
          <cell r="D563">
            <v>3085857.9</v>
          </cell>
          <cell r="F563" t="str">
            <v>390SG</v>
          </cell>
          <cell r="G563" t="str">
            <v>390</v>
          </cell>
          <cell r="I563">
            <v>3085857.9</v>
          </cell>
        </row>
        <row r="564">
          <cell r="A564" t="str">
            <v>390SO</v>
          </cell>
          <cell r="B564" t="str">
            <v>390</v>
          </cell>
          <cell r="D564">
            <v>101214941.59</v>
          </cell>
          <cell r="F564" t="str">
            <v>390SO</v>
          </cell>
          <cell r="G564" t="str">
            <v>390</v>
          </cell>
          <cell r="I564">
            <v>101214941.59</v>
          </cell>
        </row>
        <row r="565">
          <cell r="A565" t="str">
            <v>390UT</v>
          </cell>
          <cell r="B565" t="str">
            <v>390</v>
          </cell>
          <cell r="D565">
            <v>34317167.20000002</v>
          </cell>
          <cell r="F565" t="str">
            <v>390UT</v>
          </cell>
          <cell r="G565" t="str">
            <v>390</v>
          </cell>
          <cell r="I565">
            <v>34317167.20000002</v>
          </cell>
        </row>
        <row r="566">
          <cell r="A566" t="str">
            <v>390WA</v>
          </cell>
          <cell r="B566" t="str">
            <v>390</v>
          </cell>
          <cell r="D566">
            <v>12858211.2</v>
          </cell>
          <cell r="F566" t="str">
            <v>390WA</v>
          </cell>
          <cell r="G566" t="str">
            <v>390</v>
          </cell>
          <cell r="I566">
            <v>12858211.2</v>
          </cell>
        </row>
        <row r="567">
          <cell r="A567" t="str">
            <v>390WYP</v>
          </cell>
          <cell r="B567" t="str">
            <v>390</v>
          </cell>
          <cell r="D567">
            <v>8447538.88</v>
          </cell>
          <cell r="F567" t="str">
            <v>390WYP</v>
          </cell>
          <cell r="G567" t="str">
            <v>390</v>
          </cell>
          <cell r="I567">
            <v>8447538.88</v>
          </cell>
        </row>
        <row r="568">
          <cell r="A568" t="str">
            <v>390WYU</v>
          </cell>
          <cell r="B568" t="str">
            <v>390</v>
          </cell>
          <cell r="D568">
            <v>2190230.91</v>
          </cell>
          <cell r="F568" t="str">
            <v>390WYU</v>
          </cell>
          <cell r="G568" t="str">
            <v>390</v>
          </cell>
          <cell r="I568">
            <v>2190230.91</v>
          </cell>
        </row>
        <row r="569">
          <cell r="A569" t="str">
            <v>391CA</v>
          </cell>
          <cell r="B569" t="str">
            <v>391</v>
          </cell>
          <cell r="D569">
            <v>349916.7</v>
          </cell>
          <cell r="F569" t="str">
            <v>391CA</v>
          </cell>
          <cell r="G569" t="str">
            <v>391</v>
          </cell>
          <cell r="I569">
            <v>349916.7</v>
          </cell>
        </row>
        <row r="570">
          <cell r="A570" t="str">
            <v>391CN</v>
          </cell>
          <cell r="B570" t="str">
            <v>391</v>
          </cell>
          <cell r="D570">
            <v>6709945.9799999995</v>
          </cell>
          <cell r="F570" t="str">
            <v>391CN</v>
          </cell>
          <cell r="G570" t="str">
            <v>391</v>
          </cell>
          <cell r="I570">
            <v>6709945.9799999995</v>
          </cell>
        </row>
        <row r="571">
          <cell r="A571" t="str">
            <v>391DGP</v>
          </cell>
          <cell r="B571" t="str">
            <v>391</v>
          </cell>
          <cell r="D571">
            <v>454100.23</v>
          </cell>
          <cell r="F571" t="str">
            <v>391DGP</v>
          </cell>
          <cell r="G571" t="str">
            <v>391</v>
          </cell>
          <cell r="I571">
            <v>454100.23</v>
          </cell>
        </row>
        <row r="572">
          <cell r="A572" t="str">
            <v>391DGU</v>
          </cell>
          <cell r="B572" t="str">
            <v>391</v>
          </cell>
          <cell r="D572">
            <v>642229.51</v>
          </cell>
          <cell r="F572" t="str">
            <v>391DGU</v>
          </cell>
          <cell r="G572" t="str">
            <v>391</v>
          </cell>
          <cell r="I572">
            <v>642229.51</v>
          </cell>
        </row>
        <row r="573">
          <cell r="A573" t="str">
            <v>391IDU</v>
          </cell>
          <cell r="B573" t="str">
            <v>391</v>
          </cell>
          <cell r="D573">
            <v>944866.93</v>
          </cell>
          <cell r="F573" t="str">
            <v>391IDU</v>
          </cell>
          <cell r="G573" t="str">
            <v>391</v>
          </cell>
          <cell r="I573">
            <v>944866.93</v>
          </cell>
        </row>
        <row r="574">
          <cell r="A574" t="str">
            <v>391OR</v>
          </cell>
          <cell r="B574" t="str">
            <v>391</v>
          </cell>
          <cell r="D574">
            <v>5776791.340000001</v>
          </cell>
          <cell r="F574" t="str">
            <v>391OR</v>
          </cell>
          <cell r="G574" t="str">
            <v>391</v>
          </cell>
          <cell r="I574">
            <v>5776791.340000001</v>
          </cell>
        </row>
        <row r="575">
          <cell r="A575" t="str">
            <v>391SE</v>
          </cell>
          <cell r="B575" t="str">
            <v>391</v>
          </cell>
          <cell r="D575">
            <v>132398.05</v>
          </cell>
          <cell r="F575" t="str">
            <v>391SE</v>
          </cell>
          <cell r="G575" t="str">
            <v>391</v>
          </cell>
          <cell r="I575">
            <v>132398.05</v>
          </cell>
        </row>
        <row r="576">
          <cell r="A576" t="str">
            <v>391SG</v>
          </cell>
          <cell r="B576" t="str">
            <v>391</v>
          </cell>
          <cell r="D576">
            <v>6389813.000000001</v>
          </cell>
          <cell r="F576" t="str">
            <v>391SG</v>
          </cell>
          <cell r="G576" t="str">
            <v>391</v>
          </cell>
          <cell r="I576">
            <v>6389813.000000001</v>
          </cell>
        </row>
        <row r="577">
          <cell r="A577" t="str">
            <v>391SO</v>
          </cell>
          <cell r="B577" t="str">
            <v>391</v>
          </cell>
          <cell r="D577">
            <v>86173426.20000002</v>
          </cell>
          <cell r="F577" t="str">
            <v>391SO</v>
          </cell>
          <cell r="G577" t="str">
            <v>391</v>
          </cell>
          <cell r="I577">
            <v>86173426.20000002</v>
          </cell>
        </row>
        <row r="578">
          <cell r="A578" t="str">
            <v>391SSGCH</v>
          </cell>
          <cell r="B578" t="str">
            <v>391</v>
          </cell>
          <cell r="D578">
            <v>332263.43</v>
          </cell>
          <cell r="F578" t="str">
            <v>391SSGCH</v>
          </cell>
          <cell r="G578" t="str">
            <v>391</v>
          </cell>
          <cell r="I578">
            <v>332263.43</v>
          </cell>
        </row>
        <row r="579">
          <cell r="A579" t="str">
            <v>391SSGCT</v>
          </cell>
          <cell r="B579" t="str">
            <v>391</v>
          </cell>
          <cell r="D579">
            <v>6616.78</v>
          </cell>
          <cell r="F579" t="str">
            <v>391SSGCT</v>
          </cell>
          <cell r="G579" t="str">
            <v>391</v>
          </cell>
          <cell r="I579">
            <v>6616.78</v>
          </cell>
        </row>
        <row r="580">
          <cell r="A580" t="str">
            <v>391UT</v>
          </cell>
          <cell r="B580" t="str">
            <v>391</v>
          </cell>
          <cell r="D580">
            <v>4583086.9</v>
          </cell>
          <cell r="F580" t="str">
            <v>391UT</v>
          </cell>
          <cell r="G580" t="str">
            <v>391</v>
          </cell>
          <cell r="I580">
            <v>4583086.9</v>
          </cell>
        </row>
        <row r="581">
          <cell r="A581" t="str">
            <v>391WA</v>
          </cell>
          <cell r="B581" t="str">
            <v>391</v>
          </cell>
          <cell r="D581">
            <v>1483694.91</v>
          </cell>
          <cell r="F581" t="str">
            <v>391WA</v>
          </cell>
          <cell r="G581" t="str">
            <v>391</v>
          </cell>
          <cell r="I581">
            <v>1483694.91</v>
          </cell>
        </row>
        <row r="582">
          <cell r="A582" t="str">
            <v>391WYP</v>
          </cell>
          <cell r="B582" t="str">
            <v>391</v>
          </cell>
          <cell r="D582">
            <v>2924117.03</v>
          </cell>
          <cell r="F582" t="str">
            <v>391WYP</v>
          </cell>
          <cell r="G582" t="str">
            <v>391</v>
          </cell>
          <cell r="I582">
            <v>2924117.03</v>
          </cell>
        </row>
        <row r="583">
          <cell r="A583" t="str">
            <v>391WYU</v>
          </cell>
          <cell r="B583" t="str">
            <v>391</v>
          </cell>
          <cell r="D583">
            <v>317989.03</v>
          </cell>
          <cell r="F583" t="str">
            <v>391WYU</v>
          </cell>
          <cell r="G583" t="str">
            <v>391</v>
          </cell>
          <cell r="I583">
            <v>317989.03</v>
          </cell>
        </row>
        <row r="584">
          <cell r="A584" t="str">
            <v>392CA</v>
          </cell>
          <cell r="B584" t="str">
            <v>392</v>
          </cell>
          <cell r="D584">
            <v>1366709.89</v>
          </cell>
          <cell r="F584" t="str">
            <v>392CA</v>
          </cell>
          <cell r="G584" t="str">
            <v>392</v>
          </cell>
          <cell r="I584">
            <v>1366709.89</v>
          </cell>
        </row>
        <row r="585">
          <cell r="A585" t="str">
            <v>392CN</v>
          </cell>
          <cell r="B585" t="str">
            <v>392</v>
          </cell>
          <cell r="D585">
            <v>19078.4</v>
          </cell>
          <cell r="F585" t="str">
            <v>392CN</v>
          </cell>
          <cell r="G585" t="str">
            <v>392</v>
          </cell>
          <cell r="I585">
            <v>19078.4</v>
          </cell>
        </row>
        <row r="586">
          <cell r="A586" t="str">
            <v>392DGP</v>
          </cell>
          <cell r="B586" t="str">
            <v>392</v>
          </cell>
          <cell r="D586">
            <v>218612.04</v>
          </cell>
          <cell r="F586" t="str">
            <v>392DGP</v>
          </cell>
          <cell r="G586" t="str">
            <v>392</v>
          </cell>
          <cell r="I586">
            <v>218612.04</v>
          </cell>
        </row>
        <row r="587">
          <cell r="A587" t="str">
            <v>392DGU</v>
          </cell>
          <cell r="B587" t="str">
            <v>392</v>
          </cell>
          <cell r="D587">
            <v>1243469.15</v>
          </cell>
          <cell r="F587" t="str">
            <v>392DGU</v>
          </cell>
          <cell r="G587" t="str">
            <v>392</v>
          </cell>
          <cell r="I587">
            <v>1243469.15</v>
          </cell>
        </row>
        <row r="588">
          <cell r="A588" t="str">
            <v>392IDU</v>
          </cell>
          <cell r="B588" t="str">
            <v>392</v>
          </cell>
          <cell r="D588">
            <v>4526062.68</v>
          </cell>
          <cell r="F588" t="str">
            <v>392IDU</v>
          </cell>
          <cell r="G588" t="str">
            <v>392</v>
          </cell>
          <cell r="I588">
            <v>4526062.68</v>
          </cell>
        </row>
        <row r="589">
          <cell r="A589" t="str">
            <v>392OR</v>
          </cell>
          <cell r="B589" t="str">
            <v>392</v>
          </cell>
          <cell r="D589">
            <v>15844083.649999997</v>
          </cell>
          <cell r="F589" t="str">
            <v>392OR</v>
          </cell>
          <cell r="G589" t="str">
            <v>392</v>
          </cell>
          <cell r="I589">
            <v>15844083.649999997</v>
          </cell>
        </row>
        <row r="590">
          <cell r="A590" t="str">
            <v>392SE</v>
          </cell>
          <cell r="B590" t="str">
            <v>392</v>
          </cell>
          <cell r="D590">
            <v>864632.03</v>
          </cell>
          <cell r="F590" t="str">
            <v>392SE</v>
          </cell>
          <cell r="G590" t="str">
            <v>392</v>
          </cell>
          <cell r="I590">
            <v>864632.03</v>
          </cell>
        </row>
        <row r="591">
          <cell r="A591" t="str">
            <v>392SG</v>
          </cell>
          <cell r="B591" t="str">
            <v>392</v>
          </cell>
          <cell r="D591">
            <v>10889382.210000003</v>
          </cell>
          <cell r="F591" t="str">
            <v>392SG</v>
          </cell>
          <cell r="G591" t="str">
            <v>392</v>
          </cell>
          <cell r="I591">
            <v>10889382.210000003</v>
          </cell>
        </row>
        <row r="592">
          <cell r="A592" t="str">
            <v>392SO</v>
          </cell>
          <cell r="B592" t="str">
            <v>392</v>
          </cell>
          <cell r="D592">
            <v>7468470.67</v>
          </cell>
          <cell r="F592" t="str">
            <v>392SO</v>
          </cell>
          <cell r="G592" t="str">
            <v>392</v>
          </cell>
          <cell r="I592">
            <v>7468470.67</v>
          </cell>
        </row>
        <row r="593">
          <cell r="A593" t="str">
            <v>392SSGCH</v>
          </cell>
          <cell r="B593" t="str">
            <v>392</v>
          </cell>
          <cell r="D593">
            <v>371609.54</v>
          </cell>
          <cell r="F593" t="str">
            <v>392SSGCH</v>
          </cell>
          <cell r="G593" t="str">
            <v>392</v>
          </cell>
          <cell r="I593">
            <v>371609.54</v>
          </cell>
        </row>
        <row r="594">
          <cell r="A594" t="str">
            <v>392SSGCT</v>
          </cell>
          <cell r="B594" t="str">
            <v>392</v>
          </cell>
          <cell r="D594">
            <v>117116.29</v>
          </cell>
          <cell r="F594" t="str">
            <v>392SSGCT</v>
          </cell>
          <cell r="G594" t="str">
            <v>392</v>
          </cell>
          <cell r="I594">
            <v>117116.29</v>
          </cell>
        </row>
        <row r="595">
          <cell r="A595" t="str">
            <v>392UT</v>
          </cell>
          <cell r="B595" t="str">
            <v>392</v>
          </cell>
          <cell r="D595">
            <v>30055043.810000002</v>
          </cell>
          <cell r="F595" t="str">
            <v>392UT</v>
          </cell>
          <cell r="G595" t="str">
            <v>392</v>
          </cell>
          <cell r="I595">
            <v>30055043.810000002</v>
          </cell>
        </row>
        <row r="596">
          <cell r="A596" t="str">
            <v>392WA</v>
          </cell>
          <cell r="B596" t="str">
            <v>392</v>
          </cell>
          <cell r="D596">
            <v>3591924.99</v>
          </cell>
          <cell r="F596" t="str">
            <v>392WA</v>
          </cell>
          <cell r="G596" t="str">
            <v>392</v>
          </cell>
          <cell r="I596">
            <v>3591924.99</v>
          </cell>
        </row>
        <row r="597">
          <cell r="A597" t="str">
            <v>392WYP</v>
          </cell>
          <cell r="B597" t="str">
            <v>392</v>
          </cell>
          <cell r="D597">
            <v>6089401.97</v>
          </cell>
          <cell r="F597" t="str">
            <v>392WYP</v>
          </cell>
          <cell r="G597" t="str">
            <v>392</v>
          </cell>
          <cell r="I597">
            <v>6089401.97</v>
          </cell>
        </row>
        <row r="598">
          <cell r="A598" t="str">
            <v>392WYU</v>
          </cell>
          <cell r="B598" t="str">
            <v>392</v>
          </cell>
          <cell r="D598">
            <v>1563207.57</v>
          </cell>
          <cell r="F598" t="str">
            <v>392WYU</v>
          </cell>
          <cell r="G598" t="str">
            <v>392</v>
          </cell>
          <cell r="I598">
            <v>1563207.57</v>
          </cell>
        </row>
        <row r="599">
          <cell r="A599" t="str">
            <v>393CA</v>
          </cell>
          <cell r="B599" t="str">
            <v>393</v>
          </cell>
          <cell r="D599">
            <v>153600.31</v>
          </cell>
          <cell r="F599" t="str">
            <v>393CA</v>
          </cell>
          <cell r="G599" t="str">
            <v>393</v>
          </cell>
          <cell r="I599">
            <v>153600.31</v>
          </cell>
        </row>
        <row r="600">
          <cell r="A600" t="str">
            <v>393DGP</v>
          </cell>
          <cell r="B600" t="str">
            <v>393</v>
          </cell>
          <cell r="D600">
            <v>331731.98</v>
          </cell>
          <cell r="F600" t="str">
            <v>393DGP</v>
          </cell>
          <cell r="G600" t="str">
            <v>393</v>
          </cell>
          <cell r="I600">
            <v>331731.98</v>
          </cell>
        </row>
        <row r="601">
          <cell r="A601" t="str">
            <v>393DGU</v>
          </cell>
          <cell r="B601" t="str">
            <v>393</v>
          </cell>
          <cell r="D601">
            <v>966671.37</v>
          </cell>
          <cell r="F601" t="str">
            <v>393DGU</v>
          </cell>
          <cell r="G601" t="str">
            <v>393</v>
          </cell>
          <cell r="I601">
            <v>966671.37</v>
          </cell>
        </row>
        <row r="602">
          <cell r="A602" t="str">
            <v>393IDU</v>
          </cell>
          <cell r="B602" t="str">
            <v>393</v>
          </cell>
          <cell r="D602">
            <v>547176.47</v>
          </cell>
          <cell r="F602" t="str">
            <v>393IDU</v>
          </cell>
          <cell r="G602" t="str">
            <v>393</v>
          </cell>
          <cell r="I602">
            <v>547176.47</v>
          </cell>
        </row>
        <row r="603">
          <cell r="A603" t="str">
            <v>393OR</v>
          </cell>
          <cell r="B603" t="str">
            <v>393</v>
          </cell>
          <cell r="D603">
            <v>2126257.33</v>
          </cell>
          <cell r="F603" t="str">
            <v>393OR</v>
          </cell>
          <cell r="G603" t="str">
            <v>393</v>
          </cell>
          <cell r="I603">
            <v>2126257.33</v>
          </cell>
        </row>
        <row r="604">
          <cell r="A604" t="str">
            <v>393SG</v>
          </cell>
          <cell r="B604" t="str">
            <v>393</v>
          </cell>
          <cell r="D604">
            <v>1551359.61</v>
          </cell>
          <cell r="F604" t="str">
            <v>393SG</v>
          </cell>
          <cell r="G604" t="str">
            <v>393</v>
          </cell>
          <cell r="I604">
            <v>1551359.61</v>
          </cell>
        </row>
        <row r="605">
          <cell r="A605" t="str">
            <v>393SO</v>
          </cell>
          <cell r="B605" t="str">
            <v>393</v>
          </cell>
          <cell r="D605">
            <v>761109.87</v>
          </cell>
          <cell r="F605" t="str">
            <v>393SO</v>
          </cell>
          <cell r="G605" t="str">
            <v>393</v>
          </cell>
          <cell r="I605">
            <v>761109.87</v>
          </cell>
        </row>
        <row r="606">
          <cell r="A606" t="str">
            <v>393SSGCT</v>
          </cell>
          <cell r="B606" t="str">
            <v>393</v>
          </cell>
          <cell r="D606">
            <v>95037.01</v>
          </cell>
          <cell r="F606" t="str">
            <v>393SSGCT</v>
          </cell>
          <cell r="G606" t="str">
            <v>393</v>
          </cell>
          <cell r="I606">
            <v>95037.01</v>
          </cell>
        </row>
        <row r="607">
          <cell r="A607" t="str">
            <v>393UT</v>
          </cell>
          <cell r="B607" t="str">
            <v>393</v>
          </cell>
          <cell r="D607">
            <v>3239961.13</v>
          </cell>
          <cell r="F607" t="str">
            <v>393UT</v>
          </cell>
          <cell r="G607" t="str">
            <v>393</v>
          </cell>
          <cell r="I607">
            <v>3239961.13</v>
          </cell>
        </row>
        <row r="608">
          <cell r="A608" t="str">
            <v>393WA</v>
          </cell>
          <cell r="B608" t="str">
            <v>393</v>
          </cell>
          <cell r="D608">
            <v>482491.24</v>
          </cell>
          <cell r="F608" t="str">
            <v>393WA</v>
          </cell>
          <cell r="G608" t="str">
            <v>393</v>
          </cell>
          <cell r="I608">
            <v>482491.24</v>
          </cell>
        </row>
        <row r="609">
          <cell r="A609" t="str">
            <v>393WYP</v>
          </cell>
          <cell r="B609" t="str">
            <v>393</v>
          </cell>
          <cell r="D609">
            <v>880042.87</v>
          </cell>
          <cell r="F609" t="str">
            <v>393WYP</v>
          </cell>
          <cell r="G609" t="str">
            <v>393</v>
          </cell>
          <cell r="I609">
            <v>880042.87</v>
          </cell>
        </row>
        <row r="610">
          <cell r="A610" t="str">
            <v>393WYU</v>
          </cell>
          <cell r="B610" t="str">
            <v>393</v>
          </cell>
          <cell r="D610">
            <v>264303.06</v>
          </cell>
          <cell r="F610" t="str">
            <v>393WYU</v>
          </cell>
          <cell r="G610" t="str">
            <v>393</v>
          </cell>
          <cell r="I610">
            <v>264303.06</v>
          </cell>
        </row>
        <row r="611">
          <cell r="A611" t="str">
            <v>394CA</v>
          </cell>
          <cell r="B611" t="str">
            <v>394</v>
          </cell>
          <cell r="D611">
            <v>996195.1891086793</v>
          </cell>
          <cell r="F611" t="str">
            <v>394CA</v>
          </cell>
          <cell r="G611" t="str">
            <v>394</v>
          </cell>
          <cell r="I611">
            <v>996195.1891086793</v>
          </cell>
        </row>
        <row r="612">
          <cell r="A612" t="str">
            <v>394DGP</v>
          </cell>
          <cell r="B612" t="str">
            <v>394</v>
          </cell>
          <cell r="D612">
            <v>2673414.581720286</v>
          </cell>
          <cell r="F612" t="str">
            <v>394DGP</v>
          </cell>
          <cell r="G612" t="str">
            <v>394</v>
          </cell>
          <cell r="I612">
            <v>2673414.581720286</v>
          </cell>
        </row>
        <row r="613">
          <cell r="A613" t="str">
            <v>394DGU</v>
          </cell>
          <cell r="B613" t="str">
            <v>394</v>
          </cell>
          <cell r="D613">
            <v>3611186.301328278</v>
          </cell>
          <cell r="F613" t="str">
            <v>394DGU</v>
          </cell>
          <cell r="G613" t="str">
            <v>394</v>
          </cell>
          <cell r="I613">
            <v>3611186.301328278</v>
          </cell>
        </row>
        <row r="614">
          <cell r="A614" t="str">
            <v>394IDU</v>
          </cell>
          <cell r="B614" t="str">
            <v>394</v>
          </cell>
          <cell r="D614">
            <v>1379216.2282907243</v>
          </cell>
          <cell r="F614" t="str">
            <v>394IDU</v>
          </cell>
          <cell r="G614" t="str">
            <v>394</v>
          </cell>
          <cell r="I614">
            <v>1379216.2282907243</v>
          </cell>
        </row>
        <row r="615">
          <cell r="A615" t="str">
            <v>394OR</v>
          </cell>
          <cell r="B615" t="str">
            <v>394</v>
          </cell>
          <cell r="D615">
            <v>12175762.699780727</v>
          </cell>
          <cell r="F615" t="str">
            <v>394OR</v>
          </cell>
          <cell r="G615" t="str">
            <v>394</v>
          </cell>
          <cell r="I615">
            <v>12175762.699780727</v>
          </cell>
        </row>
        <row r="616">
          <cell r="A616" t="str">
            <v>394SE</v>
          </cell>
          <cell r="B616" t="str">
            <v>394</v>
          </cell>
          <cell r="D616">
            <v>-14532.210574881105</v>
          </cell>
          <cell r="F616" t="str">
            <v>394SE</v>
          </cell>
          <cell r="G616" t="str">
            <v>394</v>
          </cell>
          <cell r="I616">
            <v>-14532.210574881105</v>
          </cell>
        </row>
        <row r="617">
          <cell r="A617" t="str">
            <v>394SG</v>
          </cell>
          <cell r="B617" t="str">
            <v>394</v>
          </cell>
          <cell r="D617">
            <v>11604173.104030762</v>
          </cell>
          <cell r="F617" t="str">
            <v>394SG</v>
          </cell>
          <cell r="G617" t="str">
            <v>394</v>
          </cell>
          <cell r="I617">
            <v>11604173.104030762</v>
          </cell>
        </row>
        <row r="618">
          <cell r="A618" t="str">
            <v>394SO</v>
          </cell>
          <cell r="B618" t="str">
            <v>394</v>
          </cell>
          <cell r="D618">
            <v>4635255.85</v>
          </cell>
          <cell r="F618" t="str">
            <v>394SO</v>
          </cell>
          <cell r="G618" t="str">
            <v>394</v>
          </cell>
          <cell r="I618">
            <v>4635255.85</v>
          </cell>
        </row>
        <row r="619">
          <cell r="A619" t="str">
            <v>394SSGCH</v>
          </cell>
          <cell r="B619" t="str">
            <v>394</v>
          </cell>
          <cell r="D619">
            <v>1955220.9259509929</v>
          </cell>
          <cell r="F619" t="str">
            <v>394SSGCH</v>
          </cell>
          <cell r="G619" t="str">
            <v>394</v>
          </cell>
          <cell r="I619">
            <v>1955220.9259509929</v>
          </cell>
        </row>
        <row r="620">
          <cell r="A620" t="str">
            <v>394SSGCT</v>
          </cell>
          <cell r="B620" t="str">
            <v>394</v>
          </cell>
          <cell r="D620">
            <v>-105988.17939050306</v>
          </cell>
          <cell r="F620" t="str">
            <v>394SSGCT</v>
          </cell>
          <cell r="G620" t="str">
            <v>394</v>
          </cell>
          <cell r="I620">
            <v>-105988.17939050306</v>
          </cell>
        </row>
        <row r="621">
          <cell r="A621" t="str">
            <v>394UT</v>
          </cell>
          <cell r="B621" t="str">
            <v>394</v>
          </cell>
          <cell r="D621">
            <v>22010849.581662625</v>
          </cell>
          <cell r="F621" t="str">
            <v>394UT</v>
          </cell>
          <cell r="G621" t="str">
            <v>394</v>
          </cell>
          <cell r="I621">
            <v>22010849.581662625</v>
          </cell>
        </row>
        <row r="622">
          <cell r="A622" t="str">
            <v>394WA</v>
          </cell>
          <cell r="B622" t="str">
            <v>394</v>
          </cell>
          <cell r="D622">
            <v>3532760.6587071884</v>
          </cell>
          <cell r="F622" t="str">
            <v>394WA</v>
          </cell>
          <cell r="G622" t="str">
            <v>394</v>
          </cell>
          <cell r="I622">
            <v>3532760.6587071884</v>
          </cell>
        </row>
        <row r="623">
          <cell r="A623" t="str">
            <v>394WYP</v>
          </cell>
          <cell r="B623" t="str">
            <v>394</v>
          </cell>
          <cell r="D623">
            <v>2571080.4583564023</v>
          </cell>
          <cell r="F623" t="str">
            <v>394WYP</v>
          </cell>
          <cell r="G623" t="str">
            <v>394</v>
          </cell>
          <cell r="I623">
            <v>2571080.4583564023</v>
          </cell>
        </row>
        <row r="624">
          <cell r="A624" t="str">
            <v>394WYU</v>
          </cell>
          <cell r="B624" t="str">
            <v>394</v>
          </cell>
          <cell r="D624">
            <v>275123.7033797452</v>
          </cell>
          <cell r="F624" t="str">
            <v>394WYU</v>
          </cell>
          <cell r="G624" t="str">
            <v>394</v>
          </cell>
          <cell r="I624">
            <v>275123.7033797452</v>
          </cell>
        </row>
        <row r="625">
          <cell r="A625" t="str">
            <v>395CA</v>
          </cell>
          <cell r="B625" t="str">
            <v>395</v>
          </cell>
          <cell r="D625">
            <v>262459.81</v>
          </cell>
          <cell r="F625" t="str">
            <v>395CA</v>
          </cell>
          <cell r="G625" t="str">
            <v>395</v>
          </cell>
          <cell r="I625">
            <v>262459.81</v>
          </cell>
        </row>
        <row r="626">
          <cell r="A626" t="str">
            <v>395DGP</v>
          </cell>
          <cell r="B626" t="str">
            <v>395</v>
          </cell>
          <cell r="D626">
            <v>161609.77</v>
          </cell>
          <cell r="F626" t="str">
            <v>395DGP</v>
          </cell>
          <cell r="G626" t="str">
            <v>395</v>
          </cell>
          <cell r="I626">
            <v>161609.77</v>
          </cell>
        </row>
        <row r="627">
          <cell r="A627" t="str">
            <v>395DGU</v>
          </cell>
          <cell r="B627" t="str">
            <v>395</v>
          </cell>
          <cell r="D627">
            <v>1160471.18</v>
          </cell>
          <cell r="F627" t="str">
            <v>395DGU</v>
          </cell>
          <cell r="G627" t="str">
            <v>395</v>
          </cell>
          <cell r="I627">
            <v>1160471.18</v>
          </cell>
        </row>
        <row r="628">
          <cell r="A628" t="str">
            <v>395IDU</v>
          </cell>
          <cell r="B628" t="str">
            <v>395</v>
          </cell>
          <cell r="D628">
            <v>913305</v>
          </cell>
          <cell r="F628" t="str">
            <v>395IDU</v>
          </cell>
          <cell r="G628" t="str">
            <v>395</v>
          </cell>
          <cell r="I628">
            <v>913305</v>
          </cell>
        </row>
        <row r="629">
          <cell r="A629" t="str">
            <v>395OR</v>
          </cell>
          <cell r="B629" t="str">
            <v>395</v>
          </cell>
          <cell r="D629">
            <v>8724707.989999998</v>
          </cell>
          <cell r="F629" t="str">
            <v>395OR</v>
          </cell>
          <cell r="G629" t="str">
            <v>395</v>
          </cell>
          <cell r="I629">
            <v>8724707.989999998</v>
          </cell>
        </row>
        <row r="630">
          <cell r="A630" t="str">
            <v>395SE</v>
          </cell>
          <cell r="B630" t="str">
            <v>395</v>
          </cell>
          <cell r="D630">
            <v>42438.17</v>
          </cell>
          <cell r="F630" t="str">
            <v>395SE</v>
          </cell>
          <cell r="G630" t="str">
            <v>395</v>
          </cell>
          <cell r="I630">
            <v>42438.17</v>
          </cell>
        </row>
        <row r="631">
          <cell r="A631" t="str">
            <v>395SG</v>
          </cell>
          <cell r="B631" t="str">
            <v>395</v>
          </cell>
          <cell r="D631">
            <v>4682133.97</v>
          </cell>
          <cell r="F631" t="str">
            <v>395SG</v>
          </cell>
          <cell r="G631" t="str">
            <v>395</v>
          </cell>
          <cell r="I631">
            <v>4682133.97</v>
          </cell>
        </row>
        <row r="632">
          <cell r="A632" t="str">
            <v>395SO</v>
          </cell>
          <cell r="B632" t="str">
            <v>395</v>
          </cell>
          <cell r="D632">
            <v>5892972.180000001</v>
          </cell>
          <cell r="F632" t="str">
            <v>395SO</v>
          </cell>
          <cell r="G632" t="str">
            <v>395</v>
          </cell>
          <cell r="I632">
            <v>5892972.180000001</v>
          </cell>
        </row>
        <row r="633">
          <cell r="A633" t="str">
            <v>395SSGCH</v>
          </cell>
          <cell r="B633" t="str">
            <v>395</v>
          </cell>
          <cell r="D633">
            <v>64450.21</v>
          </cell>
          <cell r="F633" t="str">
            <v>395SSGCH</v>
          </cell>
          <cell r="G633" t="str">
            <v>395</v>
          </cell>
          <cell r="I633">
            <v>64450.21</v>
          </cell>
        </row>
        <row r="634">
          <cell r="A634" t="str">
            <v>395SSGCT</v>
          </cell>
          <cell r="B634" t="str">
            <v>395</v>
          </cell>
          <cell r="D634">
            <v>105769.82</v>
          </cell>
          <cell r="F634" t="str">
            <v>395SSGCT</v>
          </cell>
          <cell r="G634" t="str">
            <v>395</v>
          </cell>
          <cell r="I634">
            <v>105769.82</v>
          </cell>
        </row>
        <row r="635">
          <cell r="A635" t="str">
            <v>395UT</v>
          </cell>
          <cell r="B635" t="str">
            <v>395</v>
          </cell>
          <cell r="D635">
            <v>8115148.97</v>
          </cell>
          <cell r="F635" t="str">
            <v>395UT</v>
          </cell>
          <cell r="G635" t="str">
            <v>395</v>
          </cell>
          <cell r="I635">
            <v>8115148.97</v>
          </cell>
        </row>
        <row r="636">
          <cell r="A636" t="str">
            <v>395WA</v>
          </cell>
          <cell r="B636" t="str">
            <v>395</v>
          </cell>
          <cell r="D636">
            <v>1700761.8</v>
          </cell>
          <cell r="F636" t="str">
            <v>395WA</v>
          </cell>
          <cell r="G636" t="str">
            <v>395</v>
          </cell>
          <cell r="I636">
            <v>1700761.8</v>
          </cell>
        </row>
        <row r="637">
          <cell r="A637" t="str">
            <v>395WYP</v>
          </cell>
          <cell r="B637" t="str">
            <v>395</v>
          </cell>
          <cell r="D637">
            <v>3203565.23</v>
          </cell>
          <cell r="F637" t="str">
            <v>395WYP</v>
          </cell>
          <cell r="G637" t="str">
            <v>395</v>
          </cell>
          <cell r="I637">
            <v>3203565.23</v>
          </cell>
        </row>
        <row r="638">
          <cell r="A638" t="str">
            <v>395WYU</v>
          </cell>
          <cell r="B638" t="str">
            <v>395</v>
          </cell>
          <cell r="D638">
            <v>997626.32</v>
          </cell>
          <cell r="F638" t="str">
            <v>395WYU</v>
          </cell>
          <cell r="G638" t="str">
            <v>395</v>
          </cell>
          <cell r="I638">
            <v>997626.32</v>
          </cell>
        </row>
        <row r="639">
          <cell r="A639" t="str">
            <v>396CA</v>
          </cell>
          <cell r="B639" t="str">
            <v>396</v>
          </cell>
          <cell r="D639">
            <v>2899929.01</v>
          </cell>
          <cell r="F639" t="str">
            <v>396CA</v>
          </cell>
          <cell r="G639" t="str">
            <v>396</v>
          </cell>
          <cell r="I639">
            <v>2899929.01</v>
          </cell>
        </row>
        <row r="640">
          <cell r="A640" t="str">
            <v>396DGP</v>
          </cell>
          <cell r="B640" t="str">
            <v>396</v>
          </cell>
          <cell r="D640">
            <v>2027771.56</v>
          </cell>
          <cell r="F640" t="str">
            <v>396DGP</v>
          </cell>
          <cell r="G640" t="str">
            <v>396</v>
          </cell>
          <cell r="I640">
            <v>2027771.56</v>
          </cell>
        </row>
        <row r="641">
          <cell r="A641" t="str">
            <v>396DGU</v>
          </cell>
          <cell r="B641" t="str">
            <v>396</v>
          </cell>
          <cell r="D641">
            <v>1655742.74</v>
          </cell>
          <cell r="F641" t="str">
            <v>396DGU</v>
          </cell>
          <cell r="G641" t="str">
            <v>396</v>
          </cell>
          <cell r="I641">
            <v>1655742.74</v>
          </cell>
        </row>
        <row r="642">
          <cell r="A642" t="str">
            <v>396IDU</v>
          </cell>
          <cell r="B642" t="str">
            <v>396</v>
          </cell>
          <cell r="D642">
            <v>5486903.71</v>
          </cell>
          <cell r="F642" t="str">
            <v>396IDU</v>
          </cell>
          <cell r="G642" t="str">
            <v>396</v>
          </cell>
          <cell r="I642">
            <v>5486903.71</v>
          </cell>
        </row>
        <row r="643">
          <cell r="A643" t="str">
            <v>396OR</v>
          </cell>
          <cell r="B643" t="str">
            <v>396</v>
          </cell>
          <cell r="D643">
            <v>23406706.95</v>
          </cell>
          <cell r="F643" t="str">
            <v>396OR</v>
          </cell>
          <cell r="G643" t="str">
            <v>396</v>
          </cell>
          <cell r="I643">
            <v>23406706.95</v>
          </cell>
        </row>
        <row r="644">
          <cell r="A644" t="str">
            <v>396SE</v>
          </cell>
          <cell r="B644" t="str">
            <v>396</v>
          </cell>
          <cell r="D644">
            <v>73822.83</v>
          </cell>
          <cell r="F644" t="str">
            <v>396SE</v>
          </cell>
          <cell r="G644" t="str">
            <v>396</v>
          </cell>
          <cell r="I644">
            <v>73822.83</v>
          </cell>
        </row>
        <row r="645">
          <cell r="A645" t="str">
            <v>396SG</v>
          </cell>
          <cell r="B645" t="str">
            <v>396</v>
          </cell>
          <cell r="D645">
            <v>18343253.900000002</v>
          </cell>
          <cell r="F645" t="str">
            <v>396SG</v>
          </cell>
          <cell r="G645" t="str">
            <v>396</v>
          </cell>
          <cell r="I645">
            <v>18343253.900000002</v>
          </cell>
        </row>
        <row r="646">
          <cell r="A646" t="str">
            <v>396SO</v>
          </cell>
          <cell r="B646" t="str">
            <v>396</v>
          </cell>
          <cell r="D646">
            <v>4835256.66</v>
          </cell>
          <cell r="F646" t="str">
            <v>396SO</v>
          </cell>
          <cell r="G646" t="str">
            <v>396</v>
          </cell>
          <cell r="I646">
            <v>4835256.66</v>
          </cell>
        </row>
        <row r="647">
          <cell r="A647" t="str">
            <v>396SSGCH</v>
          </cell>
          <cell r="B647" t="str">
            <v>396</v>
          </cell>
          <cell r="D647">
            <v>1001269.34</v>
          </cell>
          <cell r="F647" t="str">
            <v>396SSGCH</v>
          </cell>
          <cell r="G647" t="str">
            <v>396</v>
          </cell>
          <cell r="I647">
            <v>1001269.34</v>
          </cell>
        </row>
        <row r="648">
          <cell r="A648" t="str">
            <v>396UT</v>
          </cell>
          <cell r="B648" t="str">
            <v>396</v>
          </cell>
          <cell r="D648">
            <v>32140137.979999993</v>
          </cell>
          <cell r="F648" t="str">
            <v>396UT</v>
          </cell>
          <cell r="G648" t="str">
            <v>396</v>
          </cell>
          <cell r="I648">
            <v>32140137.979999993</v>
          </cell>
        </row>
        <row r="649">
          <cell r="A649" t="str">
            <v>396WA</v>
          </cell>
          <cell r="B649" t="str">
            <v>396</v>
          </cell>
          <cell r="D649">
            <v>5630213.819999999</v>
          </cell>
          <cell r="F649" t="str">
            <v>396WA</v>
          </cell>
          <cell r="G649" t="str">
            <v>396</v>
          </cell>
          <cell r="I649">
            <v>5630213.819999999</v>
          </cell>
        </row>
        <row r="650">
          <cell r="A650" t="str">
            <v>396WYP</v>
          </cell>
          <cell r="B650" t="str">
            <v>396</v>
          </cell>
          <cell r="D650">
            <v>8335948.700000001</v>
          </cell>
          <cell r="F650" t="str">
            <v>396WYP</v>
          </cell>
          <cell r="G650" t="str">
            <v>396</v>
          </cell>
          <cell r="I650">
            <v>8335948.700000001</v>
          </cell>
        </row>
        <row r="651">
          <cell r="A651" t="str">
            <v>396WYU</v>
          </cell>
          <cell r="B651" t="str">
            <v>396</v>
          </cell>
          <cell r="D651">
            <v>2078626.69</v>
          </cell>
          <cell r="F651" t="str">
            <v>396WYU</v>
          </cell>
          <cell r="G651" t="str">
            <v>396</v>
          </cell>
          <cell r="I651">
            <v>2078626.69</v>
          </cell>
        </row>
        <row r="652">
          <cell r="A652" t="str">
            <v>397CA</v>
          </cell>
          <cell r="B652" t="str">
            <v>397</v>
          </cell>
          <cell r="D652">
            <v>2770873.56</v>
          </cell>
          <cell r="F652" t="str">
            <v>397CA</v>
          </cell>
          <cell r="G652" t="str">
            <v>397</v>
          </cell>
          <cell r="I652">
            <v>2770873.56</v>
          </cell>
        </row>
        <row r="653">
          <cell r="A653" t="str">
            <v>397CN</v>
          </cell>
          <cell r="B653" t="str">
            <v>397</v>
          </cell>
          <cell r="D653">
            <v>5846109.9399999995</v>
          </cell>
          <cell r="F653" t="str">
            <v>397CN</v>
          </cell>
          <cell r="G653" t="str">
            <v>397</v>
          </cell>
          <cell r="I653">
            <v>5846109.9399999995</v>
          </cell>
        </row>
        <row r="654">
          <cell r="A654" t="str">
            <v>397DGP</v>
          </cell>
          <cell r="B654" t="str">
            <v>397</v>
          </cell>
          <cell r="D654">
            <v>6596889.650000001</v>
          </cell>
          <cell r="F654" t="str">
            <v>397DGP</v>
          </cell>
          <cell r="G654" t="str">
            <v>397</v>
          </cell>
          <cell r="I654">
            <v>6596889.650000001</v>
          </cell>
        </row>
        <row r="655">
          <cell r="A655" t="str">
            <v>397DGU</v>
          </cell>
          <cell r="B655" t="str">
            <v>397</v>
          </cell>
          <cell r="D655">
            <v>12847238.830000002</v>
          </cell>
          <cell r="F655" t="str">
            <v>397DGU</v>
          </cell>
          <cell r="G655" t="str">
            <v>397</v>
          </cell>
          <cell r="I655">
            <v>12847238.830000002</v>
          </cell>
        </row>
        <row r="656">
          <cell r="A656" t="str">
            <v>397IDU</v>
          </cell>
          <cell r="B656" t="str">
            <v>397</v>
          </cell>
          <cell r="D656">
            <v>5588172.47</v>
          </cell>
          <cell r="F656" t="str">
            <v>397IDU</v>
          </cell>
          <cell r="G656" t="str">
            <v>397</v>
          </cell>
          <cell r="I656">
            <v>5588172.47</v>
          </cell>
        </row>
        <row r="657">
          <cell r="A657" t="str">
            <v>397OR</v>
          </cell>
          <cell r="B657" t="str">
            <v>397</v>
          </cell>
          <cell r="D657">
            <v>40976468.41000001</v>
          </cell>
          <cell r="F657" t="str">
            <v>397OR</v>
          </cell>
          <cell r="G657" t="str">
            <v>397</v>
          </cell>
          <cell r="I657">
            <v>40976468.41000001</v>
          </cell>
        </row>
        <row r="658">
          <cell r="A658" t="str">
            <v>397SE</v>
          </cell>
          <cell r="B658" t="str">
            <v>397</v>
          </cell>
          <cell r="D658">
            <v>49490.92</v>
          </cell>
          <cell r="F658" t="str">
            <v>397SE</v>
          </cell>
          <cell r="G658" t="str">
            <v>397</v>
          </cell>
          <cell r="I658">
            <v>49490.92</v>
          </cell>
        </row>
        <row r="659">
          <cell r="A659" t="str">
            <v>397SG</v>
          </cell>
          <cell r="B659" t="str">
            <v>397</v>
          </cell>
          <cell r="D659">
            <v>48113681.86</v>
          </cell>
          <cell r="F659" t="str">
            <v>397SG</v>
          </cell>
          <cell r="G659" t="str">
            <v>397</v>
          </cell>
          <cell r="I659">
            <v>48113681.86</v>
          </cell>
        </row>
        <row r="660">
          <cell r="A660" t="str">
            <v>397SO</v>
          </cell>
          <cell r="B660" t="str">
            <v>397</v>
          </cell>
          <cell r="D660">
            <v>76554908.70053828</v>
          </cell>
          <cell r="F660" t="str">
            <v>397SO</v>
          </cell>
          <cell r="G660" t="str">
            <v>397</v>
          </cell>
          <cell r="I660">
            <v>76554908.70053828</v>
          </cell>
        </row>
        <row r="661">
          <cell r="A661" t="str">
            <v>397SSGCH</v>
          </cell>
          <cell r="B661" t="str">
            <v>397</v>
          </cell>
          <cell r="D661">
            <v>868562.69</v>
          </cell>
          <cell r="F661" t="str">
            <v>397SSGCH</v>
          </cell>
          <cell r="G661" t="str">
            <v>397</v>
          </cell>
          <cell r="I661">
            <v>868562.69</v>
          </cell>
        </row>
        <row r="662">
          <cell r="A662" t="str">
            <v>397SSGCT</v>
          </cell>
          <cell r="B662" t="str">
            <v>397</v>
          </cell>
          <cell r="D662">
            <v>8397.57</v>
          </cell>
          <cell r="F662" t="str">
            <v>397SSGCT</v>
          </cell>
          <cell r="G662" t="str">
            <v>397</v>
          </cell>
          <cell r="I662">
            <v>8397.57</v>
          </cell>
        </row>
        <row r="663">
          <cell r="A663" t="str">
            <v>397UT</v>
          </cell>
          <cell r="B663" t="str">
            <v>397</v>
          </cell>
          <cell r="D663">
            <v>25966917.239999995</v>
          </cell>
          <cell r="F663" t="str">
            <v>397UT</v>
          </cell>
          <cell r="G663" t="str">
            <v>397</v>
          </cell>
          <cell r="I663">
            <v>25966917.239999995</v>
          </cell>
        </row>
        <row r="664">
          <cell r="A664" t="str">
            <v>397WA</v>
          </cell>
          <cell r="B664" t="str">
            <v>397</v>
          </cell>
          <cell r="D664">
            <v>9406264.100000001</v>
          </cell>
          <cell r="F664" t="str">
            <v>397WA</v>
          </cell>
          <cell r="G664" t="str">
            <v>397</v>
          </cell>
          <cell r="I664">
            <v>9406264.100000001</v>
          </cell>
        </row>
        <row r="665">
          <cell r="A665" t="str">
            <v>397WYP</v>
          </cell>
          <cell r="B665" t="str">
            <v>397</v>
          </cell>
          <cell r="D665">
            <v>14985286.510000002</v>
          </cell>
          <cell r="F665" t="str">
            <v>397WYP</v>
          </cell>
          <cell r="G665" t="str">
            <v>397</v>
          </cell>
          <cell r="I665">
            <v>14985286.510000002</v>
          </cell>
        </row>
        <row r="666">
          <cell r="A666" t="str">
            <v>397WYU</v>
          </cell>
          <cell r="B666" t="str">
            <v>397</v>
          </cell>
          <cell r="D666">
            <v>3173303.56</v>
          </cell>
          <cell r="F666" t="str">
            <v>397WYU</v>
          </cell>
          <cell r="G666" t="str">
            <v>397</v>
          </cell>
          <cell r="I666">
            <v>3173303.56</v>
          </cell>
        </row>
        <row r="667">
          <cell r="A667" t="str">
            <v>398CA</v>
          </cell>
          <cell r="B667" t="str">
            <v>398</v>
          </cell>
          <cell r="D667">
            <v>9861.23</v>
          </cell>
          <cell r="F667" t="str">
            <v>398CA</v>
          </cell>
          <cell r="G667" t="str">
            <v>398</v>
          </cell>
          <cell r="I667">
            <v>9861.23</v>
          </cell>
        </row>
        <row r="668">
          <cell r="A668" t="str">
            <v>398CN</v>
          </cell>
          <cell r="B668" t="str">
            <v>398</v>
          </cell>
          <cell r="D668">
            <v>-119311.21936404362</v>
          </cell>
          <cell r="F668" t="str">
            <v>398CN</v>
          </cell>
          <cell r="G668" t="str">
            <v>398</v>
          </cell>
          <cell r="I668">
            <v>-119311.21936404362</v>
          </cell>
        </row>
        <row r="669">
          <cell r="A669" t="str">
            <v>398DGP</v>
          </cell>
          <cell r="B669" t="str">
            <v>398</v>
          </cell>
          <cell r="D669">
            <v>53505.92</v>
          </cell>
          <cell r="F669" t="str">
            <v>398DGP</v>
          </cell>
          <cell r="G669" t="str">
            <v>398</v>
          </cell>
          <cell r="I669">
            <v>53505.92</v>
          </cell>
        </row>
        <row r="670">
          <cell r="A670" t="str">
            <v>398DGU</v>
          </cell>
          <cell r="B670" t="str">
            <v>398</v>
          </cell>
          <cell r="D670">
            <v>451498.42</v>
          </cell>
          <cell r="F670" t="str">
            <v>398DGU</v>
          </cell>
          <cell r="G670" t="str">
            <v>398</v>
          </cell>
          <cell r="I670">
            <v>451498.42</v>
          </cell>
        </row>
        <row r="671">
          <cell r="A671" t="str">
            <v>398IDU</v>
          </cell>
          <cell r="B671" t="str">
            <v>398</v>
          </cell>
          <cell r="D671">
            <v>50449.68</v>
          </cell>
          <cell r="F671" t="str">
            <v>398IDU</v>
          </cell>
          <cell r="G671" t="str">
            <v>398</v>
          </cell>
          <cell r="I671">
            <v>50449.68</v>
          </cell>
        </row>
        <row r="672">
          <cell r="A672" t="str">
            <v>398OR</v>
          </cell>
          <cell r="B672" t="str">
            <v>398</v>
          </cell>
          <cell r="D672">
            <v>359836.88</v>
          </cell>
          <cell r="F672" t="str">
            <v>398OR</v>
          </cell>
          <cell r="G672" t="str">
            <v>398</v>
          </cell>
          <cell r="I672">
            <v>359836.88</v>
          </cell>
        </row>
        <row r="673">
          <cell r="A673" t="str">
            <v>398SE</v>
          </cell>
          <cell r="B673" t="str">
            <v>398</v>
          </cell>
          <cell r="D673">
            <v>4206.6</v>
          </cell>
          <cell r="F673" t="str">
            <v>398SE</v>
          </cell>
          <cell r="G673" t="str">
            <v>398</v>
          </cell>
          <cell r="I673">
            <v>4206.6</v>
          </cell>
        </row>
        <row r="674">
          <cell r="A674" t="str">
            <v>398SG</v>
          </cell>
          <cell r="B674" t="str">
            <v>398</v>
          </cell>
          <cell r="D674">
            <v>832198.9</v>
          </cell>
          <cell r="F674" t="str">
            <v>398SG</v>
          </cell>
          <cell r="G674" t="str">
            <v>398</v>
          </cell>
          <cell r="I674">
            <v>832198.9</v>
          </cell>
        </row>
        <row r="675">
          <cell r="A675" t="str">
            <v>398SO</v>
          </cell>
          <cell r="B675" t="str">
            <v>398</v>
          </cell>
          <cell r="D675">
            <v>3089299.52</v>
          </cell>
          <cell r="F675" t="str">
            <v>398SO</v>
          </cell>
          <cell r="G675" t="str">
            <v>398</v>
          </cell>
          <cell r="I675">
            <v>3089299.52</v>
          </cell>
        </row>
        <row r="676">
          <cell r="A676" t="str">
            <v>398SSGCT</v>
          </cell>
          <cell r="B676" t="str">
            <v>398</v>
          </cell>
          <cell r="D676">
            <v>2650.04</v>
          </cell>
          <cell r="F676" t="str">
            <v>398SSGCT</v>
          </cell>
          <cell r="G676" t="str">
            <v>398</v>
          </cell>
          <cell r="I676">
            <v>2650.04</v>
          </cell>
        </row>
        <row r="677">
          <cell r="A677" t="str">
            <v>398UT</v>
          </cell>
          <cell r="B677" t="str">
            <v>398</v>
          </cell>
          <cell r="D677">
            <v>313974.26</v>
          </cell>
          <cell r="F677" t="str">
            <v>398UT</v>
          </cell>
          <cell r="G677" t="str">
            <v>398</v>
          </cell>
          <cell r="I677">
            <v>313974.26</v>
          </cell>
        </row>
        <row r="678">
          <cell r="A678" t="str">
            <v>398WA</v>
          </cell>
          <cell r="B678" t="str">
            <v>398</v>
          </cell>
          <cell r="D678">
            <v>86380.07</v>
          </cell>
          <cell r="F678" t="str">
            <v>398WA</v>
          </cell>
          <cell r="G678" t="str">
            <v>398</v>
          </cell>
          <cell r="I678">
            <v>86380.07</v>
          </cell>
        </row>
        <row r="679">
          <cell r="A679" t="str">
            <v>398WYP</v>
          </cell>
          <cell r="B679" t="str">
            <v>398</v>
          </cell>
          <cell r="D679">
            <v>128769.83</v>
          </cell>
          <cell r="F679" t="str">
            <v>398WYP</v>
          </cell>
          <cell r="G679" t="str">
            <v>398</v>
          </cell>
          <cell r="I679">
            <v>128769.83</v>
          </cell>
        </row>
        <row r="680">
          <cell r="A680" t="str">
            <v>398WYU</v>
          </cell>
          <cell r="B680" t="str">
            <v>398</v>
          </cell>
          <cell r="D680">
            <v>22181.75</v>
          </cell>
          <cell r="F680" t="str">
            <v>398WYU</v>
          </cell>
          <cell r="G680" t="str">
            <v>398</v>
          </cell>
          <cell r="I680">
            <v>22181.75</v>
          </cell>
        </row>
        <row r="681">
          <cell r="A681" t="str">
            <v>399SE</v>
          </cell>
          <cell r="B681" t="str">
            <v>399</v>
          </cell>
          <cell r="D681">
            <v>327718417.29080206</v>
          </cell>
          <cell r="F681" t="str">
            <v>399SE</v>
          </cell>
          <cell r="G681" t="str">
            <v>399</v>
          </cell>
          <cell r="I681">
            <v>327718417.29080206</v>
          </cell>
        </row>
        <row r="682">
          <cell r="A682" t="str">
            <v>403364CA</v>
          </cell>
          <cell r="B682" t="str">
            <v>403364</v>
          </cell>
          <cell r="D682">
            <v>4923878.546985256</v>
          </cell>
          <cell r="F682" t="str">
            <v>403364CA</v>
          </cell>
          <cell r="G682" t="str">
            <v>403364</v>
          </cell>
          <cell r="I682">
            <v>4923878.546985256</v>
          </cell>
        </row>
        <row r="683">
          <cell r="A683" t="str">
            <v>403364IDU</v>
          </cell>
          <cell r="B683" t="str">
            <v>403364</v>
          </cell>
          <cell r="D683">
            <v>6116084.413089085</v>
          </cell>
          <cell r="F683" t="str">
            <v>403364IDU</v>
          </cell>
          <cell r="G683" t="str">
            <v>403364</v>
          </cell>
          <cell r="I683">
            <v>6116084.413089085</v>
          </cell>
        </row>
        <row r="684">
          <cell r="A684" t="str">
            <v>403364OR</v>
          </cell>
          <cell r="B684" t="str">
            <v>403364</v>
          </cell>
          <cell r="D684">
            <v>42515869.176205635</v>
          </cell>
          <cell r="F684" t="str">
            <v>403364OR</v>
          </cell>
          <cell r="G684" t="str">
            <v>403364</v>
          </cell>
          <cell r="I684">
            <v>42515869.176205635</v>
          </cell>
        </row>
        <row r="685">
          <cell r="A685" t="str">
            <v>403364UT</v>
          </cell>
          <cell r="B685" t="str">
            <v>403364</v>
          </cell>
          <cell r="D685">
            <v>48765438.71484308</v>
          </cell>
          <cell r="F685" t="str">
            <v>403364UT</v>
          </cell>
          <cell r="G685" t="str">
            <v>403364</v>
          </cell>
          <cell r="I685">
            <v>48765438.71484308</v>
          </cell>
        </row>
        <row r="686">
          <cell r="A686" t="str">
            <v>403364WA</v>
          </cell>
          <cell r="B686" t="str">
            <v>403364</v>
          </cell>
          <cell r="D686">
            <v>10184713.380374877</v>
          </cell>
          <cell r="F686" t="str">
            <v>403364WA</v>
          </cell>
          <cell r="G686" t="str">
            <v>403364</v>
          </cell>
          <cell r="I686">
            <v>10184713.380374877</v>
          </cell>
        </row>
        <row r="687">
          <cell r="A687" t="str">
            <v>403364WYP</v>
          </cell>
          <cell r="B687" t="str">
            <v>403364</v>
          </cell>
          <cell r="D687">
            <v>10411102.623222837</v>
          </cell>
          <cell r="F687" t="str">
            <v>403364WYP</v>
          </cell>
          <cell r="G687" t="str">
            <v>403364</v>
          </cell>
          <cell r="I687">
            <v>10411102.623222837</v>
          </cell>
        </row>
        <row r="688">
          <cell r="A688" t="str">
            <v>403364WYU</v>
          </cell>
          <cell r="B688" t="str">
            <v>403364</v>
          </cell>
          <cell r="D688">
            <v>2062519.9904525948</v>
          </cell>
          <cell r="F688" t="str">
            <v>403364WYU</v>
          </cell>
          <cell r="G688" t="str">
            <v>403364</v>
          </cell>
          <cell r="I688">
            <v>2062519.9904525948</v>
          </cell>
        </row>
        <row r="689">
          <cell r="A689" t="str">
            <v>403GPCA</v>
          </cell>
          <cell r="B689" t="str">
            <v>403GP</v>
          </cell>
          <cell r="D689">
            <v>252565.0439395364</v>
          </cell>
          <cell r="F689" t="str">
            <v>403GPCA</v>
          </cell>
          <cell r="G689" t="str">
            <v>403GP</v>
          </cell>
          <cell r="I689">
            <v>252565.0439395364</v>
          </cell>
        </row>
        <row r="690">
          <cell r="A690" t="str">
            <v>403GPCN</v>
          </cell>
          <cell r="B690" t="str">
            <v>403GP</v>
          </cell>
          <cell r="D690">
            <v>1576664.1303756947</v>
          </cell>
          <cell r="F690" t="str">
            <v>403GPCN</v>
          </cell>
          <cell r="G690" t="str">
            <v>403GP</v>
          </cell>
          <cell r="I690">
            <v>1576664.1303756947</v>
          </cell>
        </row>
        <row r="691">
          <cell r="A691" t="str">
            <v>403GPDGP</v>
          </cell>
          <cell r="B691" t="str">
            <v>403GP</v>
          </cell>
          <cell r="D691">
            <v>501052.0405664744</v>
          </cell>
          <cell r="F691" t="str">
            <v>403GPDGP</v>
          </cell>
          <cell r="G691" t="str">
            <v>403GP</v>
          </cell>
          <cell r="I691">
            <v>501052.0405664744</v>
          </cell>
        </row>
        <row r="692">
          <cell r="A692" t="str">
            <v>403GPDGU</v>
          </cell>
          <cell r="B692" t="str">
            <v>403GP</v>
          </cell>
          <cell r="D692">
            <v>957899.4858420289</v>
          </cell>
          <cell r="F692" t="str">
            <v>403GPDGU</v>
          </cell>
          <cell r="G692" t="str">
            <v>403GP</v>
          </cell>
          <cell r="I692">
            <v>957899.4858420289</v>
          </cell>
        </row>
        <row r="693">
          <cell r="A693" t="str">
            <v>403GPIDU</v>
          </cell>
          <cell r="B693" t="str">
            <v>403GP</v>
          </cell>
          <cell r="D693">
            <v>784472.4571509475</v>
          </cell>
          <cell r="F693" t="str">
            <v>403GPIDU</v>
          </cell>
          <cell r="G693" t="str">
            <v>403GP</v>
          </cell>
          <cell r="I693">
            <v>784472.4571509475</v>
          </cell>
        </row>
        <row r="694">
          <cell r="A694" t="str">
            <v>403GPOR</v>
          </cell>
          <cell r="B694" t="str">
            <v>403GP</v>
          </cell>
          <cell r="D694">
            <v>4495694.565551512</v>
          </cell>
          <cell r="F694" t="str">
            <v>403GPOR</v>
          </cell>
          <cell r="G694" t="str">
            <v>403GP</v>
          </cell>
          <cell r="I694">
            <v>4495694.565551512</v>
          </cell>
        </row>
        <row r="695">
          <cell r="A695" t="str">
            <v>403GPSE</v>
          </cell>
          <cell r="B695" t="str">
            <v>403GP</v>
          </cell>
          <cell r="D695">
            <v>32131.19229383814</v>
          </cell>
          <cell r="F695" t="str">
            <v>403GPSE</v>
          </cell>
          <cell r="G695" t="str">
            <v>403GP</v>
          </cell>
          <cell r="I695">
            <v>32131.19229383814</v>
          </cell>
        </row>
        <row r="696">
          <cell r="A696" t="str">
            <v>403GPSG</v>
          </cell>
          <cell r="B696" t="str">
            <v>403GP</v>
          </cell>
          <cell r="D696">
            <v>4240332.411203608</v>
          </cell>
          <cell r="F696" t="str">
            <v>403GPSG</v>
          </cell>
          <cell r="G696" t="str">
            <v>403GP</v>
          </cell>
          <cell r="I696">
            <v>4240332.411203608</v>
          </cell>
        </row>
        <row r="697">
          <cell r="A697" t="str">
            <v>403GPSO</v>
          </cell>
          <cell r="B697" t="str">
            <v>403GP</v>
          </cell>
          <cell r="D697">
            <v>21476548.198052153</v>
          </cell>
          <cell r="F697" t="str">
            <v>403GPSO</v>
          </cell>
          <cell r="G697" t="str">
            <v>403GP</v>
          </cell>
          <cell r="I697">
            <v>21476548.198052153</v>
          </cell>
        </row>
        <row r="698">
          <cell r="A698" t="str">
            <v>403GPSSGCH</v>
          </cell>
          <cell r="B698" t="str">
            <v>403GP</v>
          </cell>
          <cell r="D698">
            <v>101063.4880082927</v>
          </cell>
          <cell r="F698" t="str">
            <v>403GPSSGCH</v>
          </cell>
          <cell r="G698" t="str">
            <v>403GP</v>
          </cell>
          <cell r="I698">
            <v>101063.4880082927</v>
          </cell>
        </row>
        <row r="699">
          <cell r="A699" t="str">
            <v>403GPSSGCT</v>
          </cell>
          <cell r="B699" t="str">
            <v>403GP</v>
          </cell>
          <cell r="D699">
            <v>74120.56139791991</v>
          </cell>
          <cell r="F699" t="str">
            <v>403GPSSGCT</v>
          </cell>
          <cell r="G699" t="str">
            <v>403GP</v>
          </cell>
          <cell r="I699">
            <v>74120.56139791991</v>
          </cell>
        </row>
        <row r="700">
          <cell r="A700" t="str">
            <v>403GPUT</v>
          </cell>
          <cell r="B700" t="str">
            <v>403GP</v>
          </cell>
          <cell r="D700">
            <v>4141650.085412178</v>
          </cell>
          <cell r="F700" t="str">
            <v>403GPUT</v>
          </cell>
          <cell r="G700" t="str">
            <v>403GP</v>
          </cell>
          <cell r="I700">
            <v>4141650.085412178</v>
          </cell>
        </row>
        <row r="701">
          <cell r="A701" t="str">
            <v>403GPWA</v>
          </cell>
          <cell r="B701" t="str">
            <v>403GP</v>
          </cell>
          <cell r="D701">
            <v>1368291.4173925424</v>
          </cell>
          <cell r="F701" t="str">
            <v>403GPWA</v>
          </cell>
          <cell r="G701" t="str">
            <v>403GP</v>
          </cell>
          <cell r="I701">
            <v>1368291.4173925424</v>
          </cell>
        </row>
        <row r="702">
          <cell r="A702" t="str">
            <v>403GPWYP</v>
          </cell>
          <cell r="B702" t="str">
            <v>403GP</v>
          </cell>
          <cell r="D702">
            <v>1521594.483205658</v>
          </cell>
          <cell r="F702" t="str">
            <v>403GPWYP</v>
          </cell>
          <cell r="G702" t="str">
            <v>403GP</v>
          </cell>
          <cell r="I702">
            <v>1521594.483205658</v>
          </cell>
        </row>
        <row r="703">
          <cell r="A703" t="str">
            <v>403GPWYU</v>
          </cell>
          <cell r="B703" t="str">
            <v>403GP</v>
          </cell>
          <cell r="D703">
            <v>337249.3965821203</v>
          </cell>
          <cell r="F703" t="str">
            <v>403GPWYU</v>
          </cell>
          <cell r="G703" t="str">
            <v>403GP</v>
          </cell>
          <cell r="I703">
            <v>337249.3965821203</v>
          </cell>
        </row>
        <row r="704">
          <cell r="A704" t="str">
            <v>403HPDGP</v>
          </cell>
          <cell r="B704" t="str">
            <v>403HP</v>
          </cell>
          <cell r="D704">
            <v>5226738.101624959</v>
          </cell>
          <cell r="F704" t="str">
            <v>403HPDGP</v>
          </cell>
          <cell r="G704" t="str">
            <v>403HP</v>
          </cell>
          <cell r="I704">
            <v>5226738.101624959</v>
          </cell>
        </row>
        <row r="705">
          <cell r="A705" t="str">
            <v>403HPDGU</v>
          </cell>
          <cell r="B705" t="str">
            <v>403HP</v>
          </cell>
          <cell r="D705">
            <v>1236002.2245793077</v>
          </cell>
          <cell r="F705" t="str">
            <v>403HPDGU</v>
          </cell>
          <cell r="G705" t="str">
            <v>403HP</v>
          </cell>
          <cell r="I705">
            <v>1236002.2245793077</v>
          </cell>
        </row>
        <row r="706">
          <cell r="A706" t="str">
            <v>403HPSG-P</v>
          </cell>
          <cell r="B706" t="str">
            <v>403HP</v>
          </cell>
          <cell r="D706">
            <v>6862226.773435431</v>
          </cell>
          <cell r="F706" t="str">
            <v>403HPSG-P</v>
          </cell>
          <cell r="G706" t="str">
            <v>403HP</v>
          </cell>
          <cell r="I706">
            <v>6862226.773435431</v>
          </cell>
        </row>
        <row r="707">
          <cell r="A707" t="str">
            <v>403HPSG-U</v>
          </cell>
          <cell r="B707" t="str">
            <v>403HP</v>
          </cell>
          <cell r="D707">
            <v>1744869.217144173</v>
          </cell>
          <cell r="F707" t="str">
            <v>403HPSG-U</v>
          </cell>
          <cell r="G707" t="str">
            <v>403HP</v>
          </cell>
          <cell r="I707">
            <v>1744869.217144173</v>
          </cell>
        </row>
        <row r="708">
          <cell r="A708" t="str">
            <v>403OPDGU</v>
          </cell>
          <cell r="B708" t="str">
            <v>403OP</v>
          </cell>
          <cell r="D708">
            <v>44711.272365129844</v>
          </cell>
          <cell r="F708" t="str">
            <v>403OPDGU</v>
          </cell>
          <cell r="G708" t="str">
            <v>403OP</v>
          </cell>
          <cell r="I708">
            <v>44711.272365129844</v>
          </cell>
        </row>
        <row r="709">
          <cell r="A709" t="str">
            <v>403OPSG</v>
          </cell>
          <cell r="B709" t="str">
            <v>403OP</v>
          </cell>
          <cell r="D709">
            <v>16990401.31268973</v>
          </cell>
          <cell r="F709" t="str">
            <v>403OPSG</v>
          </cell>
          <cell r="G709" t="str">
            <v>403OP</v>
          </cell>
          <cell r="I709">
            <v>16990401.31268973</v>
          </cell>
        </row>
        <row r="710">
          <cell r="A710" t="str">
            <v>403OPSSGCT</v>
          </cell>
          <cell r="B710" t="str">
            <v>403OP</v>
          </cell>
          <cell r="D710">
            <v>3172695.5972707276</v>
          </cell>
          <cell r="F710" t="str">
            <v>403OPSSGCT</v>
          </cell>
          <cell r="G710" t="str">
            <v>403OP</v>
          </cell>
          <cell r="I710">
            <v>3172695.5972707276</v>
          </cell>
        </row>
        <row r="711">
          <cell r="A711" t="str">
            <v>403SPDGP</v>
          </cell>
          <cell r="B711" t="str">
            <v>403SP</v>
          </cell>
          <cell r="D711">
            <v>38147253.975786805</v>
          </cell>
          <cell r="F711" t="str">
            <v>403SPDGP</v>
          </cell>
          <cell r="G711" t="str">
            <v>403SP</v>
          </cell>
          <cell r="I711">
            <v>38147253.975786805</v>
          </cell>
        </row>
        <row r="712">
          <cell r="A712" t="str">
            <v>403SPDGU</v>
          </cell>
          <cell r="B712" t="str">
            <v>403SP</v>
          </cell>
          <cell r="D712">
            <v>41247688.13781898</v>
          </cell>
          <cell r="F712" t="str">
            <v>403SPDGU</v>
          </cell>
          <cell r="G712" t="str">
            <v>403SP</v>
          </cell>
          <cell r="I712">
            <v>41247688.13781898</v>
          </cell>
        </row>
        <row r="713">
          <cell r="A713" t="str">
            <v>403SPSG</v>
          </cell>
          <cell r="B713" t="str">
            <v>403SP</v>
          </cell>
          <cell r="D713">
            <v>54153467.84256184</v>
          </cell>
          <cell r="F713" t="str">
            <v>403SPSG</v>
          </cell>
          <cell r="G713" t="str">
            <v>403SP</v>
          </cell>
          <cell r="I713">
            <v>54153467.84256184</v>
          </cell>
        </row>
        <row r="714">
          <cell r="A714" t="str">
            <v>403SPSSGCH</v>
          </cell>
          <cell r="B714" t="str">
            <v>403SP</v>
          </cell>
          <cell r="D714">
            <v>8879820.76931593</v>
          </cell>
          <cell r="F714" t="str">
            <v>403SPSSGCH</v>
          </cell>
          <cell r="G714" t="str">
            <v>403SP</v>
          </cell>
          <cell r="I714">
            <v>8879820.76931593</v>
          </cell>
        </row>
        <row r="715">
          <cell r="A715" t="str">
            <v>403TPDGP</v>
          </cell>
          <cell r="B715" t="str">
            <v>403TP</v>
          </cell>
          <cell r="D715">
            <v>12411035.114823798</v>
          </cell>
          <cell r="F715" t="str">
            <v>403TPDGP</v>
          </cell>
          <cell r="G715" t="str">
            <v>403TP</v>
          </cell>
          <cell r="I715">
            <v>12411035.114823798</v>
          </cell>
        </row>
        <row r="716">
          <cell r="A716" t="str">
            <v>403TPDGU</v>
          </cell>
          <cell r="B716" t="str">
            <v>403TP</v>
          </cell>
          <cell r="D716">
            <v>13310890.65524108</v>
          </cell>
          <cell r="F716" t="str">
            <v>403TPDGU</v>
          </cell>
          <cell r="G716" t="str">
            <v>403TP</v>
          </cell>
          <cell r="I716">
            <v>13310890.65524108</v>
          </cell>
        </row>
        <row r="717">
          <cell r="A717" t="str">
            <v>403TPSG</v>
          </cell>
          <cell r="B717" t="str">
            <v>403TP</v>
          </cell>
          <cell r="D717">
            <v>29016566.09296399</v>
          </cell>
          <cell r="F717" t="str">
            <v>403TPSG</v>
          </cell>
          <cell r="G717" t="str">
            <v>403TP</v>
          </cell>
          <cell r="I717">
            <v>29016566.09296399</v>
          </cell>
        </row>
        <row r="718">
          <cell r="A718" t="str">
            <v>404GPCA</v>
          </cell>
          <cell r="B718" t="str">
            <v>404GP</v>
          </cell>
          <cell r="D718">
            <v>38216.28</v>
          </cell>
          <cell r="F718" t="str">
            <v>404GPCA</v>
          </cell>
          <cell r="G718" t="str">
            <v>404GP</v>
          </cell>
          <cell r="I718">
            <v>38216.28</v>
          </cell>
        </row>
        <row r="719">
          <cell r="A719" t="str">
            <v>404GPCN</v>
          </cell>
          <cell r="B719" t="str">
            <v>404GP</v>
          </cell>
          <cell r="D719">
            <v>161809.78</v>
          </cell>
          <cell r="F719" t="str">
            <v>404GPCN</v>
          </cell>
          <cell r="G719" t="str">
            <v>404GP</v>
          </cell>
          <cell r="I719">
            <v>161809.78</v>
          </cell>
        </row>
        <row r="720">
          <cell r="A720" t="str">
            <v>404GPOR</v>
          </cell>
          <cell r="B720" t="str">
            <v>404GP</v>
          </cell>
          <cell r="D720">
            <v>470318.19</v>
          </cell>
          <cell r="F720" t="str">
            <v>404GPOR</v>
          </cell>
          <cell r="G720" t="str">
            <v>404GP</v>
          </cell>
          <cell r="I720">
            <v>470318.19</v>
          </cell>
        </row>
        <row r="721">
          <cell r="A721" t="str">
            <v>404GPSO</v>
          </cell>
          <cell r="B721" t="str">
            <v>404GP</v>
          </cell>
          <cell r="D721">
            <v>1123305.23</v>
          </cell>
          <cell r="F721" t="str">
            <v>404GPSO</v>
          </cell>
          <cell r="G721" t="str">
            <v>404GP</v>
          </cell>
          <cell r="I721">
            <v>1123305.23</v>
          </cell>
        </row>
        <row r="722">
          <cell r="A722" t="str">
            <v>404GPUT</v>
          </cell>
          <cell r="B722" t="str">
            <v>404GP</v>
          </cell>
          <cell r="D722">
            <v>15663.38</v>
          </cell>
          <cell r="F722" t="str">
            <v>404GPUT</v>
          </cell>
          <cell r="G722" t="str">
            <v>404GP</v>
          </cell>
          <cell r="I722">
            <v>15663.38</v>
          </cell>
        </row>
        <row r="723">
          <cell r="A723" t="str">
            <v>404GPWA</v>
          </cell>
          <cell r="B723" t="str">
            <v>404GP</v>
          </cell>
          <cell r="D723">
            <v>37424.72</v>
          </cell>
          <cell r="F723" t="str">
            <v>404GPWA</v>
          </cell>
          <cell r="G723" t="str">
            <v>404GP</v>
          </cell>
          <cell r="I723">
            <v>37424.72</v>
          </cell>
        </row>
        <row r="724">
          <cell r="A724" t="str">
            <v>404GPWYP</v>
          </cell>
          <cell r="B724" t="str">
            <v>404GP</v>
          </cell>
          <cell r="D724">
            <v>121470.91</v>
          </cell>
          <cell r="F724" t="str">
            <v>404GPWYP</v>
          </cell>
          <cell r="G724" t="str">
            <v>404GP</v>
          </cell>
          <cell r="I724">
            <v>121470.91</v>
          </cell>
        </row>
        <row r="725">
          <cell r="A725" t="str">
            <v>404GPWYU</v>
          </cell>
          <cell r="B725" t="str">
            <v>404GP</v>
          </cell>
          <cell r="D725">
            <v>1712.54</v>
          </cell>
          <cell r="F725" t="str">
            <v>404GPWYU</v>
          </cell>
          <cell r="G725" t="str">
            <v>404GP</v>
          </cell>
          <cell r="I725">
            <v>1712.54</v>
          </cell>
        </row>
        <row r="726">
          <cell r="A726" t="str">
            <v>404HPSG-U</v>
          </cell>
          <cell r="B726" t="str">
            <v>404HP</v>
          </cell>
          <cell r="D726">
            <v>38449.12</v>
          </cell>
          <cell r="F726" t="str">
            <v>404HPSG-U</v>
          </cell>
          <cell r="G726" t="str">
            <v>404HP</v>
          </cell>
          <cell r="I726">
            <v>38449.12</v>
          </cell>
        </row>
        <row r="727">
          <cell r="A727" t="str">
            <v>404IPCA</v>
          </cell>
          <cell r="B727" t="str">
            <v>404IP</v>
          </cell>
          <cell r="D727">
            <v>60738.05468121043</v>
          </cell>
          <cell r="F727" t="str">
            <v>404IPCA</v>
          </cell>
          <cell r="G727" t="str">
            <v>404IP</v>
          </cell>
          <cell r="I727">
            <v>60738.05468121043</v>
          </cell>
        </row>
        <row r="728">
          <cell r="A728" t="str">
            <v>404IPCN</v>
          </cell>
          <cell r="B728" t="str">
            <v>404IP</v>
          </cell>
          <cell r="D728">
            <v>8719470.589458032</v>
          </cell>
          <cell r="F728" t="str">
            <v>404IPCN</v>
          </cell>
          <cell r="G728" t="str">
            <v>404IP</v>
          </cell>
          <cell r="I728">
            <v>8719470.589458032</v>
          </cell>
        </row>
        <row r="729">
          <cell r="A729" t="str">
            <v>404IPDGP</v>
          </cell>
          <cell r="B729" t="str">
            <v>404IP</v>
          </cell>
          <cell r="D729">
            <v>114348.8428535863</v>
          </cell>
          <cell r="F729" t="str">
            <v>404IPDGP</v>
          </cell>
          <cell r="G729" t="str">
            <v>404IP</v>
          </cell>
          <cell r="I729">
            <v>114348.8428535863</v>
          </cell>
        </row>
        <row r="730">
          <cell r="A730" t="str">
            <v>404IPDGU</v>
          </cell>
          <cell r="B730" t="str">
            <v>404IP</v>
          </cell>
          <cell r="D730">
            <v>27315.69251578869</v>
          </cell>
          <cell r="F730" t="str">
            <v>404IPDGU</v>
          </cell>
          <cell r="G730" t="str">
            <v>404IP</v>
          </cell>
          <cell r="I730">
            <v>27315.69251578869</v>
          </cell>
        </row>
        <row r="731">
          <cell r="A731" t="str">
            <v>404IPIDU</v>
          </cell>
          <cell r="B731" t="str">
            <v>404IP</v>
          </cell>
          <cell r="D731">
            <v>259539.57292611705</v>
          </cell>
          <cell r="F731" t="str">
            <v>404IPIDU</v>
          </cell>
          <cell r="G731" t="str">
            <v>404IP</v>
          </cell>
          <cell r="I731">
            <v>259539.57292611705</v>
          </cell>
        </row>
        <row r="732">
          <cell r="A732" t="str">
            <v>404IPOR</v>
          </cell>
          <cell r="B732" t="str">
            <v>404IP</v>
          </cell>
          <cell r="D732">
            <v>30173.957492517948</v>
          </cell>
          <cell r="F732" t="str">
            <v>404IPOR</v>
          </cell>
          <cell r="G732" t="str">
            <v>404IP</v>
          </cell>
          <cell r="I732">
            <v>30173.957492517948</v>
          </cell>
        </row>
        <row r="733">
          <cell r="A733" t="str">
            <v>404IPSE</v>
          </cell>
          <cell r="B733" t="str">
            <v>404IP</v>
          </cell>
          <cell r="D733">
            <v>104410.4168124606</v>
          </cell>
          <cell r="F733" t="str">
            <v>404IPSE</v>
          </cell>
          <cell r="G733" t="str">
            <v>404IP</v>
          </cell>
          <cell r="I733">
            <v>104410.4168124606</v>
          </cell>
        </row>
        <row r="734">
          <cell r="A734" t="str">
            <v>404IPSG</v>
          </cell>
          <cell r="B734" t="str">
            <v>404IP</v>
          </cell>
          <cell r="D734">
            <v>3260869.012225696</v>
          </cell>
          <cell r="F734" t="str">
            <v>404IPSG</v>
          </cell>
          <cell r="G734" t="str">
            <v>404IP</v>
          </cell>
          <cell r="I734">
            <v>3260869.012225696</v>
          </cell>
        </row>
        <row r="735">
          <cell r="A735" t="str">
            <v>404IPSG-P</v>
          </cell>
          <cell r="B735" t="str">
            <v>404IP</v>
          </cell>
          <cell r="D735">
            <v>2613600.0011544065</v>
          </cell>
          <cell r="F735" t="str">
            <v>404IPSG-P</v>
          </cell>
          <cell r="G735" t="str">
            <v>404IP</v>
          </cell>
          <cell r="I735">
            <v>2613600.0011544065</v>
          </cell>
        </row>
        <row r="736">
          <cell r="A736" t="str">
            <v>404IPSG-U</v>
          </cell>
          <cell r="B736" t="str">
            <v>404IP</v>
          </cell>
          <cell r="D736">
            <v>390014.2508875026</v>
          </cell>
          <cell r="F736" t="str">
            <v>404IPSG-U</v>
          </cell>
          <cell r="G736" t="str">
            <v>404IP</v>
          </cell>
          <cell r="I736">
            <v>390014.2508875026</v>
          </cell>
        </row>
        <row r="737">
          <cell r="A737" t="str">
            <v>404IPSO</v>
          </cell>
          <cell r="B737" t="str">
            <v>404IP</v>
          </cell>
          <cell r="D737">
            <v>34282415.61016327</v>
          </cell>
          <cell r="F737" t="str">
            <v>404IPSO</v>
          </cell>
          <cell r="G737" t="str">
            <v>404IP</v>
          </cell>
          <cell r="I737">
            <v>34282415.61016327</v>
          </cell>
        </row>
        <row r="738">
          <cell r="A738" t="str">
            <v>404IPSSGCH</v>
          </cell>
          <cell r="B738" t="str">
            <v>404IP</v>
          </cell>
          <cell r="D738">
            <v>2506.60711012488</v>
          </cell>
          <cell r="F738" t="str">
            <v>404IPSSGCH</v>
          </cell>
          <cell r="G738" t="str">
            <v>404IP</v>
          </cell>
          <cell r="I738">
            <v>2506.60711012488</v>
          </cell>
        </row>
        <row r="739">
          <cell r="A739" t="str">
            <v>404IPSSGCT</v>
          </cell>
          <cell r="B739" t="str">
            <v>404IP</v>
          </cell>
          <cell r="D739">
            <v>0</v>
          </cell>
          <cell r="F739" t="str">
            <v>404IPSSGCT</v>
          </cell>
          <cell r="G739" t="str">
            <v>404IP</v>
          </cell>
          <cell r="I739">
            <v>0</v>
          </cell>
        </row>
        <row r="740">
          <cell r="A740" t="str">
            <v>404IPUT</v>
          </cell>
          <cell r="B740" t="str">
            <v>404IP</v>
          </cell>
          <cell r="D740">
            <v>873837.1402150564</v>
          </cell>
          <cell r="F740" t="str">
            <v>404IPUT</v>
          </cell>
          <cell r="G740" t="str">
            <v>404IP</v>
          </cell>
          <cell r="I740">
            <v>873837.1402150564</v>
          </cell>
        </row>
        <row r="741">
          <cell r="A741" t="str">
            <v>404IPWA</v>
          </cell>
          <cell r="B741" t="str">
            <v>404IP</v>
          </cell>
          <cell r="D741">
            <v>708.6107738971289</v>
          </cell>
          <cell r="F741" t="str">
            <v>404IPWA</v>
          </cell>
          <cell r="G741" t="str">
            <v>404IP</v>
          </cell>
          <cell r="I741">
            <v>708.6107738971289</v>
          </cell>
        </row>
        <row r="742">
          <cell r="A742" t="str">
            <v>404IPWYP</v>
          </cell>
          <cell r="B742" t="str">
            <v>404IP</v>
          </cell>
          <cell r="D742">
            <v>288378.89656213415</v>
          </cell>
          <cell r="F742" t="str">
            <v>404IPWYP</v>
          </cell>
          <cell r="G742" t="str">
            <v>404IP</v>
          </cell>
          <cell r="I742">
            <v>288378.89656213415</v>
          </cell>
        </row>
        <row r="743">
          <cell r="A743" t="str">
            <v>404IPWYU</v>
          </cell>
          <cell r="B743" t="str">
            <v>404IP</v>
          </cell>
          <cell r="D743">
            <v>115409.01760984941</v>
          </cell>
          <cell r="F743" t="str">
            <v>404IPWYU</v>
          </cell>
          <cell r="G743" t="str">
            <v>404IP</v>
          </cell>
          <cell r="I743">
            <v>115409.01760984941</v>
          </cell>
        </row>
        <row r="744">
          <cell r="A744" t="str">
            <v>406SG</v>
          </cell>
          <cell r="B744" t="str">
            <v>406</v>
          </cell>
          <cell r="D744">
            <v>5479353</v>
          </cell>
          <cell r="F744" t="str">
            <v>406SG</v>
          </cell>
          <cell r="G744" t="str">
            <v>406</v>
          </cell>
          <cell r="I744">
            <v>5479353</v>
          </cell>
        </row>
        <row r="745">
          <cell r="A745" t="str">
            <v>407OR</v>
          </cell>
          <cell r="B745" t="str">
            <v>407</v>
          </cell>
          <cell r="D745">
            <v>0</v>
          </cell>
          <cell r="F745" t="str">
            <v>407OR</v>
          </cell>
          <cell r="G745" t="str">
            <v>407</v>
          </cell>
          <cell r="I745">
            <v>0</v>
          </cell>
        </row>
        <row r="746">
          <cell r="A746" t="str">
            <v>407OTHER</v>
          </cell>
          <cell r="B746" t="str">
            <v>407</v>
          </cell>
          <cell r="D746">
            <v>1196558</v>
          </cell>
          <cell r="F746" t="str">
            <v>407OTHER</v>
          </cell>
          <cell r="G746" t="str">
            <v>407</v>
          </cell>
          <cell r="I746">
            <v>1196558</v>
          </cell>
        </row>
        <row r="747">
          <cell r="A747" t="str">
            <v>407SG</v>
          </cell>
          <cell r="B747" t="str">
            <v>407</v>
          </cell>
          <cell r="D747">
            <v>0</v>
          </cell>
          <cell r="F747" t="str">
            <v>407SG</v>
          </cell>
          <cell r="G747" t="str">
            <v>407</v>
          </cell>
          <cell r="I747">
            <v>0</v>
          </cell>
        </row>
        <row r="748">
          <cell r="A748" t="str">
            <v>407TROJP</v>
          </cell>
          <cell r="B748" t="str">
            <v>407</v>
          </cell>
          <cell r="D748">
            <v>822024</v>
          </cell>
          <cell r="F748" t="str">
            <v>407TROJP</v>
          </cell>
          <cell r="G748" t="str">
            <v>407</v>
          </cell>
          <cell r="I748">
            <v>822024</v>
          </cell>
        </row>
        <row r="749">
          <cell r="A749" t="str">
            <v>407WA</v>
          </cell>
          <cell r="B749" t="str">
            <v>407</v>
          </cell>
          <cell r="D749">
            <v>0</v>
          </cell>
          <cell r="F749" t="str">
            <v>407WA</v>
          </cell>
          <cell r="G749" t="str">
            <v>407</v>
          </cell>
          <cell r="I749">
            <v>0</v>
          </cell>
        </row>
        <row r="750">
          <cell r="A750" t="str">
            <v>408CA</v>
          </cell>
          <cell r="B750" t="str">
            <v>408</v>
          </cell>
          <cell r="D750">
            <v>840000</v>
          </cell>
          <cell r="F750" t="str">
            <v>408CA</v>
          </cell>
          <cell r="G750" t="str">
            <v>408</v>
          </cell>
          <cell r="I750">
            <v>840000</v>
          </cell>
        </row>
        <row r="751">
          <cell r="A751" t="str">
            <v>408GPS</v>
          </cell>
          <cell r="B751" t="str">
            <v>408</v>
          </cell>
          <cell r="D751">
            <v>82620000</v>
          </cell>
          <cell r="F751" t="str">
            <v>408GPS</v>
          </cell>
          <cell r="G751" t="str">
            <v>408</v>
          </cell>
          <cell r="I751">
            <v>82620000</v>
          </cell>
        </row>
        <row r="752">
          <cell r="A752" t="str">
            <v>408OR</v>
          </cell>
          <cell r="B752" t="str">
            <v>408</v>
          </cell>
          <cell r="D752">
            <v>20090000</v>
          </cell>
          <cell r="F752" t="str">
            <v>408OR</v>
          </cell>
          <cell r="G752" t="str">
            <v>408</v>
          </cell>
          <cell r="I752">
            <v>20090000</v>
          </cell>
        </row>
        <row r="753">
          <cell r="A753" t="str">
            <v>408SE</v>
          </cell>
          <cell r="B753" t="str">
            <v>408</v>
          </cell>
          <cell r="D753">
            <v>424000</v>
          </cell>
          <cell r="F753" t="str">
            <v>408SE</v>
          </cell>
          <cell r="G753" t="str">
            <v>408</v>
          </cell>
          <cell r="I753">
            <v>424000</v>
          </cell>
        </row>
        <row r="754">
          <cell r="A754" t="str">
            <v>408SO</v>
          </cell>
          <cell r="B754" t="str">
            <v>408</v>
          </cell>
          <cell r="D754">
            <v>7600000</v>
          </cell>
          <cell r="F754" t="str">
            <v>408SO</v>
          </cell>
          <cell r="G754" t="str">
            <v>408</v>
          </cell>
          <cell r="I754">
            <v>7600000</v>
          </cell>
        </row>
        <row r="755">
          <cell r="A755" t="str">
            <v>408UT</v>
          </cell>
          <cell r="B755" t="str">
            <v>408</v>
          </cell>
          <cell r="D755">
            <v>10000</v>
          </cell>
          <cell r="F755" t="str">
            <v>408UT</v>
          </cell>
          <cell r="G755" t="str">
            <v>408</v>
          </cell>
          <cell r="I755">
            <v>10000</v>
          </cell>
        </row>
        <row r="756">
          <cell r="A756" t="str">
            <v>408WA</v>
          </cell>
          <cell r="B756" t="str">
            <v>408</v>
          </cell>
          <cell r="D756">
            <v>30000</v>
          </cell>
          <cell r="F756" t="str">
            <v>408WA</v>
          </cell>
          <cell r="G756" t="str">
            <v>408</v>
          </cell>
          <cell r="I756">
            <v>30000</v>
          </cell>
        </row>
        <row r="757">
          <cell r="A757" t="str">
            <v>408WYP</v>
          </cell>
          <cell r="B757" t="str">
            <v>408</v>
          </cell>
          <cell r="D757">
            <v>1076600</v>
          </cell>
          <cell r="F757" t="str">
            <v>408WYP</v>
          </cell>
          <cell r="G757" t="str">
            <v>408</v>
          </cell>
          <cell r="I757">
            <v>1076600</v>
          </cell>
        </row>
        <row r="758">
          <cell r="A758" t="str">
            <v>408WYU</v>
          </cell>
          <cell r="B758" t="str">
            <v>408</v>
          </cell>
          <cell r="D758">
            <v>153400</v>
          </cell>
          <cell r="F758" t="str">
            <v>408WYU</v>
          </cell>
          <cell r="G758" t="str">
            <v>408</v>
          </cell>
          <cell r="I758">
            <v>153400</v>
          </cell>
        </row>
        <row r="759">
          <cell r="A759" t="str">
            <v>40910SE</v>
          </cell>
          <cell r="B759" t="str">
            <v>40910</v>
          </cell>
          <cell r="D759">
            <v>-2002546.04</v>
          </cell>
          <cell r="F759" t="str">
            <v>40910SE</v>
          </cell>
          <cell r="G759" t="str">
            <v>40910</v>
          </cell>
          <cell r="I759">
            <v>-2002546.04</v>
          </cell>
        </row>
        <row r="760">
          <cell r="A760" t="str">
            <v>41010BADDEBT</v>
          </cell>
          <cell r="B760" t="str">
            <v>41010</v>
          </cell>
          <cell r="D760">
            <v>0</v>
          </cell>
          <cell r="F760" t="str">
            <v>41010BADDEBT</v>
          </cell>
          <cell r="G760" t="str">
            <v>41010</v>
          </cell>
          <cell r="I760">
            <v>0</v>
          </cell>
        </row>
        <row r="761">
          <cell r="A761" t="str">
            <v>41010CA</v>
          </cell>
          <cell r="B761" t="str">
            <v>41010</v>
          </cell>
          <cell r="D761">
            <v>1057351</v>
          </cell>
          <cell r="F761" t="str">
            <v>41010CA</v>
          </cell>
          <cell r="G761" t="str">
            <v>41010</v>
          </cell>
          <cell r="I761">
            <v>1057351</v>
          </cell>
        </row>
        <row r="762">
          <cell r="A762" t="str">
            <v>41010CN</v>
          </cell>
          <cell r="B762" t="str">
            <v>41010</v>
          </cell>
          <cell r="D762">
            <v>0</v>
          </cell>
          <cell r="F762" t="str">
            <v>41010CN</v>
          </cell>
          <cell r="G762" t="str">
            <v>41010</v>
          </cell>
          <cell r="I762">
            <v>0</v>
          </cell>
        </row>
        <row r="763">
          <cell r="A763" t="str">
            <v>41010DGP</v>
          </cell>
          <cell r="B763" t="str">
            <v>41010</v>
          </cell>
          <cell r="D763">
            <v>2437</v>
          </cell>
          <cell r="F763" t="str">
            <v>41010DGP</v>
          </cell>
          <cell r="G763" t="str">
            <v>41010</v>
          </cell>
          <cell r="I763">
            <v>2437</v>
          </cell>
        </row>
        <row r="764">
          <cell r="A764" t="str">
            <v>41010FERC</v>
          </cell>
          <cell r="B764" t="str">
            <v>41010</v>
          </cell>
          <cell r="D764">
            <v>78199</v>
          </cell>
          <cell r="F764" t="str">
            <v>41010FERC</v>
          </cell>
          <cell r="G764" t="str">
            <v>41010</v>
          </cell>
          <cell r="I764">
            <v>78199</v>
          </cell>
        </row>
        <row r="765">
          <cell r="A765" t="str">
            <v>41010GPS</v>
          </cell>
          <cell r="B765" t="str">
            <v>41010</v>
          </cell>
          <cell r="D765">
            <v>0</v>
          </cell>
          <cell r="F765" t="str">
            <v>41010GPS</v>
          </cell>
          <cell r="G765" t="str">
            <v>41010</v>
          </cell>
          <cell r="I765">
            <v>0</v>
          </cell>
        </row>
        <row r="766">
          <cell r="A766" t="str">
            <v>41010IDU</v>
          </cell>
          <cell r="B766" t="str">
            <v>41010</v>
          </cell>
          <cell r="D766">
            <v>619377</v>
          </cell>
          <cell r="F766" t="str">
            <v>41010IDU</v>
          </cell>
          <cell r="G766" t="str">
            <v>41010</v>
          </cell>
          <cell r="I766">
            <v>619377</v>
          </cell>
        </row>
        <row r="767">
          <cell r="A767" t="str">
            <v>41010NUTIL</v>
          </cell>
          <cell r="B767" t="str">
            <v>41010</v>
          </cell>
          <cell r="D767">
            <v>0</v>
          </cell>
          <cell r="F767" t="str">
            <v>41010NUTIL</v>
          </cell>
          <cell r="G767" t="str">
            <v>41010</v>
          </cell>
          <cell r="I767">
            <v>0</v>
          </cell>
        </row>
        <row r="768">
          <cell r="A768" t="str">
            <v>41010OR</v>
          </cell>
          <cell r="B768" t="str">
            <v>41010</v>
          </cell>
          <cell r="D768">
            <v>15160340</v>
          </cell>
          <cell r="F768" t="str">
            <v>41010OR</v>
          </cell>
          <cell r="G768" t="str">
            <v>41010</v>
          </cell>
          <cell r="I768">
            <v>15160340</v>
          </cell>
        </row>
        <row r="769">
          <cell r="A769" t="str">
            <v>41010OTHER</v>
          </cell>
          <cell r="B769" t="str">
            <v>41010</v>
          </cell>
          <cell r="D769">
            <v>629900</v>
          </cell>
          <cell r="F769" t="str">
            <v>41010OTHER</v>
          </cell>
          <cell r="G769" t="str">
            <v>41010</v>
          </cell>
          <cell r="I769">
            <v>629900</v>
          </cell>
        </row>
        <row r="770">
          <cell r="A770" t="str">
            <v>41010SE</v>
          </cell>
          <cell r="B770" t="str">
            <v>41010</v>
          </cell>
          <cell r="D770">
            <v>2683697.512240001</v>
          </cell>
          <cell r="F770" t="str">
            <v>41010SE</v>
          </cell>
          <cell r="G770" t="str">
            <v>41010</v>
          </cell>
          <cell r="I770">
            <v>2683697.512240001</v>
          </cell>
        </row>
        <row r="771">
          <cell r="A771" t="str">
            <v>41010SG</v>
          </cell>
          <cell r="B771" t="str">
            <v>41010</v>
          </cell>
          <cell r="D771">
            <v>1610826</v>
          </cell>
          <cell r="F771" t="str">
            <v>41010SG</v>
          </cell>
          <cell r="G771" t="str">
            <v>41010</v>
          </cell>
          <cell r="I771">
            <v>1610826</v>
          </cell>
        </row>
        <row r="772">
          <cell r="A772" t="str">
            <v>41010SGCT</v>
          </cell>
          <cell r="B772" t="str">
            <v>41010</v>
          </cell>
          <cell r="D772">
            <v>0</v>
          </cell>
          <cell r="F772" t="str">
            <v>41010SGCT</v>
          </cell>
          <cell r="G772" t="str">
            <v>41010</v>
          </cell>
          <cell r="I772">
            <v>0</v>
          </cell>
        </row>
        <row r="773">
          <cell r="A773" t="str">
            <v>41010SNP</v>
          </cell>
          <cell r="B773" t="str">
            <v>41010</v>
          </cell>
          <cell r="D773">
            <v>32363</v>
          </cell>
          <cell r="F773" t="str">
            <v>41010SNP</v>
          </cell>
          <cell r="G773" t="str">
            <v>41010</v>
          </cell>
          <cell r="I773">
            <v>32363</v>
          </cell>
        </row>
        <row r="774">
          <cell r="A774" t="str">
            <v>41010SNPD</v>
          </cell>
          <cell r="B774" t="str">
            <v>41010</v>
          </cell>
          <cell r="D774">
            <v>0</v>
          </cell>
          <cell r="F774" t="str">
            <v>41010SNPD</v>
          </cell>
          <cell r="G774" t="str">
            <v>41010</v>
          </cell>
          <cell r="I774">
            <v>0</v>
          </cell>
        </row>
        <row r="775">
          <cell r="A775" t="str">
            <v>41010SO</v>
          </cell>
          <cell r="B775" t="str">
            <v>41010</v>
          </cell>
          <cell r="D775">
            <v>31371190</v>
          </cell>
          <cell r="F775" t="str">
            <v>41010SO</v>
          </cell>
          <cell r="G775" t="str">
            <v>41010</v>
          </cell>
          <cell r="I775">
            <v>31371190</v>
          </cell>
        </row>
        <row r="776">
          <cell r="A776" t="str">
            <v>41010TROJD</v>
          </cell>
          <cell r="B776" t="str">
            <v>41010</v>
          </cell>
          <cell r="D776">
            <v>14659</v>
          </cell>
          <cell r="F776" t="str">
            <v>41010TROJD</v>
          </cell>
          <cell r="G776" t="str">
            <v>41010</v>
          </cell>
          <cell r="I776">
            <v>14659</v>
          </cell>
        </row>
        <row r="777">
          <cell r="A777" t="str">
            <v>41010UT</v>
          </cell>
          <cell r="B777" t="str">
            <v>41010</v>
          </cell>
          <cell r="D777">
            <v>6812449</v>
          </cell>
          <cell r="F777" t="str">
            <v>41010UT</v>
          </cell>
          <cell r="G777" t="str">
            <v>41010</v>
          </cell>
          <cell r="I777">
            <v>6812449</v>
          </cell>
        </row>
        <row r="778">
          <cell r="A778" t="str">
            <v>41010WA</v>
          </cell>
          <cell r="B778" t="str">
            <v>41010</v>
          </cell>
          <cell r="D778">
            <v>3106395</v>
          </cell>
          <cell r="F778" t="str">
            <v>41010WA</v>
          </cell>
          <cell r="G778" t="str">
            <v>41010</v>
          </cell>
          <cell r="I778">
            <v>3106395</v>
          </cell>
        </row>
        <row r="779">
          <cell r="A779" t="str">
            <v>41010WYP</v>
          </cell>
          <cell r="B779" t="str">
            <v>41010</v>
          </cell>
          <cell r="D779">
            <v>5522357</v>
          </cell>
          <cell r="F779" t="str">
            <v>41010WYP</v>
          </cell>
          <cell r="G779" t="str">
            <v>41010</v>
          </cell>
          <cell r="I779">
            <v>5522357</v>
          </cell>
        </row>
        <row r="780">
          <cell r="A780" t="str">
            <v>41010WYU</v>
          </cell>
          <cell r="B780" t="str">
            <v>41010</v>
          </cell>
          <cell r="D780">
            <v>120646</v>
          </cell>
          <cell r="F780" t="str">
            <v>41010WYU</v>
          </cell>
          <cell r="G780" t="str">
            <v>41010</v>
          </cell>
          <cell r="I780">
            <v>120646</v>
          </cell>
        </row>
        <row r="781">
          <cell r="A781" t="str">
            <v>41110BADDEBT</v>
          </cell>
          <cell r="B781" t="str">
            <v>41110</v>
          </cell>
          <cell r="D781">
            <v>-1975555</v>
          </cell>
          <cell r="F781" t="str">
            <v>41110BADDEBT</v>
          </cell>
          <cell r="G781" t="str">
            <v>41110</v>
          </cell>
          <cell r="I781">
            <v>-1975555</v>
          </cell>
        </row>
        <row r="782">
          <cell r="A782" t="str">
            <v>41110CA</v>
          </cell>
          <cell r="B782" t="str">
            <v>41110</v>
          </cell>
          <cell r="D782">
            <v>-126417</v>
          </cell>
          <cell r="F782" t="str">
            <v>41110CA</v>
          </cell>
          <cell r="G782" t="str">
            <v>41110</v>
          </cell>
          <cell r="I782">
            <v>-126417</v>
          </cell>
        </row>
        <row r="783">
          <cell r="A783" t="str">
            <v>41110CN</v>
          </cell>
          <cell r="B783" t="str">
            <v>41110</v>
          </cell>
          <cell r="D783">
            <v>0</v>
          </cell>
          <cell r="F783" t="str">
            <v>41110CN</v>
          </cell>
          <cell r="G783" t="str">
            <v>41110</v>
          </cell>
          <cell r="I783">
            <v>0</v>
          </cell>
        </row>
        <row r="784">
          <cell r="A784" t="str">
            <v>41110DGP</v>
          </cell>
          <cell r="B784" t="str">
            <v>41110</v>
          </cell>
          <cell r="D784">
            <v>-334292</v>
          </cell>
          <cell r="F784" t="str">
            <v>41110DGP</v>
          </cell>
          <cell r="G784" t="str">
            <v>41110</v>
          </cell>
          <cell r="I784">
            <v>-334292</v>
          </cell>
        </row>
        <row r="785">
          <cell r="A785" t="str">
            <v>41110FERC</v>
          </cell>
          <cell r="B785" t="str">
            <v>41110</v>
          </cell>
          <cell r="D785">
            <v>-23521</v>
          </cell>
          <cell r="F785" t="str">
            <v>41110FERC</v>
          </cell>
          <cell r="G785" t="str">
            <v>41110</v>
          </cell>
          <cell r="I785">
            <v>-23521</v>
          </cell>
        </row>
        <row r="786">
          <cell r="A786" t="str">
            <v>41110GPS</v>
          </cell>
          <cell r="B786" t="str">
            <v>41110</v>
          </cell>
          <cell r="D786">
            <v>-289462</v>
          </cell>
          <cell r="F786" t="str">
            <v>41110GPS</v>
          </cell>
          <cell r="G786" t="str">
            <v>41110</v>
          </cell>
          <cell r="I786">
            <v>-289462</v>
          </cell>
        </row>
        <row r="787">
          <cell r="A787" t="str">
            <v>41110IDU</v>
          </cell>
          <cell r="B787" t="str">
            <v>41110</v>
          </cell>
          <cell r="D787">
            <v>0</v>
          </cell>
          <cell r="F787" t="str">
            <v>41110IDU</v>
          </cell>
          <cell r="G787" t="str">
            <v>41110</v>
          </cell>
          <cell r="I787">
            <v>0</v>
          </cell>
        </row>
        <row r="788">
          <cell r="A788" t="str">
            <v>41110NUTIL</v>
          </cell>
          <cell r="B788" t="str">
            <v>41110</v>
          </cell>
          <cell r="D788">
            <v>0</v>
          </cell>
          <cell r="F788" t="str">
            <v>41110NUTIL</v>
          </cell>
          <cell r="G788" t="str">
            <v>41110</v>
          </cell>
          <cell r="I788">
            <v>0</v>
          </cell>
        </row>
        <row r="789">
          <cell r="A789" t="str">
            <v>41110OR</v>
          </cell>
          <cell r="B789" t="str">
            <v>41110</v>
          </cell>
          <cell r="D789">
            <v>-130944</v>
          </cell>
          <cell r="F789" t="str">
            <v>41110OR</v>
          </cell>
          <cell r="G789" t="str">
            <v>41110</v>
          </cell>
          <cell r="I789">
            <v>-130944</v>
          </cell>
        </row>
        <row r="790">
          <cell r="A790" t="str">
            <v>41110OTHER</v>
          </cell>
          <cell r="B790" t="str">
            <v>41110</v>
          </cell>
          <cell r="D790">
            <v>-629900</v>
          </cell>
          <cell r="F790" t="str">
            <v>41110OTHER</v>
          </cell>
          <cell r="G790" t="str">
            <v>41110</v>
          </cell>
          <cell r="I790">
            <v>-629900</v>
          </cell>
        </row>
        <row r="791">
          <cell r="A791" t="str">
            <v>41110SE</v>
          </cell>
          <cell r="B791" t="str">
            <v>41110</v>
          </cell>
          <cell r="D791">
            <v>-3110689</v>
          </cell>
          <cell r="F791" t="str">
            <v>41110SE</v>
          </cell>
          <cell r="G791" t="str">
            <v>41110</v>
          </cell>
          <cell r="I791">
            <v>-3110689</v>
          </cell>
        </row>
        <row r="792">
          <cell r="A792" t="str">
            <v>41110SG</v>
          </cell>
          <cell r="B792" t="str">
            <v>41110</v>
          </cell>
          <cell r="D792">
            <v>-4567857</v>
          </cell>
          <cell r="F792" t="str">
            <v>41110SG</v>
          </cell>
          <cell r="G792" t="str">
            <v>41110</v>
          </cell>
          <cell r="I792">
            <v>-4567857</v>
          </cell>
        </row>
        <row r="793">
          <cell r="A793" t="str">
            <v>41110SGCT</v>
          </cell>
          <cell r="B793" t="str">
            <v>41110</v>
          </cell>
          <cell r="D793">
            <v>-356221</v>
          </cell>
          <cell r="F793" t="str">
            <v>41110SGCT</v>
          </cell>
          <cell r="G793" t="str">
            <v>41110</v>
          </cell>
          <cell r="I793">
            <v>-356221</v>
          </cell>
        </row>
        <row r="794">
          <cell r="A794" t="str">
            <v>41110SNP</v>
          </cell>
          <cell r="B794" t="str">
            <v>41110</v>
          </cell>
          <cell r="D794">
            <v>-2220117</v>
          </cell>
          <cell r="F794" t="str">
            <v>41110SNP</v>
          </cell>
          <cell r="G794" t="str">
            <v>41110</v>
          </cell>
          <cell r="I794">
            <v>-2220117</v>
          </cell>
        </row>
        <row r="795">
          <cell r="A795" t="str">
            <v>41110SNPD</v>
          </cell>
          <cell r="B795" t="str">
            <v>41110</v>
          </cell>
          <cell r="D795">
            <v>0</v>
          </cell>
          <cell r="F795" t="str">
            <v>41110SNPD</v>
          </cell>
          <cell r="G795" t="str">
            <v>41110</v>
          </cell>
          <cell r="I795">
            <v>0</v>
          </cell>
        </row>
        <row r="796">
          <cell r="A796" t="str">
            <v>41110SO</v>
          </cell>
          <cell r="B796" t="str">
            <v>41110</v>
          </cell>
          <cell r="D796">
            <v>-46612129</v>
          </cell>
          <cell r="F796" t="str">
            <v>41110SO</v>
          </cell>
          <cell r="G796" t="str">
            <v>41110</v>
          </cell>
          <cell r="I796">
            <v>-46612129</v>
          </cell>
        </row>
        <row r="797">
          <cell r="A797" t="str">
            <v>41110TROJD</v>
          </cell>
          <cell r="B797" t="str">
            <v>41110</v>
          </cell>
          <cell r="D797">
            <v>-609301</v>
          </cell>
          <cell r="F797" t="str">
            <v>41110TROJD</v>
          </cell>
          <cell r="G797" t="str">
            <v>41110</v>
          </cell>
          <cell r="I797">
            <v>-609301</v>
          </cell>
        </row>
        <row r="798">
          <cell r="A798" t="str">
            <v>41110UT</v>
          </cell>
          <cell r="B798" t="str">
            <v>41110</v>
          </cell>
          <cell r="D798">
            <v>0</v>
          </cell>
          <cell r="F798" t="str">
            <v>41110UT</v>
          </cell>
          <cell r="G798" t="str">
            <v>41110</v>
          </cell>
          <cell r="I798">
            <v>0</v>
          </cell>
        </row>
        <row r="799">
          <cell r="A799" t="str">
            <v>41110WA</v>
          </cell>
          <cell r="B799" t="str">
            <v>41110</v>
          </cell>
          <cell r="D799">
            <v>-19806</v>
          </cell>
          <cell r="F799" t="str">
            <v>41110WA</v>
          </cell>
          <cell r="G799" t="str">
            <v>41110</v>
          </cell>
          <cell r="I799">
            <v>-19806</v>
          </cell>
        </row>
        <row r="800">
          <cell r="A800" t="str">
            <v>41110WYP</v>
          </cell>
          <cell r="B800" t="str">
            <v>41110</v>
          </cell>
          <cell r="D800">
            <v>0</v>
          </cell>
          <cell r="F800" t="str">
            <v>41110WYP</v>
          </cell>
          <cell r="G800" t="str">
            <v>41110</v>
          </cell>
          <cell r="I800">
            <v>0</v>
          </cell>
        </row>
        <row r="801">
          <cell r="A801" t="str">
            <v>41110WYU</v>
          </cell>
          <cell r="B801" t="str">
            <v>41110</v>
          </cell>
          <cell r="D801">
            <v>0</v>
          </cell>
          <cell r="F801" t="str">
            <v>41110WYU</v>
          </cell>
          <cell r="G801" t="str">
            <v>41110</v>
          </cell>
          <cell r="I801">
            <v>0</v>
          </cell>
        </row>
        <row r="802">
          <cell r="A802" t="str">
            <v>41140DGU</v>
          </cell>
          <cell r="B802" t="str">
            <v>41140</v>
          </cell>
          <cell r="D802">
            <v>-5854860</v>
          </cell>
          <cell r="F802" t="str">
            <v>41140DGU</v>
          </cell>
          <cell r="G802" t="str">
            <v>41140</v>
          </cell>
          <cell r="I802">
            <v>-5854860</v>
          </cell>
        </row>
        <row r="803">
          <cell r="A803" t="str">
            <v>440CA</v>
          </cell>
          <cell r="B803" t="str">
            <v>440</v>
          </cell>
          <cell r="D803">
            <v>32995898</v>
          </cell>
          <cell r="F803" t="str">
            <v>440CA</v>
          </cell>
          <cell r="G803" t="str">
            <v>440</v>
          </cell>
          <cell r="I803">
            <v>32995898</v>
          </cell>
        </row>
        <row r="804">
          <cell r="A804" t="str">
            <v>440IDU</v>
          </cell>
          <cell r="B804" t="str">
            <v>440</v>
          </cell>
          <cell r="D804">
            <v>48901898</v>
          </cell>
          <cell r="F804" t="str">
            <v>440IDU</v>
          </cell>
          <cell r="G804" t="str">
            <v>440</v>
          </cell>
          <cell r="I804">
            <v>48901898</v>
          </cell>
        </row>
        <row r="805">
          <cell r="A805" t="str">
            <v>440OR</v>
          </cell>
          <cell r="B805" t="str">
            <v>440</v>
          </cell>
          <cell r="D805">
            <v>412030608</v>
          </cell>
          <cell r="F805" t="str">
            <v>440OR</v>
          </cell>
          <cell r="G805" t="str">
            <v>440</v>
          </cell>
          <cell r="I805">
            <v>412030608</v>
          </cell>
        </row>
        <row r="806">
          <cell r="A806" t="str">
            <v>440UT</v>
          </cell>
          <cell r="B806" t="str">
            <v>440</v>
          </cell>
          <cell r="D806">
            <v>432802147</v>
          </cell>
          <cell r="F806" t="str">
            <v>440UT</v>
          </cell>
          <cell r="G806" t="str">
            <v>440</v>
          </cell>
          <cell r="I806">
            <v>432802147</v>
          </cell>
        </row>
        <row r="807">
          <cell r="A807" t="str">
            <v>440WA</v>
          </cell>
          <cell r="B807" t="str">
            <v>440</v>
          </cell>
          <cell r="D807">
            <v>90097570</v>
          </cell>
          <cell r="F807" t="str">
            <v>440WA</v>
          </cell>
          <cell r="G807" t="str">
            <v>440</v>
          </cell>
          <cell r="I807">
            <v>90097570</v>
          </cell>
        </row>
        <row r="808">
          <cell r="A808" t="str">
            <v>440WYP</v>
          </cell>
          <cell r="B808" t="str">
            <v>440</v>
          </cell>
          <cell r="D808">
            <v>57352545.93330451</v>
          </cell>
          <cell r="F808" t="str">
            <v>440WYP</v>
          </cell>
          <cell r="G808" t="str">
            <v>440</v>
          </cell>
          <cell r="I808">
            <v>57352545.93330451</v>
          </cell>
        </row>
        <row r="809">
          <cell r="A809" t="str">
            <v>440WYU</v>
          </cell>
          <cell r="B809" t="str">
            <v>440</v>
          </cell>
          <cell r="D809">
            <v>8212968.434927959</v>
          </cell>
          <cell r="F809" t="str">
            <v>440WYU</v>
          </cell>
          <cell r="G809" t="str">
            <v>440</v>
          </cell>
          <cell r="I809">
            <v>8212968.434927959</v>
          </cell>
        </row>
        <row r="810">
          <cell r="A810" t="str">
            <v>442CA</v>
          </cell>
          <cell r="B810" t="str">
            <v>442</v>
          </cell>
          <cell r="D810">
            <v>32402515</v>
          </cell>
          <cell r="F810" t="str">
            <v>442CA</v>
          </cell>
          <cell r="G810" t="str">
            <v>442</v>
          </cell>
          <cell r="I810">
            <v>32402515</v>
          </cell>
        </row>
        <row r="811">
          <cell r="A811" t="str">
            <v>442IDU</v>
          </cell>
          <cell r="B811" t="str">
            <v>442</v>
          </cell>
          <cell r="D811">
            <v>119372349</v>
          </cell>
          <cell r="F811" t="str">
            <v>442IDU</v>
          </cell>
          <cell r="G811" t="str">
            <v>442</v>
          </cell>
          <cell r="I811">
            <v>119372349</v>
          </cell>
        </row>
        <row r="812">
          <cell r="A812" t="str">
            <v>442OR</v>
          </cell>
          <cell r="B812" t="str">
            <v>442</v>
          </cell>
          <cell r="D812">
            <v>426260941</v>
          </cell>
          <cell r="F812" t="str">
            <v>442OR</v>
          </cell>
          <cell r="G812" t="str">
            <v>442</v>
          </cell>
          <cell r="I812">
            <v>426260941</v>
          </cell>
        </row>
        <row r="813">
          <cell r="A813" t="str">
            <v>442SE</v>
          </cell>
          <cell r="B813" t="str">
            <v>442</v>
          </cell>
          <cell r="D813">
            <v>0</v>
          </cell>
          <cell r="F813" t="str">
            <v>442SE</v>
          </cell>
          <cell r="G813" t="str">
            <v>442</v>
          </cell>
          <cell r="I813">
            <v>0</v>
          </cell>
        </row>
        <row r="814">
          <cell r="A814" t="str">
            <v>442UT</v>
          </cell>
          <cell r="B814" t="str">
            <v>442</v>
          </cell>
          <cell r="D814">
            <v>768000414</v>
          </cell>
          <cell r="F814" t="str">
            <v>442UT</v>
          </cell>
          <cell r="G814" t="str">
            <v>442</v>
          </cell>
          <cell r="I814">
            <v>768000414</v>
          </cell>
        </row>
        <row r="815">
          <cell r="A815" t="str">
            <v>442WA</v>
          </cell>
          <cell r="B815" t="str">
            <v>442</v>
          </cell>
          <cell r="D815">
            <v>130413779</v>
          </cell>
          <cell r="F815" t="str">
            <v>442WA</v>
          </cell>
          <cell r="G815" t="str">
            <v>442</v>
          </cell>
          <cell r="I815">
            <v>130413779</v>
          </cell>
        </row>
        <row r="816">
          <cell r="A816" t="str">
            <v>442WYP</v>
          </cell>
          <cell r="B816" t="str">
            <v>442</v>
          </cell>
          <cell r="D816">
            <v>258723587.41594887</v>
          </cell>
          <cell r="F816" t="str">
            <v>442WYP</v>
          </cell>
          <cell r="G816" t="str">
            <v>442</v>
          </cell>
          <cell r="I816">
            <v>258723587.41594887</v>
          </cell>
        </row>
        <row r="817">
          <cell r="A817" t="str">
            <v>442WYU</v>
          </cell>
          <cell r="B817" t="str">
            <v>442</v>
          </cell>
          <cell r="D817">
            <v>39200108.78529611</v>
          </cell>
          <cell r="F817" t="str">
            <v>442WYU</v>
          </cell>
          <cell r="G817" t="str">
            <v>442</v>
          </cell>
          <cell r="I817">
            <v>39200108.78529611</v>
          </cell>
        </row>
        <row r="818">
          <cell r="A818" t="str">
            <v>444CA</v>
          </cell>
          <cell r="B818" t="str">
            <v>444</v>
          </cell>
          <cell r="D818">
            <v>318864</v>
          </cell>
          <cell r="F818" t="str">
            <v>444CA</v>
          </cell>
          <cell r="G818" t="str">
            <v>444</v>
          </cell>
          <cell r="I818">
            <v>318864</v>
          </cell>
        </row>
        <row r="819">
          <cell r="A819" t="str">
            <v>444IDU</v>
          </cell>
          <cell r="B819" t="str">
            <v>444</v>
          </cell>
          <cell r="D819">
            <v>202945</v>
          </cell>
          <cell r="F819" t="str">
            <v>444IDU</v>
          </cell>
          <cell r="G819" t="str">
            <v>444</v>
          </cell>
          <cell r="I819">
            <v>202945</v>
          </cell>
        </row>
        <row r="820">
          <cell r="A820" t="str">
            <v>444OR</v>
          </cell>
          <cell r="B820" t="str">
            <v>444</v>
          </cell>
          <cell r="D820">
            <v>5513353</v>
          </cell>
          <cell r="F820" t="str">
            <v>444OR</v>
          </cell>
          <cell r="G820" t="str">
            <v>444</v>
          </cell>
          <cell r="I820">
            <v>5513353</v>
          </cell>
        </row>
        <row r="821">
          <cell r="A821" t="str">
            <v>444UT</v>
          </cell>
          <cell r="B821" t="str">
            <v>444</v>
          </cell>
          <cell r="D821">
            <v>9553510</v>
          </cell>
          <cell r="F821" t="str">
            <v>444UT</v>
          </cell>
          <cell r="G821" t="str">
            <v>444</v>
          </cell>
          <cell r="I821">
            <v>9553510</v>
          </cell>
        </row>
        <row r="822">
          <cell r="A822" t="str">
            <v>444WA</v>
          </cell>
          <cell r="B822" t="str">
            <v>444</v>
          </cell>
          <cell r="D822">
            <v>890792</v>
          </cell>
          <cell r="F822" t="str">
            <v>444WA</v>
          </cell>
          <cell r="G822" t="str">
            <v>444</v>
          </cell>
          <cell r="I822">
            <v>890792</v>
          </cell>
        </row>
        <row r="823">
          <cell r="A823" t="str">
            <v>444WYP</v>
          </cell>
          <cell r="B823" t="str">
            <v>444</v>
          </cell>
          <cell r="D823">
            <v>1429667.1060521519</v>
          </cell>
          <cell r="F823" t="str">
            <v>444WYP</v>
          </cell>
          <cell r="G823" t="str">
            <v>444</v>
          </cell>
          <cell r="I823">
            <v>1429667.1060521519</v>
          </cell>
        </row>
        <row r="824">
          <cell r="A824" t="str">
            <v>444WYU</v>
          </cell>
          <cell r="B824" t="str">
            <v>444</v>
          </cell>
          <cell r="D824">
            <v>459052.8314814353</v>
          </cell>
          <cell r="F824" t="str">
            <v>444WYU</v>
          </cell>
          <cell r="G824" t="str">
            <v>444</v>
          </cell>
          <cell r="I824">
            <v>459052.8314814353</v>
          </cell>
        </row>
        <row r="825">
          <cell r="A825" t="str">
            <v>445UT</v>
          </cell>
          <cell r="B825" t="str">
            <v>445</v>
          </cell>
          <cell r="D825">
            <v>19884169</v>
          </cell>
          <cell r="F825" t="str">
            <v>445UT</v>
          </cell>
          <cell r="G825" t="str">
            <v>445</v>
          </cell>
          <cell r="I825">
            <v>19884169</v>
          </cell>
        </row>
        <row r="826">
          <cell r="A826" t="str">
            <v>448OR</v>
          </cell>
          <cell r="B826" t="str">
            <v>448</v>
          </cell>
          <cell r="D826">
            <v>0</v>
          </cell>
          <cell r="F826" t="str">
            <v>448OR</v>
          </cell>
          <cell r="G826" t="str">
            <v>448</v>
          </cell>
          <cell r="I826">
            <v>0</v>
          </cell>
        </row>
        <row r="827">
          <cell r="A827" t="str">
            <v>447FERC</v>
          </cell>
          <cell r="B827" t="str">
            <v>447</v>
          </cell>
          <cell r="D827">
            <v>6200457.63</v>
          </cell>
          <cell r="F827" t="str">
            <v>447FERC</v>
          </cell>
          <cell r="G827" t="str">
            <v>447</v>
          </cell>
          <cell r="I827">
            <v>6200457.63</v>
          </cell>
        </row>
        <row r="828">
          <cell r="A828" t="str">
            <v>447OR</v>
          </cell>
          <cell r="B828" t="str">
            <v>447</v>
          </cell>
          <cell r="D828">
            <v>883757.36</v>
          </cell>
          <cell r="F828" t="str">
            <v>447OR</v>
          </cell>
          <cell r="G828" t="str">
            <v>447</v>
          </cell>
          <cell r="I828">
            <v>883757.36</v>
          </cell>
        </row>
        <row r="829">
          <cell r="A829" t="str">
            <v>447OTHER</v>
          </cell>
          <cell r="B829" t="str">
            <v>447</v>
          </cell>
          <cell r="D829">
            <v>0</v>
          </cell>
          <cell r="F829" t="str">
            <v>447OTHER</v>
          </cell>
          <cell r="G829" t="str">
            <v>447</v>
          </cell>
          <cell r="I829">
            <v>0</v>
          </cell>
        </row>
        <row r="830">
          <cell r="A830" t="str">
            <v>447SE</v>
          </cell>
          <cell r="B830" t="str">
            <v>447</v>
          </cell>
          <cell r="D830">
            <v>0</v>
          </cell>
          <cell r="F830" t="str">
            <v>447SE</v>
          </cell>
          <cell r="G830" t="str">
            <v>447</v>
          </cell>
          <cell r="I830">
            <v>0</v>
          </cell>
        </row>
        <row r="831">
          <cell r="A831" t="str">
            <v>447SG</v>
          </cell>
          <cell r="B831" t="str">
            <v>447</v>
          </cell>
          <cell r="D831">
            <v>1138704899.31</v>
          </cell>
          <cell r="F831" t="str">
            <v>447SG</v>
          </cell>
          <cell r="G831" t="str">
            <v>447</v>
          </cell>
          <cell r="I831">
            <v>1138704899.31</v>
          </cell>
        </row>
        <row r="832">
          <cell r="A832" t="str">
            <v>447WYP</v>
          </cell>
          <cell r="B832" t="str">
            <v>447</v>
          </cell>
          <cell r="D832">
            <v>30892.27</v>
          </cell>
          <cell r="F832" t="str">
            <v>447WYP</v>
          </cell>
          <cell r="G832" t="str">
            <v>447</v>
          </cell>
          <cell r="I832">
            <v>30892.27</v>
          </cell>
        </row>
        <row r="833">
          <cell r="A833" t="str">
            <v>450CA</v>
          </cell>
          <cell r="B833" t="str">
            <v>450</v>
          </cell>
          <cell r="D833">
            <v>203478.89</v>
          </cell>
          <cell r="F833" t="str">
            <v>450CA</v>
          </cell>
          <cell r="G833" t="str">
            <v>450</v>
          </cell>
          <cell r="I833">
            <v>203478.89</v>
          </cell>
        </row>
        <row r="834">
          <cell r="A834" t="str">
            <v>450IDU</v>
          </cell>
          <cell r="B834" t="str">
            <v>450</v>
          </cell>
          <cell r="D834">
            <v>220101.97</v>
          </cell>
          <cell r="F834" t="str">
            <v>450IDU</v>
          </cell>
          <cell r="G834" t="str">
            <v>450</v>
          </cell>
          <cell r="I834">
            <v>220101.97</v>
          </cell>
        </row>
        <row r="835">
          <cell r="A835" t="str">
            <v>450OR</v>
          </cell>
          <cell r="B835" t="str">
            <v>450</v>
          </cell>
          <cell r="D835">
            <v>1984496.3</v>
          </cell>
          <cell r="F835" t="str">
            <v>450OR</v>
          </cell>
          <cell r="G835" t="str">
            <v>450</v>
          </cell>
          <cell r="I835">
            <v>1984496.3</v>
          </cell>
        </row>
        <row r="836">
          <cell r="A836" t="str">
            <v>450UT</v>
          </cell>
          <cell r="B836" t="str">
            <v>450</v>
          </cell>
          <cell r="D836">
            <v>2107732.45</v>
          </cell>
          <cell r="F836" t="str">
            <v>450UT</v>
          </cell>
          <cell r="G836" t="str">
            <v>450</v>
          </cell>
          <cell r="I836">
            <v>2107732.45</v>
          </cell>
        </row>
        <row r="837">
          <cell r="A837" t="str">
            <v>450WA</v>
          </cell>
          <cell r="B837" t="str">
            <v>450</v>
          </cell>
          <cell r="D837">
            <v>354599.1</v>
          </cell>
          <cell r="F837" t="str">
            <v>450WA</v>
          </cell>
          <cell r="G837" t="str">
            <v>450</v>
          </cell>
          <cell r="I837">
            <v>354599.1</v>
          </cell>
        </row>
        <row r="838">
          <cell r="A838" t="str">
            <v>450WYP</v>
          </cell>
          <cell r="B838" t="str">
            <v>450</v>
          </cell>
          <cell r="D838">
            <v>330622.67</v>
          </cell>
          <cell r="F838" t="str">
            <v>450WYP</v>
          </cell>
          <cell r="G838" t="str">
            <v>450</v>
          </cell>
          <cell r="I838">
            <v>330622.67</v>
          </cell>
        </row>
        <row r="839">
          <cell r="A839" t="str">
            <v>450WYU</v>
          </cell>
          <cell r="B839" t="str">
            <v>450</v>
          </cell>
          <cell r="D839">
            <v>67346.08</v>
          </cell>
          <cell r="F839" t="str">
            <v>450WYU</v>
          </cell>
          <cell r="G839" t="str">
            <v>450</v>
          </cell>
          <cell r="I839">
            <v>67346.08</v>
          </cell>
        </row>
        <row r="840">
          <cell r="A840" t="str">
            <v>451CA</v>
          </cell>
          <cell r="B840" t="str">
            <v>451</v>
          </cell>
          <cell r="D840">
            <v>62067.82</v>
          </cell>
          <cell r="F840" t="str">
            <v>451CA</v>
          </cell>
          <cell r="G840" t="str">
            <v>451</v>
          </cell>
          <cell r="I840">
            <v>62067.82</v>
          </cell>
        </row>
        <row r="841">
          <cell r="A841" t="str">
            <v>451IDU</v>
          </cell>
          <cell r="B841" t="str">
            <v>451</v>
          </cell>
          <cell r="D841">
            <v>134484.53</v>
          </cell>
          <cell r="F841" t="str">
            <v>451IDU</v>
          </cell>
          <cell r="G841" t="str">
            <v>451</v>
          </cell>
          <cell r="I841">
            <v>134484.53</v>
          </cell>
        </row>
        <row r="842">
          <cell r="A842" t="str">
            <v>451OR</v>
          </cell>
          <cell r="B842" t="str">
            <v>451</v>
          </cell>
          <cell r="D842">
            <v>1548968.56</v>
          </cell>
          <cell r="F842" t="str">
            <v>451OR</v>
          </cell>
          <cell r="G842" t="str">
            <v>451</v>
          </cell>
          <cell r="I842">
            <v>1548968.56</v>
          </cell>
        </row>
        <row r="843">
          <cell r="A843" t="str">
            <v>451UT</v>
          </cell>
          <cell r="B843" t="str">
            <v>451</v>
          </cell>
          <cell r="D843">
            <v>4428550.36</v>
          </cell>
          <cell r="F843" t="str">
            <v>451UT</v>
          </cell>
          <cell r="G843" t="str">
            <v>451</v>
          </cell>
          <cell r="I843">
            <v>4428550.36</v>
          </cell>
        </row>
        <row r="844">
          <cell r="A844" t="str">
            <v>451WA</v>
          </cell>
          <cell r="B844" t="str">
            <v>451</v>
          </cell>
          <cell r="D844">
            <v>256741.33</v>
          </cell>
          <cell r="F844" t="str">
            <v>451WA</v>
          </cell>
          <cell r="G844" t="str">
            <v>451</v>
          </cell>
          <cell r="I844">
            <v>256741.33</v>
          </cell>
        </row>
        <row r="845">
          <cell r="A845" t="str">
            <v>451WYP</v>
          </cell>
          <cell r="B845" t="str">
            <v>451</v>
          </cell>
          <cell r="D845">
            <v>185121.36</v>
          </cell>
          <cell r="F845" t="str">
            <v>451WYP</v>
          </cell>
          <cell r="G845" t="str">
            <v>451</v>
          </cell>
          <cell r="I845">
            <v>185121.36</v>
          </cell>
        </row>
        <row r="846">
          <cell r="A846" t="str">
            <v>451WYU</v>
          </cell>
          <cell r="B846" t="str">
            <v>451</v>
          </cell>
          <cell r="D846">
            <v>97566.8</v>
          </cell>
          <cell r="F846" t="str">
            <v>451WYU</v>
          </cell>
          <cell r="G846" t="str">
            <v>451</v>
          </cell>
          <cell r="I846">
            <v>97566.8</v>
          </cell>
        </row>
        <row r="847">
          <cell r="A847" t="str">
            <v>454CA</v>
          </cell>
          <cell r="B847" t="str">
            <v>454</v>
          </cell>
          <cell r="D847">
            <v>1217389.82</v>
          </cell>
          <cell r="F847" t="str">
            <v>454CA</v>
          </cell>
          <cell r="G847" t="str">
            <v>454</v>
          </cell>
          <cell r="I847">
            <v>1217389.82</v>
          </cell>
        </row>
        <row r="848">
          <cell r="A848" t="str">
            <v>454IDU</v>
          </cell>
          <cell r="B848" t="str">
            <v>454</v>
          </cell>
          <cell r="D848">
            <v>399070.75</v>
          </cell>
          <cell r="F848" t="str">
            <v>454IDU</v>
          </cell>
          <cell r="G848" t="str">
            <v>454</v>
          </cell>
          <cell r="I848">
            <v>399070.75</v>
          </cell>
        </row>
        <row r="849">
          <cell r="A849" t="str">
            <v>454OR</v>
          </cell>
          <cell r="B849" t="str">
            <v>454</v>
          </cell>
          <cell r="D849">
            <v>5114897.08</v>
          </cell>
          <cell r="F849" t="str">
            <v>454OR</v>
          </cell>
          <cell r="G849" t="str">
            <v>454</v>
          </cell>
          <cell r="I849">
            <v>5114897.08</v>
          </cell>
        </row>
        <row r="850">
          <cell r="A850" t="str">
            <v>454SG</v>
          </cell>
          <cell r="B850" t="str">
            <v>454</v>
          </cell>
          <cell r="D850">
            <v>4988017.32</v>
          </cell>
          <cell r="F850" t="str">
            <v>454SG</v>
          </cell>
          <cell r="G850" t="str">
            <v>454</v>
          </cell>
          <cell r="I850">
            <v>4988017.32</v>
          </cell>
        </row>
        <row r="851">
          <cell r="A851" t="str">
            <v>454SO</v>
          </cell>
          <cell r="B851" t="str">
            <v>454</v>
          </cell>
          <cell r="D851">
            <v>1499608.1</v>
          </cell>
          <cell r="F851" t="str">
            <v>454SO</v>
          </cell>
          <cell r="G851" t="str">
            <v>454</v>
          </cell>
          <cell r="I851">
            <v>1499608.1</v>
          </cell>
        </row>
        <row r="852">
          <cell r="A852" t="str">
            <v>454UT</v>
          </cell>
          <cell r="B852" t="str">
            <v>454</v>
          </cell>
          <cell r="D852">
            <v>5537954.250000001</v>
          </cell>
          <cell r="F852" t="str">
            <v>454UT</v>
          </cell>
          <cell r="G852" t="str">
            <v>454</v>
          </cell>
          <cell r="I852">
            <v>5537954.250000001</v>
          </cell>
        </row>
        <row r="853">
          <cell r="A853" t="str">
            <v>454WA</v>
          </cell>
          <cell r="B853" t="str">
            <v>454</v>
          </cell>
          <cell r="D853">
            <v>-120059.65</v>
          </cell>
          <cell r="F853" t="str">
            <v>454WA</v>
          </cell>
          <cell r="G853" t="str">
            <v>454</v>
          </cell>
          <cell r="I853">
            <v>-120059.65</v>
          </cell>
        </row>
        <row r="854">
          <cell r="A854" t="str">
            <v>454WYP</v>
          </cell>
          <cell r="B854" t="str">
            <v>454</v>
          </cell>
          <cell r="D854">
            <v>314642.46</v>
          </cell>
          <cell r="F854" t="str">
            <v>454WYP</v>
          </cell>
          <cell r="G854" t="str">
            <v>454</v>
          </cell>
          <cell r="I854">
            <v>314642.46</v>
          </cell>
        </row>
        <row r="855">
          <cell r="A855" t="str">
            <v>454WYU</v>
          </cell>
          <cell r="B855" t="str">
            <v>454</v>
          </cell>
          <cell r="D855">
            <v>167760.72</v>
          </cell>
          <cell r="F855" t="str">
            <v>454WYU</v>
          </cell>
          <cell r="G855" t="str">
            <v>454</v>
          </cell>
          <cell r="I855">
            <v>167760.72</v>
          </cell>
        </row>
        <row r="856">
          <cell r="A856" t="str">
            <v>453SG</v>
          </cell>
          <cell r="B856" t="str">
            <v>453</v>
          </cell>
          <cell r="D856">
            <v>0</v>
          </cell>
          <cell r="F856" t="str">
            <v>453SG</v>
          </cell>
          <cell r="G856" t="str">
            <v>453</v>
          </cell>
          <cell r="I856">
            <v>0</v>
          </cell>
        </row>
        <row r="857">
          <cell r="A857" t="str">
            <v>456CA</v>
          </cell>
          <cell r="B857" t="str">
            <v>456</v>
          </cell>
          <cell r="D857">
            <v>0</v>
          </cell>
          <cell r="F857" t="str">
            <v>456CA</v>
          </cell>
          <cell r="G857" t="str">
            <v>456</v>
          </cell>
          <cell r="I857">
            <v>0</v>
          </cell>
        </row>
        <row r="858">
          <cell r="A858" t="str">
            <v>456IDU</v>
          </cell>
          <cell r="B858" t="str">
            <v>456</v>
          </cell>
          <cell r="D858">
            <v>2805314.81</v>
          </cell>
          <cell r="F858" t="str">
            <v>456IDU</v>
          </cell>
          <cell r="G858" t="str">
            <v>456</v>
          </cell>
          <cell r="I858">
            <v>2805314.81</v>
          </cell>
        </row>
        <row r="859">
          <cell r="A859" t="str">
            <v>456OR</v>
          </cell>
          <cell r="B859" t="str">
            <v>456</v>
          </cell>
          <cell r="D859">
            <v>20923881.490000002</v>
          </cell>
          <cell r="F859" t="str">
            <v>456OR</v>
          </cell>
          <cell r="G859" t="str">
            <v>456</v>
          </cell>
          <cell r="I859">
            <v>20923881.490000002</v>
          </cell>
        </row>
        <row r="860">
          <cell r="A860" t="str">
            <v>456OTHER</v>
          </cell>
          <cell r="B860" t="str">
            <v>456</v>
          </cell>
          <cell r="D860">
            <v>24783383.24</v>
          </cell>
          <cell r="F860" t="str">
            <v>456OTHER</v>
          </cell>
          <cell r="G860" t="str">
            <v>456</v>
          </cell>
          <cell r="I860">
            <v>24783383.24</v>
          </cell>
        </row>
        <row r="861">
          <cell r="A861" t="str">
            <v>456SE</v>
          </cell>
          <cell r="B861" t="str">
            <v>456</v>
          </cell>
          <cell r="D861">
            <v>15918162.49</v>
          </cell>
          <cell r="F861" t="str">
            <v>456SE</v>
          </cell>
          <cell r="G861" t="str">
            <v>456</v>
          </cell>
          <cell r="I861">
            <v>15918162.49</v>
          </cell>
        </row>
        <row r="862">
          <cell r="A862" t="str">
            <v>456SG</v>
          </cell>
          <cell r="B862" t="str">
            <v>456</v>
          </cell>
          <cell r="D862">
            <v>42590070.766</v>
          </cell>
          <cell r="F862" t="str">
            <v>456SG</v>
          </cell>
          <cell r="G862" t="str">
            <v>456</v>
          </cell>
          <cell r="I862">
            <v>42590070.766</v>
          </cell>
        </row>
        <row r="863">
          <cell r="A863" t="str">
            <v>456SO</v>
          </cell>
          <cell r="B863" t="str">
            <v>456</v>
          </cell>
          <cell r="D863">
            <v>-111169.9000000018</v>
          </cell>
          <cell r="F863" t="str">
            <v>456SO</v>
          </cell>
          <cell r="G863" t="str">
            <v>456</v>
          </cell>
          <cell r="I863">
            <v>-111169.9000000018</v>
          </cell>
        </row>
        <row r="864">
          <cell r="A864" t="str">
            <v>456UT</v>
          </cell>
          <cell r="B864" t="str">
            <v>456</v>
          </cell>
          <cell r="D864">
            <v>555782.24</v>
          </cell>
          <cell r="F864" t="str">
            <v>456UT</v>
          </cell>
          <cell r="G864" t="str">
            <v>456</v>
          </cell>
          <cell r="I864">
            <v>555782.24</v>
          </cell>
        </row>
        <row r="865">
          <cell r="A865" t="str">
            <v>456WA</v>
          </cell>
          <cell r="B865" t="str">
            <v>456</v>
          </cell>
          <cell r="D865">
            <v>-40061.04</v>
          </cell>
          <cell r="F865" t="str">
            <v>456WA</v>
          </cell>
          <cell r="G865" t="str">
            <v>456</v>
          </cell>
          <cell r="I865">
            <v>-40061.04</v>
          </cell>
        </row>
        <row r="866">
          <cell r="A866" t="str">
            <v>456WYP</v>
          </cell>
          <cell r="B866" t="str">
            <v>456</v>
          </cell>
          <cell r="D866">
            <v>275995.34</v>
          </cell>
          <cell r="F866" t="str">
            <v>456WYP</v>
          </cell>
          <cell r="G866" t="str">
            <v>456</v>
          </cell>
          <cell r="I866">
            <v>275995.34</v>
          </cell>
        </row>
        <row r="867">
          <cell r="A867" t="str">
            <v>4118SE</v>
          </cell>
          <cell r="B867" t="str">
            <v>4118</v>
          </cell>
          <cell r="D867">
            <v>-2236688.3</v>
          </cell>
          <cell r="F867" t="str">
            <v>4118SE</v>
          </cell>
          <cell r="G867" t="str">
            <v>4118</v>
          </cell>
          <cell r="I867">
            <v>-2236688.3</v>
          </cell>
        </row>
        <row r="868">
          <cell r="A868" t="str">
            <v>421DGU</v>
          </cell>
          <cell r="B868" t="str">
            <v>421</v>
          </cell>
          <cell r="D868">
            <v>-130270.43</v>
          </cell>
          <cell r="F868" t="str">
            <v>421DGU</v>
          </cell>
          <cell r="G868" t="str">
            <v>421</v>
          </cell>
          <cell r="I868">
            <v>-130270.43</v>
          </cell>
        </row>
        <row r="869">
          <cell r="A869" t="str">
            <v>421IDU</v>
          </cell>
          <cell r="B869" t="str">
            <v>421</v>
          </cell>
          <cell r="D869">
            <v>0</v>
          </cell>
          <cell r="F869" t="str">
            <v>421IDU</v>
          </cell>
          <cell r="G869" t="str">
            <v>421</v>
          </cell>
          <cell r="I869">
            <v>0</v>
          </cell>
        </row>
        <row r="870">
          <cell r="A870" t="str">
            <v>421OR</v>
          </cell>
          <cell r="B870" t="str">
            <v>421</v>
          </cell>
          <cell r="D870">
            <v>128790.75</v>
          </cell>
          <cell r="F870" t="str">
            <v>421OR</v>
          </cell>
          <cell r="G870" t="str">
            <v>421</v>
          </cell>
          <cell r="I870">
            <v>128790.75</v>
          </cell>
        </row>
        <row r="871">
          <cell r="A871" t="str">
            <v>421SG</v>
          </cell>
          <cell r="B871" t="str">
            <v>421</v>
          </cell>
          <cell r="D871">
            <v>-1567017.49</v>
          </cell>
          <cell r="F871" t="str">
            <v>421SG</v>
          </cell>
          <cell r="G871" t="str">
            <v>421</v>
          </cell>
          <cell r="I871">
            <v>-1567017.49</v>
          </cell>
        </row>
        <row r="872">
          <cell r="A872" t="str">
            <v>421SO</v>
          </cell>
          <cell r="B872" t="str">
            <v>421</v>
          </cell>
          <cell r="D872">
            <v>0</v>
          </cell>
          <cell r="F872" t="str">
            <v>421SO</v>
          </cell>
          <cell r="G872" t="str">
            <v>421</v>
          </cell>
          <cell r="I872">
            <v>0</v>
          </cell>
        </row>
        <row r="873">
          <cell r="A873" t="str">
            <v>421UT</v>
          </cell>
          <cell r="B873" t="str">
            <v>421</v>
          </cell>
          <cell r="D873">
            <v>-14499.29</v>
          </cell>
          <cell r="F873" t="str">
            <v>421UT</v>
          </cell>
          <cell r="G873" t="str">
            <v>421</v>
          </cell>
          <cell r="I873">
            <v>-14499.29</v>
          </cell>
        </row>
        <row r="874">
          <cell r="A874" t="str">
            <v>421WYP</v>
          </cell>
          <cell r="B874" t="str">
            <v>421</v>
          </cell>
          <cell r="D874">
            <v>0</v>
          </cell>
          <cell r="F874" t="str">
            <v>421WYP</v>
          </cell>
          <cell r="G874" t="str">
            <v>421</v>
          </cell>
          <cell r="I874">
            <v>0</v>
          </cell>
        </row>
        <row r="875">
          <cell r="A875" t="str">
            <v>500SNPPS</v>
          </cell>
          <cell r="B875" t="str">
            <v>500</v>
          </cell>
          <cell r="D875">
            <v>19953035.09427102</v>
          </cell>
          <cell r="F875" t="str">
            <v>500SNPPS</v>
          </cell>
          <cell r="G875" t="str">
            <v>500</v>
          </cell>
          <cell r="I875">
            <v>19953035.09427102</v>
          </cell>
        </row>
        <row r="876">
          <cell r="A876" t="str">
            <v>500SSGCH</v>
          </cell>
          <cell r="B876" t="str">
            <v>500</v>
          </cell>
          <cell r="D876">
            <v>1477672.5572198934</v>
          </cell>
          <cell r="F876" t="str">
            <v>500SSGCH</v>
          </cell>
          <cell r="G876" t="str">
            <v>500</v>
          </cell>
          <cell r="I876">
            <v>1477672.5572198934</v>
          </cell>
        </row>
        <row r="877">
          <cell r="A877" t="str">
            <v>501SE</v>
          </cell>
          <cell r="B877" t="str">
            <v>501</v>
          </cell>
          <cell r="D877">
            <v>262695433.89428085</v>
          </cell>
          <cell r="F877" t="str">
            <v>501SE</v>
          </cell>
          <cell r="G877" t="str">
            <v>501</v>
          </cell>
          <cell r="I877">
            <v>262695433.89428085</v>
          </cell>
        </row>
        <row r="878">
          <cell r="A878" t="str">
            <v>501SE-C</v>
          </cell>
          <cell r="B878" t="str">
            <v>501</v>
          </cell>
          <cell r="D878">
            <v>171044967</v>
          </cell>
          <cell r="F878" t="str">
            <v>501SE-C</v>
          </cell>
          <cell r="G878" t="str">
            <v>501</v>
          </cell>
          <cell r="I878">
            <v>171044967</v>
          </cell>
        </row>
        <row r="879">
          <cell r="A879" t="str">
            <v>501SSECH</v>
          </cell>
          <cell r="B879" t="str">
            <v>501</v>
          </cell>
          <cell r="D879">
            <v>48608301.82</v>
          </cell>
          <cell r="F879" t="str">
            <v>501SSECH</v>
          </cell>
          <cell r="G879" t="str">
            <v>501</v>
          </cell>
          <cell r="I879">
            <v>48608301.82</v>
          </cell>
        </row>
        <row r="880">
          <cell r="A880" t="str">
            <v>502SNPPS</v>
          </cell>
          <cell r="B880" t="str">
            <v>502</v>
          </cell>
          <cell r="D880">
            <v>33550041.834949538</v>
          </cell>
          <cell r="F880" t="str">
            <v>502SNPPS</v>
          </cell>
          <cell r="G880" t="str">
            <v>502</v>
          </cell>
          <cell r="I880">
            <v>33550041.834949538</v>
          </cell>
        </row>
        <row r="881">
          <cell r="A881" t="str">
            <v>502SSGCH</v>
          </cell>
          <cell r="B881" t="str">
            <v>502</v>
          </cell>
          <cell r="D881">
            <v>2503191.0728868134</v>
          </cell>
          <cell r="F881" t="str">
            <v>502SSGCH</v>
          </cell>
          <cell r="G881" t="str">
            <v>502</v>
          </cell>
          <cell r="I881">
            <v>2503191.0728868134</v>
          </cell>
        </row>
        <row r="882">
          <cell r="A882" t="str">
            <v>503SE</v>
          </cell>
          <cell r="B882" t="str">
            <v>503</v>
          </cell>
          <cell r="D882">
            <v>4352619.81</v>
          </cell>
          <cell r="F882" t="str">
            <v>503SE</v>
          </cell>
          <cell r="G882" t="str">
            <v>503</v>
          </cell>
          <cell r="I882">
            <v>4352619.81</v>
          </cell>
        </row>
        <row r="883">
          <cell r="A883" t="str">
            <v>505SNPPS</v>
          </cell>
          <cell r="B883" t="str">
            <v>505</v>
          </cell>
          <cell r="D883">
            <v>2327306.420595995</v>
          </cell>
          <cell r="F883" t="str">
            <v>505SNPPS</v>
          </cell>
          <cell r="G883" t="str">
            <v>505</v>
          </cell>
          <cell r="I883">
            <v>2327306.420595995</v>
          </cell>
        </row>
        <row r="884">
          <cell r="A884" t="str">
            <v>505SSGCH</v>
          </cell>
          <cell r="B884" t="str">
            <v>505</v>
          </cell>
          <cell r="D884">
            <v>1200333.2544359756</v>
          </cell>
          <cell r="F884" t="str">
            <v>505SSGCH</v>
          </cell>
          <cell r="G884" t="str">
            <v>505</v>
          </cell>
          <cell r="I884">
            <v>1200333.2544359756</v>
          </cell>
        </row>
        <row r="885">
          <cell r="A885" t="str">
            <v>506SNPPS</v>
          </cell>
          <cell r="B885" t="str">
            <v>506</v>
          </cell>
          <cell r="D885">
            <v>31187578.843909536</v>
          </cell>
          <cell r="F885" t="str">
            <v>506SNPPS</v>
          </cell>
          <cell r="G885" t="str">
            <v>506</v>
          </cell>
          <cell r="I885">
            <v>31187578.843909536</v>
          </cell>
        </row>
        <row r="886">
          <cell r="A886" t="str">
            <v>506SSGCH</v>
          </cell>
          <cell r="B886" t="str">
            <v>506</v>
          </cell>
          <cell r="D886">
            <v>1579531.4417435215</v>
          </cell>
          <cell r="F886" t="str">
            <v>506SSGCH</v>
          </cell>
          <cell r="G886" t="str">
            <v>506</v>
          </cell>
          <cell r="I886">
            <v>1579531.4417435215</v>
          </cell>
        </row>
        <row r="887">
          <cell r="A887" t="str">
            <v>507SNPPS</v>
          </cell>
          <cell r="B887" t="str">
            <v>507</v>
          </cell>
          <cell r="D887">
            <v>1172389.8720588796</v>
          </cell>
          <cell r="F887" t="str">
            <v>507SNPPS</v>
          </cell>
          <cell r="G887" t="str">
            <v>507</v>
          </cell>
          <cell r="I887">
            <v>1172389.8720588796</v>
          </cell>
        </row>
        <row r="888">
          <cell r="A888" t="str">
            <v>507SSGCH</v>
          </cell>
          <cell r="B888" t="str">
            <v>507</v>
          </cell>
          <cell r="D888">
            <v>27729.841760670733</v>
          </cell>
          <cell r="F888" t="str">
            <v>507SSGCH</v>
          </cell>
          <cell r="G888" t="str">
            <v>507</v>
          </cell>
          <cell r="I888">
            <v>27729.841760670733</v>
          </cell>
        </row>
        <row r="889">
          <cell r="A889" t="str">
            <v>510SNPPS</v>
          </cell>
          <cell r="B889" t="str">
            <v>510</v>
          </cell>
          <cell r="D889">
            <v>5561594.920642871</v>
          </cell>
          <cell r="F889" t="str">
            <v>510SNPPS</v>
          </cell>
          <cell r="G889" t="str">
            <v>510</v>
          </cell>
          <cell r="I889">
            <v>5561594.920642871</v>
          </cell>
        </row>
        <row r="890">
          <cell r="A890" t="str">
            <v>510SSGCH</v>
          </cell>
          <cell r="B890" t="str">
            <v>510</v>
          </cell>
          <cell r="D890">
            <v>2609149.9680178887</v>
          </cell>
          <cell r="F890" t="str">
            <v>510SSGCH</v>
          </cell>
          <cell r="G890" t="str">
            <v>510</v>
          </cell>
          <cell r="I890">
            <v>2609149.9680178887</v>
          </cell>
        </row>
        <row r="891">
          <cell r="A891" t="str">
            <v>511SNPPS</v>
          </cell>
          <cell r="B891" t="str">
            <v>511</v>
          </cell>
          <cell r="D891">
            <v>18307253.932096332</v>
          </cell>
          <cell r="F891" t="str">
            <v>511SNPPS</v>
          </cell>
          <cell r="G891" t="str">
            <v>511</v>
          </cell>
          <cell r="I891">
            <v>18307253.932096332</v>
          </cell>
        </row>
        <row r="892">
          <cell r="A892" t="str">
            <v>511SSGCH</v>
          </cell>
          <cell r="B892" t="str">
            <v>511</v>
          </cell>
          <cell r="D892">
            <v>869387.7660703983</v>
          </cell>
          <cell r="F892" t="str">
            <v>511SSGCH</v>
          </cell>
          <cell r="G892" t="str">
            <v>511</v>
          </cell>
          <cell r="I892">
            <v>869387.7660703983</v>
          </cell>
        </row>
        <row r="893">
          <cell r="A893" t="str">
            <v>512SNPPS</v>
          </cell>
          <cell r="B893" t="str">
            <v>512</v>
          </cell>
          <cell r="D893">
            <v>79376175.54569651</v>
          </cell>
          <cell r="F893" t="str">
            <v>512SNPPS</v>
          </cell>
          <cell r="G893" t="str">
            <v>512</v>
          </cell>
          <cell r="I893">
            <v>79376175.54569651</v>
          </cell>
        </row>
        <row r="894">
          <cell r="A894" t="str">
            <v>512SSGCH</v>
          </cell>
          <cell r="B894" t="str">
            <v>512</v>
          </cell>
          <cell r="D894">
            <v>6277786.873427584</v>
          </cell>
          <cell r="F894" t="str">
            <v>512SSGCH</v>
          </cell>
          <cell r="G894" t="str">
            <v>512</v>
          </cell>
          <cell r="I894">
            <v>6277786.873427584</v>
          </cell>
        </row>
        <row r="895">
          <cell r="A895" t="str">
            <v>513SNPPS</v>
          </cell>
          <cell r="B895" t="str">
            <v>513</v>
          </cell>
          <cell r="D895">
            <v>28489436.114670005</v>
          </cell>
          <cell r="F895" t="str">
            <v>513SNPPS</v>
          </cell>
          <cell r="G895" t="str">
            <v>513</v>
          </cell>
          <cell r="I895">
            <v>28489436.114670005</v>
          </cell>
        </row>
        <row r="896">
          <cell r="A896" t="str">
            <v>513SSGCH</v>
          </cell>
          <cell r="B896" t="str">
            <v>513</v>
          </cell>
          <cell r="D896">
            <v>2533934.063401616</v>
          </cell>
          <cell r="F896" t="str">
            <v>513SSGCH</v>
          </cell>
          <cell r="G896" t="str">
            <v>513</v>
          </cell>
          <cell r="I896">
            <v>2533934.063401616</v>
          </cell>
        </row>
        <row r="897">
          <cell r="A897" t="str">
            <v>514SNPPS</v>
          </cell>
          <cell r="B897" t="str">
            <v>514</v>
          </cell>
          <cell r="D897">
            <v>25447113.307696175</v>
          </cell>
          <cell r="F897" t="str">
            <v>514SNPPS</v>
          </cell>
          <cell r="G897" t="str">
            <v>514</v>
          </cell>
          <cell r="I897">
            <v>25447113.307696175</v>
          </cell>
        </row>
        <row r="898">
          <cell r="A898" t="str">
            <v>514SSGCH</v>
          </cell>
          <cell r="B898" t="str">
            <v>514</v>
          </cell>
          <cell r="D898">
            <v>-2588705.742417618</v>
          </cell>
          <cell r="F898" t="str">
            <v>514SSGCH</v>
          </cell>
          <cell r="G898" t="str">
            <v>514</v>
          </cell>
          <cell r="I898">
            <v>-2588705.742417618</v>
          </cell>
        </row>
        <row r="899">
          <cell r="A899" t="str">
            <v>535SNPPH-P</v>
          </cell>
          <cell r="B899" t="str">
            <v>535</v>
          </cell>
          <cell r="D899">
            <v>3029357.6895779907</v>
          </cell>
          <cell r="F899" t="str">
            <v>535SNPPH-P</v>
          </cell>
          <cell r="G899" t="str">
            <v>535</v>
          </cell>
          <cell r="I899">
            <v>3029357.6895779907</v>
          </cell>
        </row>
        <row r="900">
          <cell r="A900" t="str">
            <v>535SNPPH-U</v>
          </cell>
          <cell r="B900" t="str">
            <v>535</v>
          </cell>
          <cell r="D900">
            <v>1360352.176454014</v>
          </cell>
          <cell r="F900" t="str">
            <v>535SNPPH-U</v>
          </cell>
          <cell r="G900" t="str">
            <v>535</v>
          </cell>
          <cell r="I900">
            <v>1360352.176454014</v>
          </cell>
        </row>
        <row r="901">
          <cell r="A901" t="str">
            <v>536SNPPH-P</v>
          </cell>
          <cell r="B901" t="str">
            <v>536</v>
          </cell>
          <cell r="D901">
            <v>53604.660859812866</v>
          </cell>
          <cell r="F901" t="str">
            <v>536SNPPH-P</v>
          </cell>
          <cell r="G901" t="str">
            <v>536</v>
          </cell>
          <cell r="I901">
            <v>53604.660859812866</v>
          </cell>
        </row>
        <row r="902">
          <cell r="A902" t="str">
            <v>536SNPPH-U</v>
          </cell>
          <cell r="B902" t="str">
            <v>536</v>
          </cell>
          <cell r="D902">
            <v>71566.8600755167</v>
          </cell>
          <cell r="F902" t="str">
            <v>536SNPPH-U</v>
          </cell>
          <cell r="G902" t="str">
            <v>536</v>
          </cell>
          <cell r="I902">
            <v>71566.8600755167</v>
          </cell>
        </row>
        <row r="903">
          <cell r="A903" t="str">
            <v>537SNPPH-P</v>
          </cell>
          <cell r="B903" t="str">
            <v>537</v>
          </cell>
          <cell r="D903">
            <v>3890702.696690595</v>
          </cell>
          <cell r="F903" t="str">
            <v>537SNPPH-P</v>
          </cell>
          <cell r="G903" t="str">
            <v>537</v>
          </cell>
          <cell r="I903">
            <v>3890702.696690595</v>
          </cell>
        </row>
        <row r="904">
          <cell r="A904" t="str">
            <v>537SNPPH-U</v>
          </cell>
          <cell r="B904" t="str">
            <v>537</v>
          </cell>
          <cell r="D904">
            <v>507285.6767111167</v>
          </cell>
          <cell r="F904" t="str">
            <v>537SNPPH-U</v>
          </cell>
          <cell r="G904" t="str">
            <v>537</v>
          </cell>
          <cell r="I904">
            <v>507285.6767111167</v>
          </cell>
        </row>
        <row r="905">
          <cell r="A905" t="str">
            <v>538SNPPH-P</v>
          </cell>
          <cell r="B905" t="str">
            <v>538</v>
          </cell>
          <cell r="D905">
            <v>597.1565136182521</v>
          </cell>
          <cell r="F905" t="str">
            <v>538SNPPH-P</v>
          </cell>
          <cell r="G905" t="str">
            <v>538</v>
          </cell>
          <cell r="I905">
            <v>597.1565136182521</v>
          </cell>
        </row>
        <row r="906">
          <cell r="A906" t="str">
            <v>538SNPPH-U</v>
          </cell>
          <cell r="B906" t="str">
            <v>538</v>
          </cell>
          <cell r="D906">
            <v>0</v>
          </cell>
          <cell r="F906" t="str">
            <v>538SNPPH-U</v>
          </cell>
          <cell r="G906" t="str">
            <v>538</v>
          </cell>
          <cell r="I906">
            <v>0</v>
          </cell>
        </row>
        <row r="907">
          <cell r="A907" t="str">
            <v>539SNPPH-P</v>
          </cell>
          <cell r="B907" t="str">
            <v>539</v>
          </cell>
          <cell r="D907">
            <v>11163042.004088722</v>
          </cell>
          <cell r="F907" t="str">
            <v>539SNPPH-P</v>
          </cell>
          <cell r="G907" t="str">
            <v>539</v>
          </cell>
          <cell r="I907">
            <v>11163042.004088722</v>
          </cell>
        </row>
        <row r="908">
          <cell r="A908" t="str">
            <v>539SNPPH-U</v>
          </cell>
          <cell r="B908" t="str">
            <v>539</v>
          </cell>
          <cell r="D908">
            <v>7411527.5120925885</v>
          </cell>
          <cell r="F908" t="str">
            <v>539SNPPH-U</v>
          </cell>
          <cell r="G908" t="str">
            <v>539</v>
          </cell>
          <cell r="I908">
            <v>7411527.5120925885</v>
          </cell>
        </row>
        <row r="909">
          <cell r="A909" t="str">
            <v>540SNPPH-P</v>
          </cell>
          <cell r="B909" t="str">
            <v>540</v>
          </cell>
          <cell r="D909">
            <v>113323.04286753574</v>
          </cell>
          <cell r="F909" t="str">
            <v>540SNPPH-P</v>
          </cell>
          <cell r="G909" t="str">
            <v>540</v>
          </cell>
          <cell r="I909">
            <v>113323.04286753574</v>
          </cell>
        </row>
        <row r="910">
          <cell r="A910" t="str">
            <v>540SNPPH-U</v>
          </cell>
          <cell r="B910" t="str">
            <v>540</v>
          </cell>
          <cell r="D910">
            <v>26250.9396263911</v>
          </cell>
          <cell r="F910" t="str">
            <v>540SNPPH-U</v>
          </cell>
          <cell r="G910" t="str">
            <v>540</v>
          </cell>
          <cell r="I910">
            <v>26250.9396263911</v>
          </cell>
        </row>
        <row r="911">
          <cell r="A911" t="str">
            <v>542SNPPH-P</v>
          </cell>
          <cell r="B911" t="str">
            <v>542</v>
          </cell>
          <cell r="D911">
            <v>977232.6733426634</v>
          </cell>
          <cell r="F911" t="str">
            <v>542SNPPH-P</v>
          </cell>
          <cell r="G911" t="str">
            <v>542</v>
          </cell>
          <cell r="I911">
            <v>977232.6733426634</v>
          </cell>
        </row>
        <row r="912">
          <cell r="A912" t="str">
            <v>542SNPPH-U</v>
          </cell>
          <cell r="B912" t="str">
            <v>542</v>
          </cell>
          <cell r="D912">
            <v>134456.2200650691</v>
          </cell>
          <cell r="F912" t="str">
            <v>542SNPPH-U</v>
          </cell>
          <cell r="G912" t="str">
            <v>542</v>
          </cell>
          <cell r="I912">
            <v>134456.2200650691</v>
          </cell>
        </row>
        <row r="913">
          <cell r="A913" t="str">
            <v>543SNPPH-P</v>
          </cell>
          <cell r="B913" t="str">
            <v>543</v>
          </cell>
          <cell r="D913">
            <v>1390124.981050367</v>
          </cell>
          <cell r="F913" t="str">
            <v>543SNPPH-P</v>
          </cell>
          <cell r="G913" t="str">
            <v>543</v>
          </cell>
          <cell r="I913">
            <v>1390124.981050367</v>
          </cell>
        </row>
        <row r="914">
          <cell r="A914" t="str">
            <v>543SNPPH-U</v>
          </cell>
          <cell r="B914" t="str">
            <v>543</v>
          </cell>
          <cell r="D914">
            <v>753681.7372251374</v>
          </cell>
          <cell r="F914" t="str">
            <v>543SNPPH-U</v>
          </cell>
          <cell r="G914" t="str">
            <v>543</v>
          </cell>
          <cell r="I914">
            <v>753681.7372251374</v>
          </cell>
        </row>
        <row r="915">
          <cell r="A915" t="str">
            <v>544SNPPH-P</v>
          </cell>
          <cell r="B915" t="str">
            <v>544</v>
          </cell>
          <cell r="D915">
            <v>1464214.6913041568</v>
          </cell>
          <cell r="F915" t="str">
            <v>544SNPPH-P</v>
          </cell>
          <cell r="G915" t="str">
            <v>544</v>
          </cell>
          <cell r="I915">
            <v>1464214.6913041568</v>
          </cell>
        </row>
        <row r="916">
          <cell r="A916" t="str">
            <v>544SNPPH-U</v>
          </cell>
          <cell r="B916" t="str">
            <v>544</v>
          </cell>
          <cell r="D916">
            <v>820806.6910136138</v>
          </cell>
          <cell r="F916" t="str">
            <v>544SNPPH-U</v>
          </cell>
          <cell r="G916" t="str">
            <v>544</v>
          </cell>
          <cell r="I916">
            <v>820806.6910136138</v>
          </cell>
        </row>
        <row r="917">
          <cell r="A917" t="str">
            <v>545SNPPH-P</v>
          </cell>
          <cell r="B917" t="str">
            <v>545</v>
          </cell>
          <cell r="D917">
            <v>3174874.3744490375</v>
          </cell>
          <cell r="F917" t="str">
            <v>545SNPPH-P</v>
          </cell>
          <cell r="G917" t="str">
            <v>545</v>
          </cell>
          <cell r="I917">
            <v>3174874.3744490375</v>
          </cell>
        </row>
        <row r="918">
          <cell r="A918" t="str">
            <v>545SNPPH-U</v>
          </cell>
          <cell r="B918" t="str">
            <v>545</v>
          </cell>
          <cell r="D918">
            <v>813665.3896782446</v>
          </cell>
          <cell r="F918" t="str">
            <v>545SNPPH-U</v>
          </cell>
          <cell r="G918" t="str">
            <v>545</v>
          </cell>
          <cell r="I918">
            <v>813665.3896782446</v>
          </cell>
        </row>
        <row r="919">
          <cell r="A919" t="str">
            <v>546SNPPO</v>
          </cell>
          <cell r="B919" t="str">
            <v>546</v>
          </cell>
          <cell r="D919">
            <v>14636.25312519872</v>
          </cell>
          <cell r="F919" t="str">
            <v>546SNPPO</v>
          </cell>
          <cell r="G919" t="str">
            <v>546</v>
          </cell>
          <cell r="I919">
            <v>14636.25312519872</v>
          </cell>
        </row>
        <row r="920">
          <cell r="A920" t="str">
            <v>547SE</v>
          </cell>
          <cell r="B920" t="str">
            <v>547</v>
          </cell>
          <cell r="D920">
            <v>136588696.75</v>
          </cell>
          <cell r="F920" t="str">
            <v>547SE</v>
          </cell>
          <cell r="G920" t="str">
            <v>547</v>
          </cell>
          <cell r="I920">
            <v>136588696.75</v>
          </cell>
        </row>
        <row r="921">
          <cell r="A921" t="str">
            <v>547SSECT</v>
          </cell>
          <cell r="B921" t="str">
            <v>547</v>
          </cell>
          <cell r="D921">
            <v>20116638.52</v>
          </cell>
          <cell r="F921" t="str">
            <v>547SSECT</v>
          </cell>
          <cell r="G921" t="str">
            <v>547</v>
          </cell>
          <cell r="I921">
            <v>20116638.52</v>
          </cell>
        </row>
        <row r="922">
          <cell r="A922" t="str">
            <v>548SNPPO</v>
          </cell>
          <cell r="B922" t="str">
            <v>548</v>
          </cell>
          <cell r="D922">
            <v>7301943.846491661</v>
          </cell>
          <cell r="F922" t="str">
            <v>548SNPPO</v>
          </cell>
          <cell r="G922" t="str">
            <v>548</v>
          </cell>
          <cell r="I922">
            <v>7301943.846491661</v>
          </cell>
        </row>
        <row r="923">
          <cell r="A923" t="str">
            <v>548SSGCT</v>
          </cell>
          <cell r="B923" t="str">
            <v>548</v>
          </cell>
          <cell r="D923">
            <v>3022595.006939173</v>
          </cell>
          <cell r="F923" t="str">
            <v>548SSGCT</v>
          </cell>
          <cell r="G923" t="str">
            <v>548</v>
          </cell>
          <cell r="I923">
            <v>3022595.006939173</v>
          </cell>
        </row>
        <row r="924">
          <cell r="A924" t="str">
            <v>549SNPPO</v>
          </cell>
          <cell r="B924" t="str">
            <v>549</v>
          </cell>
          <cell r="D924">
            <v>1557368.540210553</v>
          </cell>
          <cell r="F924" t="str">
            <v>549SNPPO</v>
          </cell>
          <cell r="G924" t="str">
            <v>549</v>
          </cell>
          <cell r="I924">
            <v>1557368.540210553</v>
          </cell>
        </row>
        <row r="925">
          <cell r="A925" t="str">
            <v>549SSGCT</v>
          </cell>
          <cell r="B925" t="str">
            <v>549</v>
          </cell>
          <cell r="D925">
            <v>917.244126786824</v>
          </cell>
          <cell r="F925" t="str">
            <v>549SSGCT</v>
          </cell>
          <cell r="G925" t="str">
            <v>549</v>
          </cell>
          <cell r="I925">
            <v>917.244126786824</v>
          </cell>
        </row>
        <row r="926">
          <cell r="A926" t="str">
            <v>550SNPPO</v>
          </cell>
          <cell r="B926" t="str">
            <v>550</v>
          </cell>
          <cell r="D926">
            <v>372694.3800040031</v>
          </cell>
          <cell r="F926" t="str">
            <v>550SNPPO</v>
          </cell>
          <cell r="G926" t="str">
            <v>550</v>
          </cell>
          <cell r="I926">
            <v>372694.3800040031</v>
          </cell>
        </row>
        <row r="927">
          <cell r="A927" t="str">
            <v>550SSGCT</v>
          </cell>
          <cell r="B927" t="str">
            <v>550</v>
          </cell>
          <cell r="D927">
            <v>17701764.901421133</v>
          </cell>
          <cell r="F927" t="str">
            <v>550SSGCT</v>
          </cell>
          <cell r="G927" t="str">
            <v>550</v>
          </cell>
          <cell r="I927">
            <v>17701764.901421133</v>
          </cell>
        </row>
        <row r="928">
          <cell r="A928" t="str">
            <v>552SNPPO</v>
          </cell>
          <cell r="B928" t="str">
            <v>552</v>
          </cell>
          <cell r="D928">
            <v>3900.3731709935882</v>
          </cell>
          <cell r="F928" t="str">
            <v>552SNPPO</v>
          </cell>
          <cell r="G928" t="str">
            <v>552</v>
          </cell>
          <cell r="I928">
            <v>3900.3731709935882</v>
          </cell>
        </row>
        <row r="929">
          <cell r="A929" t="str">
            <v>552SSGCT</v>
          </cell>
          <cell r="B929" t="str">
            <v>552</v>
          </cell>
          <cell r="D929">
            <v>145627.5068504207</v>
          </cell>
          <cell r="F929" t="str">
            <v>552SSGCT</v>
          </cell>
          <cell r="G929" t="str">
            <v>552</v>
          </cell>
          <cell r="I929">
            <v>145627.5068504207</v>
          </cell>
        </row>
        <row r="930">
          <cell r="A930" t="str">
            <v>553SNPPO</v>
          </cell>
          <cell r="B930" t="str">
            <v>553</v>
          </cell>
          <cell r="D930">
            <v>4150.252531387444</v>
          </cell>
          <cell r="F930" t="str">
            <v>553SNPPO</v>
          </cell>
          <cell r="G930" t="str">
            <v>553</v>
          </cell>
          <cell r="I930">
            <v>4150.252531387444</v>
          </cell>
        </row>
        <row r="931">
          <cell r="A931" t="str">
            <v>553SSGCT</v>
          </cell>
          <cell r="B931" t="str">
            <v>553</v>
          </cell>
          <cell r="D931">
            <v>955088.9223558216</v>
          </cell>
          <cell r="F931" t="str">
            <v>553SSGCT</v>
          </cell>
          <cell r="G931" t="str">
            <v>553</v>
          </cell>
          <cell r="I931">
            <v>955088.9223558216</v>
          </cell>
        </row>
        <row r="932">
          <cell r="A932" t="str">
            <v>554SNPPO</v>
          </cell>
          <cell r="B932" t="str">
            <v>554</v>
          </cell>
          <cell r="D932">
            <v>-871803.006721147</v>
          </cell>
          <cell r="F932" t="str">
            <v>554SNPPO</v>
          </cell>
          <cell r="G932" t="str">
            <v>554</v>
          </cell>
          <cell r="I932">
            <v>-871803.006721147</v>
          </cell>
        </row>
        <row r="933">
          <cell r="A933" t="str">
            <v>554SSGCT</v>
          </cell>
          <cell r="B933" t="str">
            <v>554</v>
          </cell>
          <cell r="D933">
            <v>207774.87194705795</v>
          </cell>
          <cell r="F933" t="str">
            <v>554SSGCT</v>
          </cell>
          <cell r="G933" t="str">
            <v>554</v>
          </cell>
          <cell r="I933">
            <v>207774.87194705795</v>
          </cell>
        </row>
        <row r="934">
          <cell r="A934" t="str">
            <v>555IDU</v>
          </cell>
          <cell r="B934" t="str">
            <v>555</v>
          </cell>
          <cell r="D934">
            <v>-0.019999995827674866</v>
          </cell>
          <cell r="F934" t="str">
            <v>555IDU</v>
          </cell>
          <cell r="G934" t="str">
            <v>555</v>
          </cell>
          <cell r="I934">
            <v>-0.019999995827674866</v>
          </cell>
        </row>
        <row r="935">
          <cell r="A935" t="str">
            <v>555OR</v>
          </cell>
          <cell r="B935" t="str">
            <v>555</v>
          </cell>
          <cell r="D935">
            <v>0.3799999877810478</v>
          </cell>
          <cell r="F935" t="str">
            <v>555OR</v>
          </cell>
          <cell r="G935" t="str">
            <v>555</v>
          </cell>
          <cell r="I935">
            <v>0.3799999877810478</v>
          </cell>
        </row>
        <row r="936">
          <cell r="A936" t="str">
            <v>555SE</v>
          </cell>
          <cell r="B936" t="str">
            <v>555</v>
          </cell>
          <cell r="D936">
            <v>115187424.41</v>
          </cell>
          <cell r="F936" t="str">
            <v>555SE</v>
          </cell>
          <cell r="G936" t="str">
            <v>555</v>
          </cell>
          <cell r="I936">
            <v>115187424.41</v>
          </cell>
        </row>
        <row r="937">
          <cell r="A937" t="str">
            <v>555SG</v>
          </cell>
          <cell r="B937" t="str">
            <v>555</v>
          </cell>
          <cell r="D937">
            <v>1014197686.9499999</v>
          </cell>
          <cell r="F937" t="str">
            <v>555SG</v>
          </cell>
          <cell r="G937" t="str">
            <v>555</v>
          </cell>
          <cell r="I937">
            <v>1014197686.9499999</v>
          </cell>
        </row>
        <row r="938">
          <cell r="A938" t="str">
            <v>555WA</v>
          </cell>
          <cell r="B938" t="str">
            <v>555</v>
          </cell>
          <cell r="D938">
            <v>-0.35999999940395355</v>
          </cell>
          <cell r="F938" t="str">
            <v>555WA</v>
          </cell>
          <cell r="G938" t="str">
            <v>555</v>
          </cell>
          <cell r="I938">
            <v>-0.35999999940395355</v>
          </cell>
        </row>
        <row r="939">
          <cell r="A939" t="str">
            <v>555SSGC</v>
          </cell>
          <cell r="B939" t="str">
            <v>555</v>
          </cell>
          <cell r="D939">
            <v>37406020</v>
          </cell>
          <cell r="F939" t="str">
            <v>555SSGC</v>
          </cell>
          <cell r="G939" t="str">
            <v>555</v>
          </cell>
          <cell r="I939">
            <v>37406020</v>
          </cell>
        </row>
        <row r="940">
          <cell r="A940" t="str">
            <v>556SG</v>
          </cell>
          <cell r="B940" t="str">
            <v>556</v>
          </cell>
          <cell r="D940">
            <v>1594846.6893924635</v>
          </cell>
          <cell r="F940" t="str">
            <v>556SG</v>
          </cell>
          <cell r="G940" t="str">
            <v>556</v>
          </cell>
          <cell r="I940">
            <v>1594846.6893924635</v>
          </cell>
        </row>
        <row r="941">
          <cell r="A941" t="str">
            <v>557SG</v>
          </cell>
          <cell r="B941" t="str">
            <v>557</v>
          </cell>
          <cell r="D941">
            <v>45496191.57576522</v>
          </cell>
          <cell r="F941" t="str">
            <v>557SG</v>
          </cell>
          <cell r="G941" t="str">
            <v>557</v>
          </cell>
          <cell r="I941">
            <v>45496191.57576522</v>
          </cell>
        </row>
        <row r="942">
          <cell r="A942" t="str">
            <v>557SSGCT</v>
          </cell>
          <cell r="B942" t="str">
            <v>557</v>
          </cell>
          <cell r="D942">
            <v>448534.52217837167</v>
          </cell>
          <cell r="F942" t="str">
            <v>557SSGCT</v>
          </cell>
          <cell r="G942" t="str">
            <v>557</v>
          </cell>
          <cell r="I942">
            <v>448534.52217837167</v>
          </cell>
        </row>
        <row r="943">
          <cell r="A943" t="str">
            <v>560SNPT</v>
          </cell>
          <cell r="B943" t="str">
            <v>560</v>
          </cell>
          <cell r="D943">
            <v>4388408.909285088</v>
          </cell>
          <cell r="F943" t="str">
            <v>560SNPT</v>
          </cell>
          <cell r="G943" t="str">
            <v>560</v>
          </cell>
          <cell r="I943">
            <v>4388408.909285088</v>
          </cell>
        </row>
        <row r="944">
          <cell r="A944" t="str">
            <v>561SNPT</v>
          </cell>
          <cell r="B944" t="str">
            <v>561</v>
          </cell>
          <cell r="D944">
            <v>5975235.838871714</v>
          </cell>
          <cell r="F944" t="str">
            <v>561SNPT</v>
          </cell>
          <cell r="G944" t="str">
            <v>561</v>
          </cell>
          <cell r="I944">
            <v>5975235.838871714</v>
          </cell>
        </row>
        <row r="945">
          <cell r="A945" t="str">
            <v>562SNPT</v>
          </cell>
          <cell r="B945" t="str">
            <v>562</v>
          </cell>
          <cell r="D945">
            <v>770529.7818115652</v>
          </cell>
          <cell r="F945" t="str">
            <v>562SNPT</v>
          </cell>
          <cell r="G945" t="str">
            <v>562</v>
          </cell>
          <cell r="I945">
            <v>770529.7818115652</v>
          </cell>
        </row>
        <row r="946">
          <cell r="A946" t="str">
            <v>563SNPT</v>
          </cell>
          <cell r="B946" t="str">
            <v>563</v>
          </cell>
          <cell r="D946">
            <v>2279443.26638291</v>
          </cell>
          <cell r="F946" t="str">
            <v>563SNPT</v>
          </cell>
          <cell r="G946" t="str">
            <v>563</v>
          </cell>
          <cell r="I946">
            <v>2279443.26638291</v>
          </cell>
        </row>
        <row r="947">
          <cell r="A947" t="str">
            <v>565SE</v>
          </cell>
          <cell r="B947" t="str">
            <v>565</v>
          </cell>
          <cell r="D947">
            <v>294050.72</v>
          </cell>
          <cell r="F947" t="str">
            <v>565SE</v>
          </cell>
          <cell r="G947" t="str">
            <v>565</v>
          </cell>
          <cell r="I947">
            <v>294050.72</v>
          </cell>
        </row>
        <row r="948">
          <cell r="A948" t="str">
            <v>565SG</v>
          </cell>
          <cell r="B948" t="str">
            <v>565</v>
          </cell>
          <cell r="D948">
            <v>81833398.09</v>
          </cell>
          <cell r="F948" t="str">
            <v>565SG</v>
          </cell>
          <cell r="G948" t="str">
            <v>565</v>
          </cell>
          <cell r="I948">
            <v>81833398.09</v>
          </cell>
        </row>
        <row r="949">
          <cell r="A949" t="str">
            <v>566SNPT</v>
          </cell>
          <cell r="B949" t="str">
            <v>566</v>
          </cell>
          <cell r="D949">
            <v>-1057.9481801501825</v>
          </cell>
          <cell r="F949" t="str">
            <v>566SNPT</v>
          </cell>
          <cell r="G949" t="str">
            <v>566</v>
          </cell>
          <cell r="I949">
            <v>-1057.9481801501825</v>
          </cell>
        </row>
        <row r="950">
          <cell r="A950" t="str">
            <v>567SNPT</v>
          </cell>
          <cell r="B950" t="str">
            <v>567</v>
          </cell>
          <cell r="D950">
            <v>498013.78100954555</v>
          </cell>
          <cell r="F950" t="str">
            <v>567SNPT</v>
          </cell>
          <cell r="G950" t="str">
            <v>567</v>
          </cell>
          <cell r="I950">
            <v>498013.78100954555</v>
          </cell>
        </row>
        <row r="951">
          <cell r="A951" t="str">
            <v>568SNPT</v>
          </cell>
          <cell r="B951" t="str">
            <v>568</v>
          </cell>
          <cell r="D951">
            <v>5002.052054054056</v>
          </cell>
          <cell r="F951" t="str">
            <v>568SNPT</v>
          </cell>
          <cell r="G951" t="str">
            <v>568</v>
          </cell>
          <cell r="I951">
            <v>5002.052054054056</v>
          </cell>
        </row>
        <row r="952">
          <cell r="A952" t="str">
            <v>569SNPT</v>
          </cell>
          <cell r="B952" t="str">
            <v>569</v>
          </cell>
          <cell r="D952">
            <v>517.5658976833978</v>
          </cell>
          <cell r="F952" t="str">
            <v>569SNPT</v>
          </cell>
          <cell r="G952" t="str">
            <v>569</v>
          </cell>
          <cell r="I952">
            <v>517.5658976833978</v>
          </cell>
        </row>
        <row r="953">
          <cell r="A953" t="str">
            <v>570SNPT</v>
          </cell>
          <cell r="B953" t="str">
            <v>570</v>
          </cell>
          <cell r="D953">
            <v>7637193.229889819</v>
          </cell>
          <cell r="F953" t="str">
            <v>570SNPT</v>
          </cell>
          <cell r="G953" t="str">
            <v>570</v>
          </cell>
          <cell r="I953">
            <v>7637193.229889819</v>
          </cell>
        </row>
        <row r="954">
          <cell r="A954" t="str">
            <v>571SNPT</v>
          </cell>
          <cell r="B954" t="str">
            <v>571</v>
          </cell>
          <cell r="D954">
            <v>7493719.045956505</v>
          </cell>
          <cell r="F954" t="str">
            <v>571SNPT</v>
          </cell>
          <cell r="G954" t="str">
            <v>571</v>
          </cell>
          <cell r="I954">
            <v>7493719.045956505</v>
          </cell>
        </row>
        <row r="955">
          <cell r="A955" t="str">
            <v>572SNPT</v>
          </cell>
          <cell r="B955" t="str">
            <v>572</v>
          </cell>
          <cell r="D955">
            <v>21516.503181403183</v>
          </cell>
          <cell r="F955" t="str">
            <v>572SNPT</v>
          </cell>
          <cell r="G955" t="str">
            <v>572</v>
          </cell>
          <cell r="I955">
            <v>21516.503181403183</v>
          </cell>
        </row>
        <row r="956">
          <cell r="A956" t="str">
            <v>573SNPT</v>
          </cell>
          <cell r="B956" t="str">
            <v>573</v>
          </cell>
          <cell r="D956">
            <v>522712.08526568353</v>
          </cell>
          <cell r="F956" t="str">
            <v>573SNPT</v>
          </cell>
          <cell r="G956" t="str">
            <v>573</v>
          </cell>
          <cell r="I956">
            <v>522712.08526568353</v>
          </cell>
        </row>
        <row r="957">
          <cell r="A957" t="str">
            <v>580CA</v>
          </cell>
          <cell r="B957" t="str">
            <v>580</v>
          </cell>
          <cell r="D957">
            <v>29949.692321917806</v>
          </cell>
          <cell r="F957" t="str">
            <v>580CA</v>
          </cell>
          <cell r="G957" t="str">
            <v>580</v>
          </cell>
          <cell r="I957">
            <v>29949.692321917806</v>
          </cell>
        </row>
        <row r="958">
          <cell r="A958" t="str">
            <v>580IDU</v>
          </cell>
          <cell r="B958" t="str">
            <v>580</v>
          </cell>
          <cell r="D958">
            <v>-24492.389732876713</v>
          </cell>
          <cell r="F958" t="str">
            <v>580IDU</v>
          </cell>
          <cell r="G958" t="str">
            <v>580</v>
          </cell>
          <cell r="I958">
            <v>-24492.389732876713</v>
          </cell>
        </row>
        <row r="959">
          <cell r="A959" t="str">
            <v>580OR</v>
          </cell>
          <cell r="B959" t="str">
            <v>580</v>
          </cell>
          <cell r="D959">
            <v>-11790.253185367459</v>
          </cell>
          <cell r="F959" t="str">
            <v>580OR</v>
          </cell>
          <cell r="G959" t="str">
            <v>580</v>
          </cell>
          <cell r="I959">
            <v>-11790.253185367459</v>
          </cell>
        </row>
        <row r="960">
          <cell r="A960" t="str">
            <v>580SNPD</v>
          </cell>
          <cell r="B960" t="str">
            <v>580</v>
          </cell>
          <cell r="D960">
            <v>26449247.265437204</v>
          </cell>
          <cell r="F960" t="str">
            <v>580SNPD</v>
          </cell>
          <cell r="G960" t="str">
            <v>580</v>
          </cell>
          <cell r="I960">
            <v>26449247.265437204</v>
          </cell>
        </row>
        <row r="961">
          <cell r="A961" t="str">
            <v>580UT</v>
          </cell>
          <cell r="B961" t="str">
            <v>580</v>
          </cell>
          <cell r="D961">
            <v>-1485126.4305614266</v>
          </cell>
          <cell r="F961" t="str">
            <v>580UT</v>
          </cell>
          <cell r="G961" t="str">
            <v>580</v>
          </cell>
          <cell r="I961">
            <v>-1485126.4305614266</v>
          </cell>
        </row>
        <row r="962">
          <cell r="A962" t="str">
            <v>580WA</v>
          </cell>
          <cell r="B962" t="str">
            <v>580</v>
          </cell>
          <cell r="D962">
            <v>-134056.2043111546</v>
          </cell>
          <cell r="F962" t="str">
            <v>580WA</v>
          </cell>
          <cell r="G962" t="str">
            <v>580</v>
          </cell>
          <cell r="I962">
            <v>-134056.2043111546</v>
          </cell>
        </row>
        <row r="963">
          <cell r="A963" t="str">
            <v>580WYP</v>
          </cell>
          <cell r="B963" t="str">
            <v>580</v>
          </cell>
          <cell r="D963">
            <v>-121.90247553816047</v>
          </cell>
          <cell r="F963" t="str">
            <v>580WYP</v>
          </cell>
          <cell r="G963" t="str">
            <v>580</v>
          </cell>
          <cell r="I963">
            <v>-121.90247553816047</v>
          </cell>
        </row>
        <row r="964">
          <cell r="A964" t="str">
            <v>581SNPD</v>
          </cell>
          <cell r="B964" t="str">
            <v>581</v>
          </cell>
          <cell r="D964">
            <v>8364485.975533681</v>
          </cell>
          <cell r="F964" t="str">
            <v>581SNPD</v>
          </cell>
          <cell r="G964" t="str">
            <v>581</v>
          </cell>
          <cell r="I964">
            <v>8364485.975533681</v>
          </cell>
        </row>
        <row r="965">
          <cell r="A965" t="str">
            <v>582CA</v>
          </cell>
          <cell r="B965" t="str">
            <v>582</v>
          </cell>
          <cell r="D965">
            <v>39879.93410280964</v>
          </cell>
          <cell r="F965" t="str">
            <v>582CA</v>
          </cell>
          <cell r="G965" t="str">
            <v>582</v>
          </cell>
          <cell r="I965">
            <v>39879.93410280964</v>
          </cell>
        </row>
        <row r="966">
          <cell r="A966" t="str">
            <v>582IDU</v>
          </cell>
          <cell r="B966" t="str">
            <v>582</v>
          </cell>
          <cell r="D966">
            <v>189800.52821784868</v>
          </cell>
          <cell r="F966" t="str">
            <v>582IDU</v>
          </cell>
          <cell r="G966" t="str">
            <v>582</v>
          </cell>
          <cell r="I966">
            <v>189800.52821784868</v>
          </cell>
        </row>
        <row r="967">
          <cell r="A967" t="str">
            <v>582OR</v>
          </cell>
          <cell r="B967" t="str">
            <v>582</v>
          </cell>
          <cell r="D967">
            <v>628194.6553075078</v>
          </cell>
          <cell r="F967" t="str">
            <v>582OR</v>
          </cell>
          <cell r="G967" t="str">
            <v>582</v>
          </cell>
          <cell r="I967">
            <v>628194.6553075078</v>
          </cell>
        </row>
        <row r="968">
          <cell r="A968" t="str">
            <v>582SNPD</v>
          </cell>
          <cell r="B968" t="str">
            <v>582</v>
          </cell>
          <cell r="D968">
            <v>416596.3148927915</v>
          </cell>
          <cell r="F968" t="str">
            <v>582SNPD</v>
          </cell>
          <cell r="G968" t="str">
            <v>582</v>
          </cell>
          <cell r="I968">
            <v>416596.3148927915</v>
          </cell>
        </row>
        <row r="969">
          <cell r="A969" t="str">
            <v>582UT</v>
          </cell>
          <cell r="B969" t="str">
            <v>582</v>
          </cell>
          <cell r="D969">
            <v>872680.5361887687</v>
          </cell>
          <cell r="F969" t="str">
            <v>582UT</v>
          </cell>
          <cell r="G969" t="str">
            <v>582</v>
          </cell>
          <cell r="I969">
            <v>872680.5361887687</v>
          </cell>
        </row>
        <row r="970">
          <cell r="A970" t="str">
            <v>582WA</v>
          </cell>
          <cell r="B970" t="str">
            <v>582</v>
          </cell>
          <cell r="D970">
            <v>148230.8011136541</v>
          </cell>
          <cell r="F970" t="str">
            <v>582WA</v>
          </cell>
          <cell r="G970" t="str">
            <v>582</v>
          </cell>
          <cell r="I970">
            <v>148230.8011136541</v>
          </cell>
        </row>
        <row r="971">
          <cell r="A971" t="str">
            <v>582WYP</v>
          </cell>
          <cell r="B971" t="str">
            <v>582</v>
          </cell>
          <cell r="D971">
            <v>344807.4717532001</v>
          </cell>
          <cell r="F971" t="str">
            <v>582WYP</v>
          </cell>
          <cell r="G971" t="str">
            <v>582</v>
          </cell>
          <cell r="I971">
            <v>344807.4717532001</v>
          </cell>
        </row>
        <row r="972">
          <cell r="A972" t="str">
            <v>583CA</v>
          </cell>
          <cell r="B972" t="str">
            <v>583</v>
          </cell>
          <cell r="D972">
            <v>1052297.5568905314</v>
          </cell>
          <cell r="F972" t="str">
            <v>583CA</v>
          </cell>
          <cell r="G972" t="str">
            <v>583</v>
          </cell>
          <cell r="I972">
            <v>1052297.5568905314</v>
          </cell>
        </row>
        <row r="973">
          <cell r="A973" t="str">
            <v>583IDU</v>
          </cell>
          <cell r="B973" t="str">
            <v>583</v>
          </cell>
          <cell r="D973">
            <v>1204272.2392740205</v>
          </cell>
          <cell r="F973" t="str">
            <v>583IDU</v>
          </cell>
          <cell r="G973" t="str">
            <v>583</v>
          </cell>
          <cell r="I973">
            <v>1204272.2392740205</v>
          </cell>
        </row>
        <row r="974">
          <cell r="A974" t="str">
            <v>583OR</v>
          </cell>
          <cell r="B974" t="str">
            <v>583</v>
          </cell>
          <cell r="D974">
            <v>6767802.673488196</v>
          </cell>
          <cell r="F974" t="str">
            <v>583OR</v>
          </cell>
          <cell r="G974" t="str">
            <v>583</v>
          </cell>
          <cell r="I974">
            <v>6767802.673488196</v>
          </cell>
        </row>
        <row r="975">
          <cell r="A975" t="str">
            <v>583SNPD</v>
          </cell>
          <cell r="B975" t="str">
            <v>583</v>
          </cell>
          <cell r="D975">
            <v>3944018.7973869145</v>
          </cell>
          <cell r="F975" t="str">
            <v>583SNPD</v>
          </cell>
          <cell r="G975" t="str">
            <v>583</v>
          </cell>
          <cell r="I975">
            <v>3944018.7973869145</v>
          </cell>
        </row>
        <row r="976">
          <cell r="A976" t="str">
            <v>583UT</v>
          </cell>
          <cell r="B976" t="str">
            <v>583</v>
          </cell>
          <cell r="D976">
            <v>6635697.281739586</v>
          </cell>
          <cell r="F976" t="str">
            <v>583UT</v>
          </cell>
          <cell r="G976" t="str">
            <v>583</v>
          </cell>
          <cell r="I976">
            <v>6635697.281739586</v>
          </cell>
        </row>
        <row r="977">
          <cell r="A977" t="str">
            <v>583WA</v>
          </cell>
          <cell r="B977" t="str">
            <v>583</v>
          </cell>
          <cell r="D977">
            <v>1718808.8835243238</v>
          </cell>
          <cell r="F977" t="str">
            <v>583WA</v>
          </cell>
          <cell r="G977" t="str">
            <v>583</v>
          </cell>
          <cell r="I977">
            <v>1718808.8835243238</v>
          </cell>
        </row>
        <row r="978">
          <cell r="A978" t="str">
            <v>583WYP</v>
          </cell>
          <cell r="B978" t="str">
            <v>583</v>
          </cell>
          <cell r="D978">
            <v>1219093.5815595102</v>
          </cell>
          <cell r="F978" t="str">
            <v>583WYP</v>
          </cell>
          <cell r="G978" t="str">
            <v>583</v>
          </cell>
          <cell r="I978">
            <v>1219093.5815595102</v>
          </cell>
        </row>
        <row r="979">
          <cell r="A979" t="str">
            <v>583WYU</v>
          </cell>
          <cell r="B979" t="str">
            <v>583</v>
          </cell>
          <cell r="D979">
            <v>253748.65572912263</v>
          </cell>
          <cell r="F979" t="str">
            <v>583WYU</v>
          </cell>
          <cell r="G979" t="str">
            <v>583</v>
          </cell>
          <cell r="I979">
            <v>253748.65572912263</v>
          </cell>
        </row>
        <row r="980">
          <cell r="A980" t="str">
            <v>584CA</v>
          </cell>
          <cell r="B980" t="str">
            <v>584</v>
          </cell>
          <cell r="D980">
            <v>27241.666047589486</v>
          </cell>
          <cell r="F980" t="str">
            <v>584CA</v>
          </cell>
          <cell r="G980" t="str">
            <v>584</v>
          </cell>
          <cell r="I980">
            <v>27241.666047589486</v>
          </cell>
        </row>
        <row r="981">
          <cell r="A981" t="str">
            <v>584IDU</v>
          </cell>
          <cell r="B981" t="str">
            <v>584</v>
          </cell>
          <cell r="D981">
            <v>25601.16976285728</v>
          </cell>
          <cell r="F981" t="str">
            <v>584IDU</v>
          </cell>
          <cell r="G981" t="str">
            <v>584</v>
          </cell>
          <cell r="I981">
            <v>25601.16976285728</v>
          </cell>
        </row>
        <row r="982">
          <cell r="A982" t="str">
            <v>584OR</v>
          </cell>
          <cell r="B982" t="str">
            <v>584</v>
          </cell>
          <cell r="D982">
            <v>621936.6479698875</v>
          </cell>
          <cell r="F982" t="str">
            <v>584OR</v>
          </cell>
          <cell r="G982" t="str">
            <v>584</v>
          </cell>
          <cell r="I982">
            <v>621936.6479698875</v>
          </cell>
        </row>
        <row r="983">
          <cell r="A983" t="str">
            <v>584SNPD</v>
          </cell>
          <cell r="B983" t="str">
            <v>584</v>
          </cell>
          <cell r="D983">
            <v>1274.2986457221111</v>
          </cell>
          <cell r="F983" t="str">
            <v>584SNPD</v>
          </cell>
          <cell r="G983" t="str">
            <v>584</v>
          </cell>
          <cell r="I983">
            <v>1274.2986457221111</v>
          </cell>
        </row>
        <row r="984">
          <cell r="A984" t="str">
            <v>584UT</v>
          </cell>
          <cell r="B984" t="str">
            <v>584</v>
          </cell>
          <cell r="D984">
            <v>493483.6022546828</v>
          </cell>
          <cell r="F984" t="str">
            <v>584UT</v>
          </cell>
          <cell r="G984" t="str">
            <v>584</v>
          </cell>
          <cell r="I984">
            <v>493483.6022546828</v>
          </cell>
        </row>
        <row r="985">
          <cell r="A985" t="str">
            <v>584WA</v>
          </cell>
          <cell r="B985" t="str">
            <v>584</v>
          </cell>
          <cell r="D985">
            <v>44117.88452515479</v>
          </cell>
          <cell r="F985" t="str">
            <v>584WA</v>
          </cell>
          <cell r="G985" t="str">
            <v>584</v>
          </cell>
          <cell r="I985">
            <v>44117.88452515479</v>
          </cell>
        </row>
        <row r="986">
          <cell r="A986" t="str">
            <v>584WYP</v>
          </cell>
          <cell r="B986" t="str">
            <v>584</v>
          </cell>
          <cell r="D986">
            <v>45104.431813156145</v>
          </cell>
          <cell r="F986" t="str">
            <v>584WYP</v>
          </cell>
          <cell r="G986" t="str">
            <v>584</v>
          </cell>
          <cell r="I986">
            <v>45104.431813156145</v>
          </cell>
        </row>
        <row r="987">
          <cell r="A987" t="str">
            <v>584WYU</v>
          </cell>
          <cell r="B987" t="str">
            <v>584</v>
          </cell>
          <cell r="D987">
            <v>33399.05981584686</v>
          </cell>
          <cell r="F987" t="str">
            <v>584WYU</v>
          </cell>
          <cell r="G987" t="str">
            <v>584</v>
          </cell>
          <cell r="I987">
            <v>33399.05981584686</v>
          </cell>
        </row>
        <row r="988">
          <cell r="A988" t="str">
            <v>585SNPD</v>
          </cell>
          <cell r="B988" t="str">
            <v>585</v>
          </cell>
          <cell r="D988">
            <v>325409.97649622825</v>
          </cell>
          <cell r="F988" t="str">
            <v>585SNPD</v>
          </cell>
          <cell r="G988" t="str">
            <v>585</v>
          </cell>
          <cell r="I988">
            <v>325409.97649622825</v>
          </cell>
        </row>
        <row r="989">
          <cell r="A989" t="str">
            <v>586CA</v>
          </cell>
          <cell r="B989" t="str">
            <v>586</v>
          </cell>
          <cell r="D989">
            <v>143490.40853533725</v>
          </cell>
          <cell r="F989" t="str">
            <v>586CA</v>
          </cell>
          <cell r="G989" t="str">
            <v>586</v>
          </cell>
          <cell r="I989">
            <v>143490.40853533725</v>
          </cell>
        </row>
        <row r="990">
          <cell r="A990" t="str">
            <v>586IDU</v>
          </cell>
          <cell r="B990" t="str">
            <v>586</v>
          </cell>
          <cell r="D990">
            <v>261429.04623685597</v>
          </cell>
          <cell r="F990" t="str">
            <v>586IDU</v>
          </cell>
          <cell r="G990" t="str">
            <v>586</v>
          </cell>
          <cell r="I990">
            <v>261429.04623685597</v>
          </cell>
        </row>
        <row r="991">
          <cell r="A991" t="str">
            <v>586OR</v>
          </cell>
          <cell r="B991" t="str">
            <v>586</v>
          </cell>
          <cell r="D991">
            <v>1431784.8741373583</v>
          </cell>
          <cell r="F991" t="str">
            <v>586OR</v>
          </cell>
          <cell r="G991" t="str">
            <v>586</v>
          </cell>
          <cell r="I991">
            <v>1431784.8741373583</v>
          </cell>
        </row>
        <row r="992">
          <cell r="A992" t="str">
            <v>586SNPD</v>
          </cell>
          <cell r="B992" t="str">
            <v>586</v>
          </cell>
          <cell r="D992">
            <v>1945726.4404829359</v>
          </cell>
          <cell r="F992" t="str">
            <v>586SNPD</v>
          </cell>
          <cell r="G992" t="str">
            <v>586</v>
          </cell>
          <cell r="I992">
            <v>1945726.4404829359</v>
          </cell>
        </row>
        <row r="993">
          <cell r="A993" t="str">
            <v>586UT</v>
          </cell>
          <cell r="B993" t="str">
            <v>586</v>
          </cell>
          <cell r="D993">
            <v>1043335.2586151332</v>
          </cell>
          <cell r="F993" t="str">
            <v>586UT</v>
          </cell>
          <cell r="G993" t="str">
            <v>586</v>
          </cell>
          <cell r="I993">
            <v>1043335.2586151332</v>
          </cell>
        </row>
        <row r="994">
          <cell r="A994" t="str">
            <v>586WA</v>
          </cell>
          <cell r="B994" t="str">
            <v>586</v>
          </cell>
          <cell r="D994">
            <v>420043.4817263989</v>
          </cell>
          <cell r="F994" t="str">
            <v>586WA</v>
          </cell>
          <cell r="G994" t="str">
            <v>586</v>
          </cell>
          <cell r="I994">
            <v>420043.4817263989</v>
          </cell>
        </row>
        <row r="995">
          <cell r="A995" t="str">
            <v>586WYP</v>
          </cell>
          <cell r="B995" t="str">
            <v>586</v>
          </cell>
          <cell r="D995">
            <v>259798.77156749822</v>
          </cell>
          <cell r="F995" t="str">
            <v>586WYP</v>
          </cell>
          <cell r="G995" t="str">
            <v>586</v>
          </cell>
          <cell r="I995">
            <v>259798.77156749822</v>
          </cell>
        </row>
        <row r="996">
          <cell r="A996" t="str">
            <v>586WYU</v>
          </cell>
          <cell r="B996" t="str">
            <v>586</v>
          </cell>
          <cell r="D996">
            <v>52394.52199254946</v>
          </cell>
          <cell r="F996" t="str">
            <v>586WYU</v>
          </cell>
          <cell r="G996" t="str">
            <v>586</v>
          </cell>
          <cell r="I996">
            <v>52394.52199254946</v>
          </cell>
        </row>
        <row r="997">
          <cell r="A997" t="str">
            <v>587OR</v>
          </cell>
          <cell r="B997" t="str">
            <v>587</v>
          </cell>
          <cell r="D997">
            <v>11911.459419291157</v>
          </cell>
          <cell r="F997" t="str">
            <v>587OR</v>
          </cell>
          <cell r="G997" t="str">
            <v>587</v>
          </cell>
          <cell r="I997">
            <v>11911.459419291157</v>
          </cell>
        </row>
        <row r="998">
          <cell r="A998" t="str">
            <v>587SNPD</v>
          </cell>
          <cell r="B998" t="str">
            <v>587</v>
          </cell>
          <cell r="D998">
            <v>67024.02810671898</v>
          </cell>
          <cell r="F998" t="str">
            <v>587SNPD</v>
          </cell>
          <cell r="G998" t="str">
            <v>587</v>
          </cell>
          <cell r="I998">
            <v>67024.02810671898</v>
          </cell>
        </row>
        <row r="999">
          <cell r="A999" t="str">
            <v>588CA</v>
          </cell>
          <cell r="B999" t="str">
            <v>588</v>
          </cell>
          <cell r="D999">
            <v>117023.5935352362</v>
          </cell>
          <cell r="F999" t="str">
            <v>588CA</v>
          </cell>
          <cell r="G999" t="str">
            <v>588</v>
          </cell>
          <cell r="I999">
            <v>117023.5935352362</v>
          </cell>
        </row>
        <row r="1000">
          <cell r="A1000" t="str">
            <v>588IDU</v>
          </cell>
          <cell r="B1000" t="str">
            <v>588</v>
          </cell>
          <cell r="D1000">
            <v>867617.5349352139</v>
          </cell>
          <cell r="F1000" t="str">
            <v>588IDU</v>
          </cell>
          <cell r="G1000" t="str">
            <v>588</v>
          </cell>
          <cell r="I1000">
            <v>867617.5349352139</v>
          </cell>
        </row>
        <row r="1001">
          <cell r="A1001" t="str">
            <v>588OR</v>
          </cell>
          <cell r="B1001" t="str">
            <v>588</v>
          </cell>
          <cell r="D1001">
            <v>4497433.226816661</v>
          </cell>
          <cell r="F1001" t="str">
            <v>588OR</v>
          </cell>
          <cell r="G1001" t="str">
            <v>588</v>
          </cell>
          <cell r="I1001">
            <v>4497433.226816661</v>
          </cell>
        </row>
        <row r="1002">
          <cell r="A1002" t="str">
            <v>588SNPD</v>
          </cell>
          <cell r="B1002" t="str">
            <v>588</v>
          </cell>
          <cell r="D1002">
            <v>13575560.126644596</v>
          </cell>
          <cell r="F1002" t="str">
            <v>588SNPD</v>
          </cell>
          <cell r="G1002" t="str">
            <v>588</v>
          </cell>
          <cell r="I1002">
            <v>13575560.126644596</v>
          </cell>
        </row>
        <row r="1003">
          <cell r="A1003" t="str">
            <v>588UT</v>
          </cell>
          <cell r="B1003" t="str">
            <v>588</v>
          </cell>
          <cell r="D1003">
            <v>5030015.137809072</v>
          </cell>
          <cell r="F1003" t="str">
            <v>588UT</v>
          </cell>
          <cell r="G1003" t="str">
            <v>588</v>
          </cell>
          <cell r="I1003">
            <v>5030015.137809072</v>
          </cell>
        </row>
        <row r="1004">
          <cell r="A1004" t="str">
            <v>588WA</v>
          </cell>
          <cell r="B1004" t="str">
            <v>588</v>
          </cell>
          <cell r="D1004">
            <v>462350.18320067145</v>
          </cell>
          <cell r="F1004" t="str">
            <v>588WA</v>
          </cell>
          <cell r="G1004" t="str">
            <v>588</v>
          </cell>
          <cell r="I1004">
            <v>462350.18320067145</v>
          </cell>
        </row>
        <row r="1005">
          <cell r="A1005" t="str">
            <v>588WYP</v>
          </cell>
          <cell r="B1005" t="str">
            <v>588</v>
          </cell>
          <cell r="D1005">
            <v>903412.4384431255</v>
          </cell>
          <cell r="F1005" t="str">
            <v>588WYP</v>
          </cell>
          <cell r="G1005" t="str">
            <v>588</v>
          </cell>
          <cell r="I1005">
            <v>903412.4384431255</v>
          </cell>
        </row>
        <row r="1006">
          <cell r="A1006" t="str">
            <v>588WYU</v>
          </cell>
          <cell r="B1006" t="str">
            <v>588</v>
          </cell>
          <cell r="D1006">
            <v>154263.27862978214</v>
          </cell>
          <cell r="F1006" t="str">
            <v>588WYU</v>
          </cell>
          <cell r="G1006" t="str">
            <v>588</v>
          </cell>
          <cell r="I1006">
            <v>154263.27862978214</v>
          </cell>
        </row>
        <row r="1007">
          <cell r="A1007" t="str">
            <v>589CA</v>
          </cell>
          <cell r="B1007" t="str">
            <v>589</v>
          </cell>
          <cell r="D1007">
            <v>123745.84258023485</v>
          </cell>
          <cell r="F1007" t="str">
            <v>589CA</v>
          </cell>
          <cell r="G1007" t="str">
            <v>589</v>
          </cell>
          <cell r="I1007">
            <v>123745.84258023485</v>
          </cell>
        </row>
        <row r="1008">
          <cell r="A1008" t="str">
            <v>589IDU</v>
          </cell>
          <cell r="B1008" t="str">
            <v>589</v>
          </cell>
          <cell r="D1008">
            <v>14151.806996086105</v>
          </cell>
          <cell r="F1008" t="str">
            <v>589IDU</v>
          </cell>
          <cell r="G1008" t="str">
            <v>589</v>
          </cell>
          <cell r="I1008">
            <v>14151.806996086105</v>
          </cell>
        </row>
        <row r="1009">
          <cell r="A1009" t="str">
            <v>589OR</v>
          </cell>
          <cell r="B1009" t="str">
            <v>589</v>
          </cell>
          <cell r="D1009">
            <v>1469424.7966624268</v>
          </cell>
          <cell r="F1009" t="str">
            <v>589OR</v>
          </cell>
          <cell r="G1009" t="str">
            <v>589</v>
          </cell>
          <cell r="I1009">
            <v>1469424.7966624268</v>
          </cell>
        </row>
        <row r="1010">
          <cell r="A1010" t="str">
            <v>589SNPD</v>
          </cell>
          <cell r="B1010" t="str">
            <v>589</v>
          </cell>
          <cell r="D1010">
            <v>1083820.9114902152</v>
          </cell>
          <cell r="F1010" t="str">
            <v>589SNPD</v>
          </cell>
          <cell r="G1010" t="str">
            <v>589</v>
          </cell>
          <cell r="I1010">
            <v>1083820.9114902152</v>
          </cell>
        </row>
        <row r="1011">
          <cell r="A1011" t="str">
            <v>589UT</v>
          </cell>
          <cell r="B1011" t="str">
            <v>589</v>
          </cell>
          <cell r="D1011">
            <v>508073.0357475538</v>
          </cell>
          <cell r="F1011" t="str">
            <v>589UT</v>
          </cell>
          <cell r="G1011" t="str">
            <v>589</v>
          </cell>
          <cell r="I1011">
            <v>508073.0357475538</v>
          </cell>
        </row>
        <row r="1012">
          <cell r="A1012" t="str">
            <v>589WA</v>
          </cell>
          <cell r="B1012" t="str">
            <v>589</v>
          </cell>
          <cell r="D1012">
            <v>267642.7879090019</v>
          </cell>
          <cell r="F1012" t="str">
            <v>589WA</v>
          </cell>
          <cell r="G1012" t="str">
            <v>589</v>
          </cell>
          <cell r="I1012">
            <v>267642.7879090019</v>
          </cell>
        </row>
        <row r="1013">
          <cell r="A1013" t="str">
            <v>589WYP</v>
          </cell>
          <cell r="B1013" t="str">
            <v>589</v>
          </cell>
          <cell r="D1013">
            <v>619890.7055078278</v>
          </cell>
          <cell r="F1013" t="str">
            <v>589WYP</v>
          </cell>
          <cell r="G1013" t="str">
            <v>589</v>
          </cell>
          <cell r="I1013">
            <v>619890.7055078278</v>
          </cell>
        </row>
        <row r="1014">
          <cell r="A1014" t="str">
            <v>589WYU</v>
          </cell>
          <cell r="B1014" t="str">
            <v>589</v>
          </cell>
          <cell r="D1014">
            <v>2079.356932485323</v>
          </cell>
          <cell r="F1014" t="str">
            <v>589WYU</v>
          </cell>
          <cell r="G1014" t="str">
            <v>589</v>
          </cell>
          <cell r="I1014">
            <v>2079.356932485323</v>
          </cell>
        </row>
        <row r="1015">
          <cell r="A1015" t="str">
            <v>590OR</v>
          </cell>
          <cell r="B1015" t="str">
            <v>590</v>
          </cell>
          <cell r="D1015">
            <v>355600.63668404095</v>
          </cell>
          <cell r="F1015" t="str">
            <v>590OR</v>
          </cell>
          <cell r="G1015" t="str">
            <v>590</v>
          </cell>
          <cell r="I1015">
            <v>355600.63668404095</v>
          </cell>
        </row>
        <row r="1016">
          <cell r="A1016" t="str">
            <v>590SNPD</v>
          </cell>
          <cell r="B1016" t="str">
            <v>590</v>
          </cell>
          <cell r="D1016">
            <v>342245.74273444334</v>
          </cell>
          <cell r="F1016" t="str">
            <v>590SNPD</v>
          </cell>
          <cell r="G1016" t="str">
            <v>590</v>
          </cell>
          <cell r="I1016">
            <v>342245.74273444334</v>
          </cell>
        </row>
        <row r="1017">
          <cell r="A1017" t="str">
            <v>590UT</v>
          </cell>
          <cell r="B1017" t="str">
            <v>590</v>
          </cell>
          <cell r="D1017">
            <v>285247.2168681023</v>
          </cell>
          <cell r="F1017" t="str">
            <v>590UT</v>
          </cell>
          <cell r="G1017" t="str">
            <v>590</v>
          </cell>
          <cell r="I1017">
            <v>285247.2168681023</v>
          </cell>
        </row>
        <row r="1018">
          <cell r="A1018" t="str">
            <v>590WYP</v>
          </cell>
          <cell r="B1018" t="str">
            <v>590</v>
          </cell>
          <cell r="D1018">
            <v>188082.32535234105</v>
          </cell>
          <cell r="F1018" t="str">
            <v>590WYP</v>
          </cell>
          <cell r="G1018" t="str">
            <v>590</v>
          </cell>
          <cell r="I1018">
            <v>188082.32535234105</v>
          </cell>
        </row>
        <row r="1019">
          <cell r="A1019" t="str">
            <v>591CA</v>
          </cell>
          <cell r="B1019" t="str">
            <v>591</v>
          </cell>
          <cell r="D1019">
            <v>46958.284557547726</v>
          </cell>
          <cell r="F1019" t="str">
            <v>591CA</v>
          </cell>
          <cell r="G1019" t="str">
            <v>591</v>
          </cell>
          <cell r="I1019">
            <v>46958.284557547726</v>
          </cell>
        </row>
        <row r="1020">
          <cell r="A1020" t="str">
            <v>591IDU</v>
          </cell>
          <cell r="B1020" t="str">
            <v>591</v>
          </cell>
          <cell r="D1020">
            <v>107628.96159629847</v>
          </cell>
          <cell r="F1020" t="str">
            <v>591IDU</v>
          </cell>
          <cell r="G1020" t="str">
            <v>591</v>
          </cell>
          <cell r="I1020">
            <v>107628.96159629847</v>
          </cell>
        </row>
        <row r="1021">
          <cell r="A1021" t="str">
            <v>591OR</v>
          </cell>
          <cell r="B1021" t="str">
            <v>591</v>
          </cell>
          <cell r="D1021">
            <v>384243.40737998846</v>
          </cell>
          <cell r="F1021" t="str">
            <v>591OR</v>
          </cell>
          <cell r="G1021" t="str">
            <v>591</v>
          </cell>
          <cell r="I1021">
            <v>384243.40737998846</v>
          </cell>
        </row>
        <row r="1022">
          <cell r="A1022" t="str">
            <v>591SNPD</v>
          </cell>
          <cell r="B1022" t="str">
            <v>591</v>
          </cell>
          <cell r="D1022">
            <v>536459.4349334877</v>
          </cell>
          <cell r="F1022" t="str">
            <v>591SNPD</v>
          </cell>
          <cell r="G1022" t="str">
            <v>591</v>
          </cell>
          <cell r="I1022">
            <v>536459.4349334877</v>
          </cell>
        </row>
        <row r="1023">
          <cell r="A1023" t="str">
            <v>591UT</v>
          </cell>
          <cell r="B1023" t="str">
            <v>591</v>
          </cell>
          <cell r="D1023">
            <v>843587.3078542512</v>
          </cell>
          <cell r="F1023" t="str">
            <v>591UT</v>
          </cell>
          <cell r="G1023" t="str">
            <v>591</v>
          </cell>
          <cell r="I1023">
            <v>843587.3078542512</v>
          </cell>
        </row>
        <row r="1024">
          <cell r="A1024" t="str">
            <v>591WA</v>
          </cell>
          <cell r="B1024" t="str">
            <v>591</v>
          </cell>
          <cell r="D1024">
            <v>92000.41681897052</v>
          </cell>
          <cell r="F1024" t="str">
            <v>591WA</v>
          </cell>
          <cell r="G1024" t="str">
            <v>591</v>
          </cell>
          <cell r="I1024">
            <v>92000.41681897052</v>
          </cell>
        </row>
        <row r="1025">
          <cell r="A1025" t="str">
            <v>591WYP</v>
          </cell>
          <cell r="B1025" t="str">
            <v>591</v>
          </cell>
          <cell r="D1025">
            <v>156691.26690572588</v>
          </cell>
          <cell r="F1025" t="str">
            <v>591WYP</v>
          </cell>
          <cell r="G1025" t="str">
            <v>591</v>
          </cell>
          <cell r="I1025">
            <v>156691.26690572588</v>
          </cell>
        </row>
        <row r="1026">
          <cell r="A1026" t="str">
            <v>591WYU</v>
          </cell>
          <cell r="B1026" t="str">
            <v>591</v>
          </cell>
          <cell r="D1026">
            <v>22557.08481203008</v>
          </cell>
          <cell r="F1026" t="str">
            <v>591WYU</v>
          </cell>
          <cell r="G1026" t="str">
            <v>591</v>
          </cell>
          <cell r="I1026">
            <v>22557.08481203008</v>
          </cell>
        </row>
        <row r="1027">
          <cell r="A1027" t="str">
            <v>592CA</v>
          </cell>
          <cell r="B1027" t="str">
            <v>592</v>
          </cell>
          <cell r="D1027">
            <v>150751.95200847302</v>
          </cell>
          <cell r="F1027" t="str">
            <v>592CA</v>
          </cell>
          <cell r="G1027" t="str">
            <v>592</v>
          </cell>
          <cell r="I1027">
            <v>150751.95200847302</v>
          </cell>
        </row>
        <row r="1028">
          <cell r="A1028" t="str">
            <v>592IDU</v>
          </cell>
          <cell r="B1028" t="str">
            <v>592</v>
          </cell>
          <cell r="D1028">
            <v>332365.28272341535</v>
          </cell>
          <cell r="F1028" t="str">
            <v>592IDU</v>
          </cell>
          <cell r="G1028" t="str">
            <v>592</v>
          </cell>
          <cell r="I1028">
            <v>332365.28272341535</v>
          </cell>
        </row>
        <row r="1029">
          <cell r="A1029" t="str">
            <v>592OR</v>
          </cell>
          <cell r="B1029" t="str">
            <v>592</v>
          </cell>
          <cell r="D1029">
            <v>2152219.2208677297</v>
          </cell>
          <cell r="F1029" t="str">
            <v>592OR</v>
          </cell>
          <cell r="G1029" t="str">
            <v>592</v>
          </cell>
          <cell r="I1029">
            <v>2152219.2208677297</v>
          </cell>
        </row>
        <row r="1030">
          <cell r="A1030" t="str">
            <v>592SNPD</v>
          </cell>
          <cell r="B1030" t="str">
            <v>592</v>
          </cell>
          <cell r="D1030">
            <v>1944595.9030356463</v>
          </cell>
          <cell r="F1030" t="str">
            <v>592SNPD</v>
          </cell>
          <cell r="G1030" t="str">
            <v>592</v>
          </cell>
          <cell r="I1030">
            <v>1944595.9030356463</v>
          </cell>
        </row>
        <row r="1031">
          <cell r="A1031" t="str">
            <v>592UT</v>
          </cell>
          <cell r="B1031" t="str">
            <v>592</v>
          </cell>
          <cell r="D1031">
            <v>2629501.001851758</v>
          </cell>
          <cell r="F1031" t="str">
            <v>592UT</v>
          </cell>
          <cell r="G1031" t="str">
            <v>592</v>
          </cell>
          <cell r="I1031">
            <v>2629501.001851758</v>
          </cell>
        </row>
        <row r="1032">
          <cell r="A1032" t="str">
            <v>592WA</v>
          </cell>
          <cell r="B1032" t="str">
            <v>592</v>
          </cell>
          <cell r="D1032">
            <v>757299.9242778637</v>
          </cell>
          <cell r="F1032" t="str">
            <v>592WA</v>
          </cell>
          <cell r="G1032" t="str">
            <v>592</v>
          </cell>
          <cell r="I1032">
            <v>757299.9242778637</v>
          </cell>
        </row>
        <row r="1033">
          <cell r="A1033" t="str">
            <v>592WYP</v>
          </cell>
          <cell r="B1033" t="str">
            <v>592</v>
          </cell>
          <cell r="D1033">
            <v>1084873.1514497853</v>
          </cell>
          <cell r="F1033" t="str">
            <v>592WYP</v>
          </cell>
          <cell r="G1033" t="str">
            <v>592</v>
          </cell>
          <cell r="I1033">
            <v>1084873.1514497853</v>
          </cell>
        </row>
        <row r="1034">
          <cell r="A1034" t="str">
            <v>592WYU</v>
          </cell>
          <cell r="B1034" t="str">
            <v>592</v>
          </cell>
          <cell r="D1034">
            <v>11362.831871048586</v>
          </cell>
          <cell r="F1034" t="str">
            <v>592WYU</v>
          </cell>
          <cell r="G1034" t="str">
            <v>592</v>
          </cell>
          <cell r="I1034">
            <v>11362.831871048586</v>
          </cell>
        </row>
        <row r="1035">
          <cell r="A1035" t="str">
            <v>593CA</v>
          </cell>
          <cell r="B1035" t="str">
            <v>593</v>
          </cell>
          <cell r="D1035">
            <v>5041221.923523336</v>
          </cell>
          <cell r="F1035" t="str">
            <v>593CA</v>
          </cell>
          <cell r="G1035" t="str">
            <v>593</v>
          </cell>
          <cell r="I1035">
            <v>5041221.923523336</v>
          </cell>
        </row>
        <row r="1036">
          <cell r="A1036" t="str">
            <v>593IDU</v>
          </cell>
          <cell r="B1036" t="str">
            <v>593</v>
          </cell>
          <cell r="D1036">
            <v>3327106.8554959726</v>
          </cell>
          <cell r="F1036" t="str">
            <v>593IDU</v>
          </cell>
          <cell r="G1036" t="str">
            <v>593</v>
          </cell>
          <cell r="I1036">
            <v>3327106.8554959726</v>
          </cell>
        </row>
        <row r="1037">
          <cell r="A1037" t="str">
            <v>593OR</v>
          </cell>
          <cell r="B1037" t="str">
            <v>593</v>
          </cell>
          <cell r="D1037">
            <v>36461455.99089439</v>
          </cell>
          <cell r="F1037" t="str">
            <v>593OR</v>
          </cell>
          <cell r="G1037" t="str">
            <v>593</v>
          </cell>
          <cell r="I1037">
            <v>36461455.99089439</v>
          </cell>
        </row>
        <row r="1038">
          <cell r="A1038" t="str">
            <v>593SNPD</v>
          </cell>
          <cell r="B1038" t="str">
            <v>593</v>
          </cell>
          <cell r="D1038">
            <v>-44729128.20775434</v>
          </cell>
          <cell r="F1038" t="str">
            <v>593SNPD</v>
          </cell>
          <cell r="G1038" t="str">
            <v>593</v>
          </cell>
          <cell r="I1038">
            <v>-44729128.20775434</v>
          </cell>
        </row>
        <row r="1039">
          <cell r="A1039" t="str">
            <v>593UT</v>
          </cell>
          <cell r="B1039" t="str">
            <v>593</v>
          </cell>
          <cell r="D1039">
            <v>42215586.79723824</v>
          </cell>
          <cell r="F1039" t="str">
            <v>593UT</v>
          </cell>
          <cell r="G1039" t="str">
            <v>593</v>
          </cell>
          <cell r="I1039">
            <v>42215586.79723824</v>
          </cell>
        </row>
        <row r="1040">
          <cell r="A1040" t="str">
            <v>593WA</v>
          </cell>
          <cell r="B1040" t="str">
            <v>593</v>
          </cell>
          <cell r="D1040">
            <v>5252377.051030697</v>
          </cell>
          <cell r="F1040" t="str">
            <v>593WA</v>
          </cell>
          <cell r="G1040" t="str">
            <v>593</v>
          </cell>
          <cell r="I1040">
            <v>5252377.051030697</v>
          </cell>
        </row>
        <row r="1041">
          <cell r="A1041" t="str">
            <v>593WYP</v>
          </cell>
          <cell r="B1041" t="str">
            <v>593</v>
          </cell>
          <cell r="D1041">
            <v>4550658.499087784</v>
          </cell>
          <cell r="F1041" t="str">
            <v>593WYP</v>
          </cell>
          <cell r="G1041" t="str">
            <v>593</v>
          </cell>
          <cell r="I1041">
            <v>4550658.499087784</v>
          </cell>
        </row>
        <row r="1042">
          <cell r="A1042" t="str">
            <v>593WYU</v>
          </cell>
          <cell r="B1042" t="str">
            <v>593</v>
          </cell>
          <cell r="D1042">
            <v>860323.8661476327</v>
          </cell>
          <cell r="F1042" t="str">
            <v>593WYU</v>
          </cell>
          <cell r="G1042" t="str">
            <v>593</v>
          </cell>
          <cell r="I1042">
            <v>860323.8661476327</v>
          </cell>
        </row>
        <row r="1043">
          <cell r="A1043" t="str">
            <v>594CA</v>
          </cell>
          <cell r="B1043" t="str">
            <v>594</v>
          </cell>
          <cell r="D1043">
            <v>623567.867464582</v>
          </cell>
          <cell r="F1043" t="str">
            <v>594CA</v>
          </cell>
          <cell r="G1043" t="str">
            <v>594</v>
          </cell>
          <cell r="I1043">
            <v>623567.867464582</v>
          </cell>
        </row>
        <row r="1044">
          <cell r="A1044" t="str">
            <v>594IDU</v>
          </cell>
          <cell r="B1044" t="str">
            <v>594</v>
          </cell>
          <cell r="D1044">
            <v>765088.7041830092</v>
          </cell>
          <cell r="F1044" t="str">
            <v>594IDU</v>
          </cell>
          <cell r="G1044" t="str">
            <v>594</v>
          </cell>
          <cell r="I1044">
            <v>765088.7041830092</v>
          </cell>
        </row>
        <row r="1045">
          <cell r="A1045" t="str">
            <v>594OR</v>
          </cell>
          <cell r="B1045" t="str">
            <v>594</v>
          </cell>
          <cell r="D1045">
            <v>6928718.169125022</v>
          </cell>
          <cell r="F1045" t="str">
            <v>594OR</v>
          </cell>
          <cell r="G1045" t="str">
            <v>594</v>
          </cell>
          <cell r="I1045">
            <v>6928718.169125022</v>
          </cell>
        </row>
        <row r="1046">
          <cell r="A1046" t="str">
            <v>594SNPD</v>
          </cell>
          <cell r="B1046" t="str">
            <v>594</v>
          </cell>
          <cell r="D1046">
            <v>1600349.1792522692</v>
          </cell>
          <cell r="F1046" t="str">
            <v>594SNPD</v>
          </cell>
          <cell r="G1046" t="str">
            <v>594</v>
          </cell>
          <cell r="I1046">
            <v>1600349.1792522692</v>
          </cell>
        </row>
        <row r="1047">
          <cell r="A1047" t="str">
            <v>594UT</v>
          </cell>
          <cell r="B1047" t="str">
            <v>594</v>
          </cell>
          <cell r="D1047">
            <v>11441548.081003001</v>
          </cell>
          <cell r="F1047" t="str">
            <v>594UT</v>
          </cell>
          <cell r="G1047" t="str">
            <v>594</v>
          </cell>
          <cell r="I1047">
            <v>11441548.081003001</v>
          </cell>
        </row>
        <row r="1048">
          <cell r="A1048" t="str">
            <v>594WA</v>
          </cell>
          <cell r="B1048" t="str">
            <v>594</v>
          </cell>
          <cell r="D1048">
            <v>1385916.529744775</v>
          </cell>
          <cell r="F1048" t="str">
            <v>594WA</v>
          </cell>
          <cell r="G1048" t="str">
            <v>594</v>
          </cell>
          <cell r="I1048">
            <v>1385916.529744775</v>
          </cell>
        </row>
        <row r="1049">
          <cell r="A1049" t="str">
            <v>594WYP</v>
          </cell>
          <cell r="B1049" t="str">
            <v>594</v>
          </cell>
          <cell r="D1049">
            <v>1343060.7274626577</v>
          </cell>
          <cell r="F1049" t="str">
            <v>594WYP</v>
          </cell>
          <cell r="G1049" t="str">
            <v>594</v>
          </cell>
          <cell r="I1049">
            <v>1343060.7274626577</v>
          </cell>
        </row>
        <row r="1050">
          <cell r="A1050" t="str">
            <v>594WYU</v>
          </cell>
          <cell r="B1050" t="str">
            <v>594</v>
          </cell>
          <cell r="D1050">
            <v>368713.8846674072</v>
          </cell>
          <cell r="F1050" t="str">
            <v>594WYU</v>
          </cell>
          <cell r="G1050" t="str">
            <v>594</v>
          </cell>
          <cell r="I1050">
            <v>368713.8846674072</v>
          </cell>
        </row>
        <row r="1051">
          <cell r="A1051" t="str">
            <v>595CA</v>
          </cell>
          <cell r="B1051" t="str">
            <v>595</v>
          </cell>
          <cell r="D1051">
            <v>26954.997834256334</v>
          </cell>
          <cell r="F1051" t="str">
            <v>595CA</v>
          </cell>
          <cell r="G1051" t="str">
            <v>595</v>
          </cell>
          <cell r="I1051">
            <v>26954.997834256334</v>
          </cell>
        </row>
        <row r="1052">
          <cell r="A1052" t="str">
            <v>595IDU</v>
          </cell>
          <cell r="B1052" t="str">
            <v>595</v>
          </cell>
          <cell r="D1052">
            <v>41828.41427020105</v>
          </cell>
          <cell r="F1052" t="str">
            <v>595IDU</v>
          </cell>
          <cell r="G1052" t="str">
            <v>595</v>
          </cell>
          <cell r="I1052">
            <v>41828.41427020105</v>
          </cell>
        </row>
        <row r="1053">
          <cell r="A1053" t="str">
            <v>595OR</v>
          </cell>
          <cell r="B1053" t="str">
            <v>595</v>
          </cell>
          <cell r="D1053">
            <v>675659.8088525077</v>
          </cell>
          <cell r="F1053" t="str">
            <v>595OR</v>
          </cell>
          <cell r="G1053" t="str">
            <v>595</v>
          </cell>
          <cell r="I1053">
            <v>675659.8088525077</v>
          </cell>
        </row>
        <row r="1054">
          <cell r="A1054" t="str">
            <v>595SNPD</v>
          </cell>
          <cell r="B1054" t="str">
            <v>595</v>
          </cell>
          <cell r="D1054">
            <v>23240.270880651835</v>
          </cell>
          <cell r="F1054" t="str">
            <v>595SNPD</v>
          </cell>
          <cell r="G1054" t="str">
            <v>595</v>
          </cell>
          <cell r="I1054">
            <v>23240.270880651835</v>
          </cell>
        </row>
        <row r="1055">
          <cell r="A1055" t="str">
            <v>595UT</v>
          </cell>
          <cell r="B1055" t="str">
            <v>595</v>
          </cell>
          <cell r="D1055">
            <v>48406.209932337966</v>
          </cell>
          <cell r="F1055" t="str">
            <v>595UT</v>
          </cell>
          <cell r="G1055" t="str">
            <v>595</v>
          </cell>
          <cell r="I1055">
            <v>48406.209932337966</v>
          </cell>
        </row>
        <row r="1056">
          <cell r="A1056" t="str">
            <v>595WA</v>
          </cell>
          <cell r="B1056" t="str">
            <v>595</v>
          </cell>
          <cell r="D1056">
            <v>129935.02635646329</v>
          </cell>
          <cell r="F1056" t="str">
            <v>595WA</v>
          </cell>
          <cell r="G1056" t="str">
            <v>595</v>
          </cell>
          <cell r="I1056">
            <v>129935.02635646329</v>
          </cell>
        </row>
        <row r="1057">
          <cell r="A1057" t="str">
            <v>595WYP</v>
          </cell>
          <cell r="B1057" t="str">
            <v>595</v>
          </cell>
          <cell r="D1057">
            <v>114885.92782438206</v>
          </cell>
          <cell r="F1057" t="str">
            <v>595WYP</v>
          </cell>
          <cell r="G1057" t="str">
            <v>595</v>
          </cell>
          <cell r="I1057">
            <v>114885.92782438206</v>
          </cell>
        </row>
        <row r="1058">
          <cell r="A1058" t="str">
            <v>596CA</v>
          </cell>
          <cell r="B1058" t="str">
            <v>596</v>
          </cell>
          <cell r="D1058">
            <v>60722.31000207269</v>
          </cell>
          <cell r="F1058" t="str">
            <v>596CA</v>
          </cell>
          <cell r="G1058" t="str">
            <v>596</v>
          </cell>
          <cell r="I1058">
            <v>60722.31000207269</v>
          </cell>
        </row>
        <row r="1059">
          <cell r="A1059" t="str">
            <v>596IDU</v>
          </cell>
          <cell r="B1059" t="str">
            <v>596</v>
          </cell>
          <cell r="D1059">
            <v>123047.59659631623</v>
          </cell>
          <cell r="F1059" t="str">
            <v>596IDU</v>
          </cell>
          <cell r="G1059" t="str">
            <v>596</v>
          </cell>
          <cell r="I1059">
            <v>123047.59659631623</v>
          </cell>
        </row>
        <row r="1060">
          <cell r="A1060" t="str">
            <v>596OR</v>
          </cell>
          <cell r="B1060" t="str">
            <v>596</v>
          </cell>
          <cell r="D1060">
            <v>729070.8102247007</v>
          </cell>
          <cell r="F1060" t="str">
            <v>596OR</v>
          </cell>
          <cell r="G1060" t="str">
            <v>596</v>
          </cell>
          <cell r="I1060">
            <v>729070.8102247007</v>
          </cell>
        </row>
        <row r="1061">
          <cell r="A1061" t="str">
            <v>596SNPD</v>
          </cell>
          <cell r="B1061" t="str">
            <v>596</v>
          </cell>
          <cell r="D1061">
            <v>787796.8593545996</v>
          </cell>
          <cell r="F1061" t="str">
            <v>596SNPD</v>
          </cell>
          <cell r="G1061" t="str">
            <v>596</v>
          </cell>
          <cell r="I1061">
            <v>787796.8593545996</v>
          </cell>
        </row>
        <row r="1062">
          <cell r="A1062" t="str">
            <v>596UT</v>
          </cell>
          <cell r="B1062" t="str">
            <v>596</v>
          </cell>
          <cell r="D1062">
            <v>2416493.7601779876</v>
          </cell>
          <cell r="F1062" t="str">
            <v>596UT</v>
          </cell>
          <cell r="G1062" t="str">
            <v>596</v>
          </cell>
          <cell r="I1062">
            <v>2416493.7601779876</v>
          </cell>
        </row>
        <row r="1063">
          <cell r="A1063" t="str">
            <v>596WA</v>
          </cell>
          <cell r="B1063" t="str">
            <v>596</v>
          </cell>
          <cell r="D1063">
            <v>158822.59149637516</v>
          </cell>
          <cell r="F1063" t="str">
            <v>596WA</v>
          </cell>
          <cell r="G1063" t="str">
            <v>596</v>
          </cell>
          <cell r="I1063">
            <v>158822.59149637516</v>
          </cell>
        </row>
        <row r="1064">
          <cell r="A1064" t="str">
            <v>596WYP</v>
          </cell>
          <cell r="B1064" t="str">
            <v>596</v>
          </cell>
          <cell r="D1064">
            <v>248597.30943350555</v>
          </cell>
          <cell r="F1064" t="str">
            <v>596WYP</v>
          </cell>
          <cell r="G1064" t="str">
            <v>596</v>
          </cell>
          <cell r="I1064">
            <v>248597.30943350555</v>
          </cell>
        </row>
        <row r="1065">
          <cell r="A1065" t="str">
            <v>596WYU</v>
          </cell>
          <cell r="B1065" t="str">
            <v>596</v>
          </cell>
          <cell r="D1065">
            <v>76313.75692557488</v>
          </cell>
          <cell r="F1065" t="str">
            <v>596WYU</v>
          </cell>
          <cell r="G1065" t="str">
            <v>596</v>
          </cell>
          <cell r="I1065">
            <v>76313.75692557488</v>
          </cell>
        </row>
        <row r="1066">
          <cell r="A1066" t="str">
            <v>597CA</v>
          </cell>
          <cell r="B1066" t="str">
            <v>597</v>
          </cell>
          <cell r="D1066">
            <v>30002.19019998076</v>
          </cell>
          <cell r="F1066" t="str">
            <v>597CA</v>
          </cell>
          <cell r="G1066" t="str">
            <v>597</v>
          </cell>
          <cell r="I1066">
            <v>30002.19019998076</v>
          </cell>
        </row>
        <row r="1067">
          <cell r="A1067" t="str">
            <v>597IDU</v>
          </cell>
          <cell r="B1067" t="str">
            <v>597</v>
          </cell>
          <cell r="D1067">
            <v>220112.883155581</v>
          </cell>
          <cell r="F1067" t="str">
            <v>597IDU</v>
          </cell>
          <cell r="G1067" t="str">
            <v>597</v>
          </cell>
          <cell r="I1067">
            <v>220112.883155581</v>
          </cell>
        </row>
        <row r="1068">
          <cell r="A1068" t="str">
            <v>597OR</v>
          </cell>
          <cell r="B1068" t="str">
            <v>597</v>
          </cell>
          <cell r="D1068">
            <v>906840.2153366443</v>
          </cell>
          <cell r="F1068" t="str">
            <v>597OR</v>
          </cell>
          <cell r="G1068" t="str">
            <v>597</v>
          </cell>
          <cell r="I1068">
            <v>906840.2153366443</v>
          </cell>
        </row>
        <row r="1069">
          <cell r="A1069" t="str">
            <v>597SNPD</v>
          </cell>
          <cell r="B1069" t="str">
            <v>597</v>
          </cell>
          <cell r="D1069">
            <v>1499592.773862828</v>
          </cell>
          <cell r="F1069" t="str">
            <v>597SNPD</v>
          </cell>
          <cell r="G1069" t="str">
            <v>597</v>
          </cell>
          <cell r="I1069">
            <v>1499592.773862828</v>
          </cell>
        </row>
        <row r="1070">
          <cell r="A1070" t="str">
            <v>597UT</v>
          </cell>
          <cell r="B1070" t="str">
            <v>597</v>
          </cell>
          <cell r="D1070">
            <v>1104068.067108258</v>
          </cell>
          <cell r="F1070" t="str">
            <v>597UT</v>
          </cell>
          <cell r="G1070" t="str">
            <v>597</v>
          </cell>
          <cell r="I1070">
            <v>1104068.067108258</v>
          </cell>
        </row>
        <row r="1071">
          <cell r="A1071" t="str">
            <v>597WA</v>
          </cell>
          <cell r="B1071" t="str">
            <v>597</v>
          </cell>
          <cell r="D1071">
            <v>268749.79440657777</v>
          </cell>
          <cell r="F1071" t="str">
            <v>597WA</v>
          </cell>
          <cell r="G1071" t="str">
            <v>597</v>
          </cell>
          <cell r="I1071">
            <v>268749.79440657777</v>
          </cell>
        </row>
        <row r="1072">
          <cell r="A1072" t="str">
            <v>597WYP</v>
          </cell>
          <cell r="B1072" t="str">
            <v>597</v>
          </cell>
          <cell r="D1072">
            <v>380400.6607011075</v>
          </cell>
          <cell r="F1072" t="str">
            <v>597WYP</v>
          </cell>
          <cell r="G1072" t="str">
            <v>597</v>
          </cell>
          <cell r="I1072">
            <v>380400.6607011075</v>
          </cell>
        </row>
        <row r="1073">
          <cell r="A1073" t="str">
            <v>597WYU</v>
          </cell>
          <cell r="B1073" t="str">
            <v>597</v>
          </cell>
          <cell r="D1073">
            <v>59738.22422412339</v>
          </cell>
          <cell r="F1073" t="str">
            <v>597WYU</v>
          </cell>
          <cell r="G1073" t="str">
            <v>597</v>
          </cell>
          <cell r="I1073">
            <v>59738.22422412339</v>
          </cell>
        </row>
        <row r="1074">
          <cell r="A1074" t="str">
            <v>598CA</v>
          </cell>
          <cell r="B1074" t="str">
            <v>598</v>
          </cell>
          <cell r="D1074">
            <v>221925.38869807599</v>
          </cell>
          <cell r="F1074" t="str">
            <v>598CA</v>
          </cell>
          <cell r="G1074" t="str">
            <v>598</v>
          </cell>
          <cell r="I1074">
            <v>221925.38869807599</v>
          </cell>
        </row>
        <row r="1075">
          <cell r="A1075" t="str">
            <v>598IDU</v>
          </cell>
          <cell r="B1075" t="str">
            <v>598</v>
          </cell>
          <cell r="D1075">
            <v>800684.0560080446</v>
          </cell>
          <cell r="F1075" t="str">
            <v>598IDU</v>
          </cell>
          <cell r="G1075" t="str">
            <v>598</v>
          </cell>
          <cell r="I1075">
            <v>800684.0560080446</v>
          </cell>
        </row>
        <row r="1076">
          <cell r="A1076" t="str">
            <v>598OR</v>
          </cell>
          <cell r="B1076" t="str">
            <v>598</v>
          </cell>
          <cell r="D1076">
            <v>2953309.2888040445</v>
          </cell>
          <cell r="F1076" t="str">
            <v>598OR</v>
          </cell>
          <cell r="G1076" t="str">
            <v>598</v>
          </cell>
          <cell r="I1076">
            <v>2953309.2888040445</v>
          </cell>
        </row>
        <row r="1077">
          <cell r="A1077" t="str">
            <v>598SNPD</v>
          </cell>
          <cell r="B1077" t="str">
            <v>598</v>
          </cell>
          <cell r="D1077">
            <v>19725319.362643916</v>
          </cell>
          <cell r="F1077" t="str">
            <v>598SNPD</v>
          </cell>
          <cell r="G1077" t="str">
            <v>598</v>
          </cell>
          <cell r="I1077">
            <v>19725319.362643916</v>
          </cell>
        </row>
        <row r="1078">
          <cell r="A1078" t="str">
            <v>598UT</v>
          </cell>
          <cell r="B1078" t="str">
            <v>598</v>
          </cell>
          <cell r="D1078">
            <v>4292195.318581152</v>
          </cell>
          <cell r="F1078" t="str">
            <v>598UT</v>
          </cell>
          <cell r="G1078" t="str">
            <v>598</v>
          </cell>
          <cell r="I1078">
            <v>4292195.318581152</v>
          </cell>
        </row>
        <row r="1079">
          <cell r="A1079" t="str">
            <v>598WA</v>
          </cell>
          <cell r="B1079" t="str">
            <v>598</v>
          </cell>
          <cell r="D1079">
            <v>853738.9971304226</v>
          </cell>
          <cell r="F1079" t="str">
            <v>598WA</v>
          </cell>
          <cell r="G1079" t="str">
            <v>598</v>
          </cell>
          <cell r="I1079">
            <v>853738.9971304226</v>
          </cell>
        </row>
        <row r="1080">
          <cell r="A1080" t="str">
            <v>598WYP</v>
          </cell>
          <cell r="B1080" t="str">
            <v>598</v>
          </cell>
          <cell r="D1080">
            <v>3198137.9131061225</v>
          </cell>
          <cell r="F1080" t="str">
            <v>598WYP</v>
          </cell>
          <cell r="G1080" t="str">
            <v>598</v>
          </cell>
          <cell r="I1080">
            <v>3198137.9131061225</v>
          </cell>
        </row>
        <row r="1081">
          <cell r="A1081" t="str">
            <v>598WYU</v>
          </cell>
          <cell r="B1081" t="str">
            <v>598</v>
          </cell>
          <cell r="D1081">
            <v>247583.37941694894</v>
          </cell>
          <cell r="F1081" t="str">
            <v>598WYU</v>
          </cell>
          <cell r="G1081" t="str">
            <v>598</v>
          </cell>
          <cell r="I1081">
            <v>247583.37941694894</v>
          </cell>
        </row>
        <row r="1082">
          <cell r="A1082" t="str">
            <v>901CA</v>
          </cell>
          <cell r="B1082" t="str">
            <v>901</v>
          </cell>
          <cell r="D1082">
            <v>35677.18709988862</v>
          </cell>
          <cell r="F1082" t="str">
            <v>901CA</v>
          </cell>
          <cell r="G1082" t="str">
            <v>901</v>
          </cell>
          <cell r="I1082">
            <v>35677.18709988862</v>
          </cell>
        </row>
        <row r="1083">
          <cell r="A1083" t="str">
            <v>901CN</v>
          </cell>
          <cell r="B1083" t="str">
            <v>901</v>
          </cell>
          <cell r="D1083">
            <v>6800098.164574025</v>
          </cell>
          <cell r="F1083" t="str">
            <v>901CN</v>
          </cell>
          <cell r="G1083" t="str">
            <v>901</v>
          </cell>
          <cell r="I1083">
            <v>6800098.164574025</v>
          </cell>
        </row>
        <row r="1084">
          <cell r="A1084" t="str">
            <v>901IDU</v>
          </cell>
          <cell r="B1084" t="str">
            <v>901</v>
          </cell>
          <cell r="D1084">
            <v>140351.85225576896</v>
          </cell>
          <cell r="F1084" t="str">
            <v>901IDU</v>
          </cell>
          <cell r="G1084" t="str">
            <v>901</v>
          </cell>
          <cell r="I1084">
            <v>140351.85225576896</v>
          </cell>
        </row>
        <row r="1085">
          <cell r="A1085" t="str">
            <v>901OR</v>
          </cell>
          <cell r="B1085" t="str">
            <v>901</v>
          </cell>
          <cell r="D1085">
            <v>1155419.215255118</v>
          </cell>
          <cell r="F1085" t="str">
            <v>901OR</v>
          </cell>
          <cell r="G1085" t="str">
            <v>901</v>
          </cell>
          <cell r="I1085">
            <v>1155419.215255118</v>
          </cell>
        </row>
        <row r="1086">
          <cell r="A1086" t="str">
            <v>901UT</v>
          </cell>
          <cell r="B1086" t="str">
            <v>901</v>
          </cell>
          <cell r="D1086">
            <v>-588721.7872202143</v>
          </cell>
          <cell r="F1086" t="str">
            <v>901UT</v>
          </cell>
          <cell r="G1086" t="str">
            <v>901</v>
          </cell>
          <cell r="I1086">
            <v>-588721.7872202143</v>
          </cell>
        </row>
        <row r="1087">
          <cell r="A1087" t="str">
            <v>901WA</v>
          </cell>
          <cell r="B1087" t="str">
            <v>901</v>
          </cell>
          <cell r="D1087">
            <v>205075.61564172595</v>
          </cell>
          <cell r="F1087" t="str">
            <v>901WA</v>
          </cell>
          <cell r="G1087" t="str">
            <v>901</v>
          </cell>
          <cell r="I1087">
            <v>205075.61564172595</v>
          </cell>
        </row>
        <row r="1088">
          <cell r="A1088" t="str">
            <v>901WYP</v>
          </cell>
          <cell r="B1088" t="str">
            <v>901</v>
          </cell>
          <cell r="D1088">
            <v>562804.3165520647</v>
          </cell>
          <cell r="F1088" t="str">
            <v>901WYP</v>
          </cell>
          <cell r="G1088" t="str">
            <v>901</v>
          </cell>
          <cell r="I1088">
            <v>562804.3165520647</v>
          </cell>
        </row>
        <row r="1089">
          <cell r="A1089" t="str">
            <v>901WYU</v>
          </cell>
          <cell r="B1089" t="str">
            <v>901</v>
          </cell>
          <cell r="D1089">
            <v>122590.96988675848</v>
          </cell>
          <cell r="F1089" t="str">
            <v>901WYU</v>
          </cell>
          <cell r="G1089" t="str">
            <v>901</v>
          </cell>
          <cell r="I1089">
            <v>122590.96988675848</v>
          </cell>
        </row>
        <row r="1090">
          <cell r="A1090" t="str">
            <v>902CA</v>
          </cell>
          <cell r="B1090" t="str">
            <v>902</v>
          </cell>
          <cell r="D1090">
            <v>750584.3618272332</v>
          </cell>
          <cell r="F1090" t="str">
            <v>902CA</v>
          </cell>
          <cell r="G1090" t="str">
            <v>902</v>
          </cell>
          <cell r="I1090">
            <v>750584.3618272332</v>
          </cell>
        </row>
        <row r="1091">
          <cell r="A1091" t="str">
            <v>902CN</v>
          </cell>
          <cell r="B1091" t="str">
            <v>902</v>
          </cell>
          <cell r="D1091">
            <v>358669.4735408592</v>
          </cell>
          <cell r="F1091" t="str">
            <v>902CN</v>
          </cell>
          <cell r="G1091" t="str">
            <v>902</v>
          </cell>
          <cell r="I1091">
            <v>358669.4735408592</v>
          </cell>
        </row>
        <row r="1092">
          <cell r="A1092" t="str">
            <v>902IDU</v>
          </cell>
          <cell r="B1092" t="str">
            <v>902</v>
          </cell>
          <cell r="D1092">
            <v>1119834.9815423393</v>
          </cell>
          <cell r="F1092" t="str">
            <v>902IDU</v>
          </cell>
          <cell r="G1092" t="str">
            <v>902</v>
          </cell>
          <cell r="I1092">
            <v>1119834.9815423393</v>
          </cell>
        </row>
        <row r="1093">
          <cell r="A1093" t="str">
            <v>902OR</v>
          </cell>
          <cell r="B1093" t="str">
            <v>902</v>
          </cell>
          <cell r="D1093">
            <v>7898252.20976717</v>
          </cell>
          <cell r="F1093" t="str">
            <v>902OR</v>
          </cell>
          <cell r="G1093" t="str">
            <v>902</v>
          </cell>
          <cell r="I1093">
            <v>7898252.20976717</v>
          </cell>
        </row>
        <row r="1094">
          <cell r="A1094" t="str">
            <v>902UT</v>
          </cell>
          <cell r="B1094" t="str">
            <v>902</v>
          </cell>
          <cell r="D1094">
            <v>11182218.4942365</v>
          </cell>
          <cell r="F1094" t="str">
            <v>902UT</v>
          </cell>
          <cell r="G1094" t="str">
            <v>902</v>
          </cell>
          <cell r="I1094">
            <v>11182218.4942365</v>
          </cell>
        </row>
        <row r="1095">
          <cell r="A1095" t="str">
            <v>902WA</v>
          </cell>
          <cell r="B1095" t="str">
            <v>902</v>
          </cell>
          <cell r="D1095">
            <v>2054047.2638706693</v>
          </cell>
          <cell r="F1095" t="str">
            <v>902WA</v>
          </cell>
          <cell r="G1095" t="str">
            <v>902</v>
          </cell>
          <cell r="I1095">
            <v>2054047.2638706693</v>
          </cell>
        </row>
        <row r="1096">
          <cell r="A1096" t="str">
            <v>902WYP</v>
          </cell>
          <cell r="B1096" t="str">
            <v>902</v>
          </cell>
          <cell r="D1096">
            <v>2164889.298828796</v>
          </cell>
          <cell r="F1096" t="str">
            <v>902WYP</v>
          </cell>
          <cell r="G1096" t="str">
            <v>902</v>
          </cell>
          <cell r="I1096">
            <v>2164889.298828796</v>
          </cell>
        </row>
        <row r="1097">
          <cell r="A1097" t="str">
            <v>902WYU</v>
          </cell>
          <cell r="B1097" t="str">
            <v>902</v>
          </cell>
          <cell r="D1097">
            <v>315670.27991828363</v>
          </cell>
          <cell r="F1097" t="str">
            <v>902WYU</v>
          </cell>
          <cell r="G1097" t="str">
            <v>902</v>
          </cell>
          <cell r="I1097">
            <v>315670.27991828363</v>
          </cell>
        </row>
        <row r="1098">
          <cell r="A1098" t="str">
            <v>903CA</v>
          </cell>
          <cell r="B1098" t="str">
            <v>903</v>
          </cell>
          <cell r="D1098">
            <v>213111.9285615191</v>
          </cell>
          <cell r="F1098" t="str">
            <v>903CA</v>
          </cell>
          <cell r="G1098" t="str">
            <v>903</v>
          </cell>
          <cell r="I1098">
            <v>213111.9285615191</v>
          </cell>
        </row>
        <row r="1099">
          <cell r="A1099" t="str">
            <v>903CN</v>
          </cell>
          <cell r="B1099" t="str">
            <v>903</v>
          </cell>
          <cell r="D1099">
            <v>45145290.19631934</v>
          </cell>
          <cell r="F1099" t="str">
            <v>903CN</v>
          </cell>
          <cell r="G1099" t="str">
            <v>903</v>
          </cell>
          <cell r="I1099">
            <v>45145290.19631934</v>
          </cell>
        </row>
        <row r="1100">
          <cell r="A1100" t="str">
            <v>903IDU</v>
          </cell>
          <cell r="B1100" t="str">
            <v>903</v>
          </cell>
          <cell r="D1100">
            <v>401505.9234362973</v>
          </cell>
          <cell r="F1100" t="str">
            <v>903IDU</v>
          </cell>
          <cell r="G1100" t="str">
            <v>903</v>
          </cell>
          <cell r="I1100">
            <v>401505.9234362973</v>
          </cell>
        </row>
        <row r="1101">
          <cell r="A1101" t="str">
            <v>903OR</v>
          </cell>
          <cell r="B1101" t="str">
            <v>903</v>
          </cell>
          <cell r="D1101">
            <v>2090919.4730065884</v>
          </cell>
          <cell r="F1101" t="str">
            <v>903OR</v>
          </cell>
          <cell r="G1101" t="str">
            <v>903</v>
          </cell>
          <cell r="I1101">
            <v>2090919.4730065884</v>
          </cell>
        </row>
        <row r="1102">
          <cell r="A1102" t="str">
            <v>903UT</v>
          </cell>
          <cell r="B1102" t="str">
            <v>903</v>
          </cell>
          <cell r="D1102">
            <v>3573460.6486932086</v>
          </cell>
          <cell r="F1102" t="str">
            <v>903UT</v>
          </cell>
          <cell r="G1102" t="str">
            <v>903</v>
          </cell>
          <cell r="I1102">
            <v>3573460.6486932086</v>
          </cell>
        </row>
        <row r="1103">
          <cell r="A1103" t="str">
            <v>903WA</v>
          </cell>
          <cell r="B1103" t="str">
            <v>903</v>
          </cell>
          <cell r="D1103">
            <v>527230.0303799512</v>
          </cell>
          <cell r="F1103" t="str">
            <v>903WA</v>
          </cell>
          <cell r="G1103" t="str">
            <v>903</v>
          </cell>
          <cell r="I1103">
            <v>527230.0303799512</v>
          </cell>
        </row>
        <row r="1104">
          <cell r="A1104" t="str">
            <v>903WYP</v>
          </cell>
          <cell r="B1104" t="str">
            <v>903</v>
          </cell>
          <cell r="D1104">
            <v>294088.51915462775</v>
          </cell>
          <cell r="F1104" t="str">
            <v>903WYP</v>
          </cell>
          <cell r="G1104" t="str">
            <v>903</v>
          </cell>
          <cell r="I1104">
            <v>294088.51915462775</v>
          </cell>
        </row>
        <row r="1105">
          <cell r="A1105" t="str">
            <v>903WYU</v>
          </cell>
          <cell r="B1105" t="str">
            <v>903</v>
          </cell>
          <cell r="D1105">
            <v>54501.91241460675</v>
          </cell>
          <cell r="F1105" t="str">
            <v>903WYU</v>
          </cell>
          <cell r="G1105" t="str">
            <v>903</v>
          </cell>
          <cell r="I1105">
            <v>54501.91241460675</v>
          </cell>
        </row>
        <row r="1106">
          <cell r="A1106" t="str">
            <v>904CA</v>
          </cell>
          <cell r="B1106" t="str">
            <v>904</v>
          </cell>
          <cell r="D1106">
            <v>604096.7448076175</v>
          </cell>
          <cell r="F1106" t="str">
            <v>904CA</v>
          </cell>
          <cell r="G1106" t="str">
            <v>904</v>
          </cell>
          <cell r="I1106">
            <v>604096.7448076175</v>
          </cell>
        </row>
        <row r="1107">
          <cell r="A1107" t="str">
            <v>904CN</v>
          </cell>
          <cell r="B1107" t="str">
            <v>904</v>
          </cell>
          <cell r="D1107">
            <v>384014.47115040786</v>
          </cell>
          <cell r="F1107" t="str">
            <v>904CN</v>
          </cell>
          <cell r="G1107" t="str">
            <v>904</v>
          </cell>
          <cell r="I1107">
            <v>384014.47115040786</v>
          </cell>
        </row>
        <row r="1108">
          <cell r="A1108" t="str">
            <v>904IDU</v>
          </cell>
          <cell r="B1108" t="str">
            <v>904</v>
          </cell>
          <cell r="D1108">
            <v>-36526.16310921103</v>
          </cell>
          <cell r="F1108" t="str">
            <v>904IDU</v>
          </cell>
          <cell r="G1108" t="str">
            <v>904</v>
          </cell>
          <cell r="I1108">
            <v>-36526.16310921103</v>
          </cell>
        </row>
        <row r="1109">
          <cell r="A1109" t="str">
            <v>904OR</v>
          </cell>
          <cell r="B1109" t="str">
            <v>904</v>
          </cell>
          <cell r="D1109">
            <v>5336079.823999222</v>
          </cell>
          <cell r="F1109" t="str">
            <v>904OR</v>
          </cell>
          <cell r="G1109" t="str">
            <v>904</v>
          </cell>
          <cell r="I1109">
            <v>5336079.823999222</v>
          </cell>
        </row>
        <row r="1110">
          <cell r="A1110" t="str">
            <v>904UT</v>
          </cell>
          <cell r="B1110" t="str">
            <v>904</v>
          </cell>
          <cell r="D1110">
            <v>3512505.5097434903</v>
          </cell>
          <cell r="F1110" t="str">
            <v>904UT</v>
          </cell>
          <cell r="G1110" t="str">
            <v>904</v>
          </cell>
          <cell r="I1110">
            <v>3512505.5097434903</v>
          </cell>
        </row>
        <row r="1111">
          <cell r="A1111" t="str">
            <v>904WA</v>
          </cell>
          <cell r="B1111" t="str">
            <v>904</v>
          </cell>
          <cell r="D1111">
            <v>1075502.942957637</v>
          </cell>
          <cell r="F1111" t="str">
            <v>904WA</v>
          </cell>
          <cell r="G1111" t="str">
            <v>904</v>
          </cell>
          <cell r="I1111">
            <v>1075502.942957637</v>
          </cell>
        </row>
        <row r="1112">
          <cell r="A1112" t="str">
            <v>904WYP</v>
          </cell>
          <cell r="B1112" t="str">
            <v>904</v>
          </cell>
          <cell r="D1112">
            <v>494586.6025456665</v>
          </cell>
          <cell r="F1112" t="str">
            <v>904WYP</v>
          </cell>
          <cell r="G1112" t="str">
            <v>904</v>
          </cell>
          <cell r="I1112">
            <v>494586.6025456665</v>
          </cell>
        </row>
        <row r="1113">
          <cell r="A1113" t="str">
            <v>905CA</v>
          </cell>
          <cell r="B1113" t="str">
            <v>905</v>
          </cell>
          <cell r="D1113">
            <v>0</v>
          </cell>
          <cell r="F1113" t="str">
            <v>905CA</v>
          </cell>
          <cell r="G1113" t="str">
            <v>905</v>
          </cell>
          <cell r="I1113">
            <v>0</v>
          </cell>
        </row>
        <row r="1114">
          <cell r="A1114" t="str">
            <v>905CN</v>
          </cell>
          <cell r="B1114" t="str">
            <v>905</v>
          </cell>
          <cell r="D1114">
            <v>1098365.258608669</v>
          </cell>
          <cell r="F1114" t="str">
            <v>905CN</v>
          </cell>
          <cell r="G1114" t="str">
            <v>905</v>
          </cell>
          <cell r="I1114">
            <v>1098365.258608669</v>
          </cell>
        </row>
        <row r="1115">
          <cell r="A1115" t="str">
            <v>905IDU</v>
          </cell>
          <cell r="B1115" t="str">
            <v>905</v>
          </cell>
          <cell r="D1115">
            <v>-70.12823163622231</v>
          </cell>
          <cell r="F1115" t="str">
            <v>905IDU</v>
          </cell>
          <cell r="G1115" t="str">
            <v>905</v>
          </cell>
          <cell r="I1115">
            <v>-70.12823163622231</v>
          </cell>
        </row>
        <row r="1116">
          <cell r="A1116" t="str">
            <v>905OR</v>
          </cell>
          <cell r="B1116" t="str">
            <v>905</v>
          </cell>
          <cell r="D1116">
            <v>8664.84423047027</v>
          </cell>
          <cell r="F1116" t="str">
            <v>905OR</v>
          </cell>
          <cell r="G1116" t="str">
            <v>905</v>
          </cell>
          <cell r="I1116">
            <v>8664.84423047027</v>
          </cell>
        </row>
        <row r="1117">
          <cell r="A1117" t="str">
            <v>905UT</v>
          </cell>
          <cell r="B1117" t="str">
            <v>905</v>
          </cell>
          <cell r="D1117">
            <v>4574.966175670424</v>
          </cell>
          <cell r="F1117" t="str">
            <v>905UT</v>
          </cell>
          <cell r="G1117" t="str">
            <v>905</v>
          </cell>
          <cell r="I1117">
            <v>4574.966175670424</v>
          </cell>
        </row>
        <row r="1118">
          <cell r="A1118" t="str">
            <v>905WYP</v>
          </cell>
          <cell r="B1118" t="str">
            <v>905</v>
          </cell>
          <cell r="D1118">
            <v>1312.1083268558104</v>
          </cell>
          <cell r="F1118" t="str">
            <v>905WYP</v>
          </cell>
          <cell r="G1118" t="str">
            <v>905</v>
          </cell>
          <cell r="I1118">
            <v>1312.1083268558104</v>
          </cell>
        </row>
        <row r="1119">
          <cell r="A1119" t="str">
            <v>907CN</v>
          </cell>
          <cell r="B1119" t="str">
            <v>907</v>
          </cell>
          <cell r="D1119">
            <v>2295255.9323568684</v>
          </cell>
          <cell r="F1119" t="str">
            <v>907CN</v>
          </cell>
          <cell r="G1119" t="str">
            <v>907</v>
          </cell>
          <cell r="I1119">
            <v>2295255.9323568684</v>
          </cell>
        </row>
        <row r="1120">
          <cell r="A1120" t="str">
            <v>908CA</v>
          </cell>
          <cell r="B1120" t="str">
            <v>908</v>
          </cell>
          <cell r="D1120">
            <v>346305.3123153006</v>
          </cell>
          <cell r="F1120" t="str">
            <v>908CA</v>
          </cell>
          <cell r="G1120" t="str">
            <v>908</v>
          </cell>
          <cell r="I1120">
            <v>346305.3123153006</v>
          </cell>
        </row>
        <row r="1121">
          <cell r="A1121" t="str">
            <v>908CN</v>
          </cell>
          <cell r="B1121" t="str">
            <v>908</v>
          </cell>
          <cell r="D1121">
            <v>1293202.0029428154</v>
          </cell>
          <cell r="F1121" t="str">
            <v>908CN</v>
          </cell>
          <cell r="G1121" t="str">
            <v>908</v>
          </cell>
          <cell r="I1121">
            <v>1293202.0029428154</v>
          </cell>
        </row>
        <row r="1122">
          <cell r="A1122" t="str">
            <v>908IDU</v>
          </cell>
          <cell r="B1122" t="str">
            <v>908</v>
          </cell>
          <cell r="D1122">
            <v>1258123.7725977465</v>
          </cell>
          <cell r="F1122" t="str">
            <v>908IDU</v>
          </cell>
          <cell r="G1122" t="str">
            <v>908</v>
          </cell>
          <cell r="I1122">
            <v>1258123.7725977465</v>
          </cell>
        </row>
        <row r="1123">
          <cell r="A1123" t="str">
            <v>908OR</v>
          </cell>
          <cell r="B1123" t="str">
            <v>908</v>
          </cell>
          <cell r="D1123">
            <v>1123289.0727369064</v>
          </cell>
          <cell r="F1123" t="str">
            <v>908OR</v>
          </cell>
          <cell r="G1123" t="str">
            <v>908</v>
          </cell>
          <cell r="I1123">
            <v>1123289.0727369064</v>
          </cell>
        </row>
        <row r="1124">
          <cell r="A1124" t="str">
            <v>908OTHER</v>
          </cell>
          <cell r="B1124" t="str">
            <v>908</v>
          </cell>
          <cell r="D1124">
            <v>48260.42713314391</v>
          </cell>
          <cell r="F1124" t="str">
            <v>908OTHER</v>
          </cell>
          <cell r="G1124" t="str">
            <v>908</v>
          </cell>
          <cell r="I1124">
            <v>48260.42713314391</v>
          </cell>
        </row>
        <row r="1125">
          <cell r="A1125" t="str">
            <v>908UT</v>
          </cell>
          <cell r="B1125" t="str">
            <v>908</v>
          </cell>
          <cell r="D1125">
            <v>33630382.245079435</v>
          </cell>
          <cell r="F1125" t="str">
            <v>908UT</v>
          </cell>
          <cell r="G1125" t="str">
            <v>908</v>
          </cell>
          <cell r="I1125">
            <v>33630382.245079435</v>
          </cell>
        </row>
        <row r="1126">
          <cell r="A1126" t="str">
            <v>908WA</v>
          </cell>
          <cell r="B1126" t="str">
            <v>908</v>
          </cell>
          <cell r="D1126">
            <v>4809565.218616661</v>
          </cell>
          <cell r="F1126" t="str">
            <v>908WA</v>
          </cell>
          <cell r="G1126" t="str">
            <v>908</v>
          </cell>
          <cell r="I1126">
            <v>4809565.218616661</v>
          </cell>
        </row>
        <row r="1127">
          <cell r="A1127" t="str">
            <v>908WYP</v>
          </cell>
          <cell r="B1127" t="str">
            <v>908</v>
          </cell>
          <cell r="D1127">
            <v>675512.8910283647</v>
          </cell>
          <cell r="F1127" t="str">
            <v>908WYP</v>
          </cell>
          <cell r="G1127" t="str">
            <v>908</v>
          </cell>
          <cell r="I1127">
            <v>675512.8910283647</v>
          </cell>
        </row>
        <row r="1128">
          <cell r="A1128" t="str">
            <v>909CA</v>
          </cell>
          <cell r="B1128" t="str">
            <v>909</v>
          </cell>
          <cell r="D1128">
            <v>4219.8422975441445</v>
          </cell>
          <cell r="F1128" t="str">
            <v>909CA</v>
          </cell>
          <cell r="G1128" t="str">
            <v>909</v>
          </cell>
          <cell r="I1128">
            <v>4219.8422975441445</v>
          </cell>
        </row>
        <row r="1129">
          <cell r="A1129" t="str">
            <v>909CN</v>
          </cell>
          <cell r="B1129" t="str">
            <v>909</v>
          </cell>
          <cell r="D1129">
            <v>685493.4909687305</v>
          </cell>
          <cell r="F1129" t="str">
            <v>909CN</v>
          </cell>
          <cell r="G1129" t="str">
            <v>909</v>
          </cell>
          <cell r="I1129">
            <v>685493.4909687305</v>
          </cell>
        </row>
        <row r="1130">
          <cell r="A1130" t="str">
            <v>909IDU</v>
          </cell>
          <cell r="B1130" t="str">
            <v>909</v>
          </cell>
          <cell r="D1130">
            <v>2333.859798051553</v>
          </cell>
          <cell r="F1130" t="str">
            <v>909IDU</v>
          </cell>
          <cell r="G1130" t="str">
            <v>909</v>
          </cell>
          <cell r="I1130">
            <v>2333.859798051553</v>
          </cell>
        </row>
        <row r="1131">
          <cell r="A1131" t="str">
            <v>909OR</v>
          </cell>
          <cell r="B1131" t="str">
            <v>909</v>
          </cell>
          <cell r="D1131">
            <v>7906.95290237467</v>
          </cell>
          <cell r="F1131" t="str">
            <v>909OR</v>
          </cell>
          <cell r="G1131" t="str">
            <v>909</v>
          </cell>
          <cell r="I1131">
            <v>7906.95290237467</v>
          </cell>
        </row>
        <row r="1132">
          <cell r="A1132" t="str">
            <v>909UT</v>
          </cell>
          <cell r="B1132" t="str">
            <v>909</v>
          </cell>
          <cell r="D1132">
            <v>11813.894621473513</v>
          </cell>
          <cell r="F1132" t="str">
            <v>909UT</v>
          </cell>
          <cell r="G1132" t="str">
            <v>909</v>
          </cell>
          <cell r="I1132">
            <v>11813.894621473513</v>
          </cell>
        </row>
        <row r="1133">
          <cell r="A1133" t="str">
            <v>909WA</v>
          </cell>
          <cell r="B1133" t="str">
            <v>909</v>
          </cell>
          <cell r="D1133">
            <v>2261.806354779785</v>
          </cell>
          <cell r="F1133" t="str">
            <v>909WA</v>
          </cell>
          <cell r="G1133" t="str">
            <v>909</v>
          </cell>
          <cell r="I1133">
            <v>2261.806354779785</v>
          </cell>
        </row>
        <row r="1134">
          <cell r="A1134" t="str">
            <v>909WYP</v>
          </cell>
          <cell r="B1134" t="str">
            <v>909</v>
          </cell>
          <cell r="D1134">
            <v>4901.027584737163</v>
          </cell>
          <cell r="F1134" t="str">
            <v>909WYP</v>
          </cell>
          <cell r="G1134" t="str">
            <v>909</v>
          </cell>
          <cell r="I1134">
            <v>4901.027584737163</v>
          </cell>
        </row>
        <row r="1135">
          <cell r="A1135" t="str">
            <v>910CN</v>
          </cell>
          <cell r="B1135" t="str">
            <v>910</v>
          </cell>
          <cell r="D1135">
            <v>142345.04758209796</v>
          </cell>
          <cell r="F1135" t="str">
            <v>910CN</v>
          </cell>
          <cell r="G1135" t="str">
            <v>910</v>
          </cell>
          <cell r="I1135">
            <v>142345.04758209796</v>
          </cell>
        </row>
        <row r="1136">
          <cell r="A1136" t="str">
            <v>910IDU</v>
          </cell>
          <cell r="B1136" t="str">
            <v>910</v>
          </cell>
          <cell r="D1136">
            <v>22626.673773087074</v>
          </cell>
          <cell r="F1136" t="str">
            <v>910IDU</v>
          </cell>
          <cell r="G1136" t="str">
            <v>910</v>
          </cell>
          <cell r="I1136">
            <v>22626.673773087074</v>
          </cell>
        </row>
        <row r="1137">
          <cell r="A1137" t="str">
            <v>910OR</v>
          </cell>
          <cell r="B1137" t="str">
            <v>910</v>
          </cell>
          <cell r="D1137">
            <v>55812.92576111224</v>
          </cell>
          <cell r="F1137" t="str">
            <v>910OR</v>
          </cell>
          <cell r="G1137" t="str">
            <v>910</v>
          </cell>
          <cell r="I1137">
            <v>55812.92576111224</v>
          </cell>
        </row>
        <row r="1138">
          <cell r="A1138" t="str">
            <v>910UT</v>
          </cell>
          <cell r="B1138" t="str">
            <v>910</v>
          </cell>
          <cell r="D1138">
            <v>71285.62331968293</v>
          </cell>
          <cell r="F1138" t="str">
            <v>910UT</v>
          </cell>
          <cell r="G1138" t="str">
            <v>910</v>
          </cell>
          <cell r="I1138">
            <v>71285.62331968293</v>
          </cell>
        </row>
        <row r="1139">
          <cell r="A1139" t="str">
            <v>910WA</v>
          </cell>
          <cell r="B1139" t="str">
            <v>910</v>
          </cell>
          <cell r="D1139">
            <v>6798.719158717273</v>
          </cell>
          <cell r="F1139" t="str">
            <v>910WA</v>
          </cell>
          <cell r="G1139" t="str">
            <v>910</v>
          </cell>
          <cell r="I1139">
            <v>6798.719158717273</v>
          </cell>
        </row>
        <row r="1140">
          <cell r="A1140" t="str">
            <v>910WYP</v>
          </cell>
          <cell r="B1140" t="str">
            <v>910</v>
          </cell>
          <cell r="D1140">
            <v>43903.94430383601</v>
          </cell>
          <cell r="F1140" t="str">
            <v>910WYP</v>
          </cell>
          <cell r="G1140" t="str">
            <v>910</v>
          </cell>
          <cell r="I1140">
            <v>43903.94430383601</v>
          </cell>
        </row>
        <row r="1141">
          <cell r="A1141" t="str">
            <v>920IDU</v>
          </cell>
          <cell r="B1141" t="str">
            <v>920</v>
          </cell>
          <cell r="D1141">
            <v>8440.320585477617</v>
          </cell>
          <cell r="F1141" t="str">
            <v>920IDU</v>
          </cell>
          <cell r="G1141" t="str">
            <v>920</v>
          </cell>
          <cell r="I1141">
            <v>8440.320585477617</v>
          </cell>
        </row>
        <row r="1142">
          <cell r="A1142" t="str">
            <v>920OR</v>
          </cell>
          <cell r="B1142" t="str">
            <v>920</v>
          </cell>
          <cell r="D1142">
            <v>187279.4884311966</v>
          </cell>
          <cell r="F1142" t="str">
            <v>920OR</v>
          </cell>
          <cell r="G1142" t="str">
            <v>920</v>
          </cell>
          <cell r="I1142">
            <v>187279.4884311966</v>
          </cell>
        </row>
        <row r="1143">
          <cell r="A1143" t="str">
            <v>920SO</v>
          </cell>
          <cell r="B1143" t="str">
            <v>920</v>
          </cell>
          <cell r="D1143">
            <v>138955193.7611121</v>
          </cell>
          <cell r="F1143" t="str">
            <v>920SO</v>
          </cell>
          <cell r="G1143" t="str">
            <v>920</v>
          </cell>
          <cell r="I1143">
            <v>138955193.7611121</v>
          </cell>
        </row>
        <row r="1144">
          <cell r="A1144" t="str">
            <v>920UT</v>
          </cell>
          <cell r="B1144" t="str">
            <v>920</v>
          </cell>
          <cell r="D1144">
            <v>591089.9145710381</v>
          </cell>
          <cell r="F1144" t="str">
            <v>920UT</v>
          </cell>
          <cell r="G1144" t="str">
            <v>920</v>
          </cell>
          <cell r="I1144">
            <v>591089.9145710381</v>
          </cell>
        </row>
        <row r="1145">
          <cell r="A1145" t="str">
            <v>920WA</v>
          </cell>
          <cell r="B1145" t="str">
            <v>920</v>
          </cell>
          <cell r="D1145">
            <v>1015.5267656661974</v>
          </cell>
          <cell r="F1145" t="str">
            <v>920WA</v>
          </cell>
          <cell r="G1145" t="str">
            <v>920</v>
          </cell>
          <cell r="I1145">
            <v>1015.5267656661974</v>
          </cell>
        </row>
        <row r="1146">
          <cell r="A1146" t="str">
            <v>920WYP</v>
          </cell>
          <cell r="B1146" t="str">
            <v>920</v>
          </cell>
          <cell r="D1146">
            <v>303131.58997357904</v>
          </cell>
          <cell r="F1146" t="str">
            <v>920WYP</v>
          </cell>
          <cell r="G1146" t="str">
            <v>920</v>
          </cell>
          <cell r="I1146">
            <v>303131.58997357904</v>
          </cell>
        </row>
        <row r="1147">
          <cell r="A1147" t="str">
            <v>921CA</v>
          </cell>
          <cell r="B1147" t="str">
            <v>921</v>
          </cell>
          <cell r="D1147">
            <v>167.54168730394588</v>
          </cell>
          <cell r="F1147" t="str">
            <v>921CA</v>
          </cell>
          <cell r="G1147" t="str">
            <v>921</v>
          </cell>
          <cell r="I1147">
            <v>167.54168730394588</v>
          </cell>
        </row>
        <row r="1148">
          <cell r="A1148" t="str">
            <v>921CN</v>
          </cell>
          <cell r="B1148" t="str">
            <v>921</v>
          </cell>
          <cell r="D1148">
            <v>7177.8942669638445</v>
          </cell>
          <cell r="F1148" t="str">
            <v>921CN</v>
          </cell>
          <cell r="G1148" t="str">
            <v>921</v>
          </cell>
          <cell r="I1148">
            <v>7177.8942669638445</v>
          </cell>
        </row>
        <row r="1149">
          <cell r="A1149" t="str">
            <v>921IDU</v>
          </cell>
          <cell r="B1149" t="str">
            <v>921</v>
          </cell>
          <cell r="D1149">
            <v>5081.979172857852</v>
          </cell>
          <cell r="F1149" t="str">
            <v>921IDU</v>
          </cell>
          <cell r="G1149" t="str">
            <v>921</v>
          </cell>
          <cell r="I1149">
            <v>5081.979172857852</v>
          </cell>
        </row>
        <row r="1150">
          <cell r="A1150" t="str">
            <v>921OR</v>
          </cell>
          <cell r="B1150" t="str">
            <v>921</v>
          </cell>
          <cell r="D1150">
            <v>14061.239776291897</v>
          </cell>
          <cell r="F1150" t="str">
            <v>921OR</v>
          </cell>
          <cell r="G1150" t="str">
            <v>921</v>
          </cell>
          <cell r="I1150">
            <v>14061.239776291897</v>
          </cell>
        </row>
        <row r="1151">
          <cell r="A1151" t="str">
            <v>921SO</v>
          </cell>
          <cell r="B1151" t="str">
            <v>921</v>
          </cell>
          <cell r="D1151">
            <v>11683489.584649991</v>
          </cell>
          <cell r="F1151" t="str">
            <v>921SO</v>
          </cell>
          <cell r="G1151" t="str">
            <v>921</v>
          </cell>
          <cell r="I1151">
            <v>11683489.584649991</v>
          </cell>
        </row>
        <row r="1152">
          <cell r="A1152" t="str">
            <v>921UT</v>
          </cell>
          <cell r="B1152" t="str">
            <v>921</v>
          </cell>
          <cell r="D1152">
            <v>32590.407970117223</v>
          </cell>
          <cell r="F1152" t="str">
            <v>921UT</v>
          </cell>
          <cell r="G1152" t="str">
            <v>921</v>
          </cell>
          <cell r="I1152">
            <v>32590.407970117223</v>
          </cell>
        </row>
        <row r="1153">
          <cell r="A1153" t="str">
            <v>921WA</v>
          </cell>
          <cell r="B1153" t="str">
            <v>921</v>
          </cell>
          <cell r="D1153">
            <v>2642.341835892357</v>
          </cell>
          <cell r="F1153" t="str">
            <v>921WA</v>
          </cell>
          <cell r="G1153" t="str">
            <v>921</v>
          </cell>
          <cell r="I1153">
            <v>2642.341835892357</v>
          </cell>
        </row>
        <row r="1154">
          <cell r="A1154" t="str">
            <v>921WYP</v>
          </cell>
          <cell r="B1154" t="str">
            <v>921</v>
          </cell>
          <cell r="D1154">
            <v>14509.706987782733</v>
          </cell>
          <cell r="F1154" t="str">
            <v>921WYP</v>
          </cell>
          <cell r="G1154" t="str">
            <v>921</v>
          </cell>
          <cell r="I1154">
            <v>14509.706987782733</v>
          </cell>
        </row>
        <row r="1155">
          <cell r="A1155" t="str">
            <v>921WYU</v>
          </cell>
          <cell r="B1155" t="str">
            <v>921</v>
          </cell>
          <cell r="D1155">
            <v>518.3320950965825</v>
          </cell>
          <cell r="F1155" t="str">
            <v>921WYU</v>
          </cell>
          <cell r="G1155" t="str">
            <v>921</v>
          </cell>
          <cell r="I1155">
            <v>518.3320950965825</v>
          </cell>
        </row>
        <row r="1156">
          <cell r="A1156" t="str">
            <v>922SO</v>
          </cell>
          <cell r="B1156" t="str">
            <v>922</v>
          </cell>
          <cell r="D1156">
            <v>-31433120.11733922</v>
          </cell>
          <cell r="F1156" t="str">
            <v>922SO</v>
          </cell>
          <cell r="G1156" t="str">
            <v>922</v>
          </cell>
          <cell r="I1156">
            <v>-31433120.11733922</v>
          </cell>
        </row>
        <row r="1157">
          <cell r="A1157" t="str">
            <v>923CA</v>
          </cell>
          <cell r="B1157" t="str">
            <v>923</v>
          </cell>
          <cell r="D1157">
            <v>0</v>
          </cell>
          <cell r="F1157" t="str">
            <v>923CA</v>
          </cell>
          <cell r="G1157" t="str">
            <v>923</v>
          </cell>
          <cell r="I1157">
            <v>0</v>
          </cell>
        </row>
        <row r="1158">
          <cell r="A1158" t="str">
            <v>923CN</v>
          </cell>
          <cell r="B1158" t="str">
            <v>923</v>
          </cell>
          <cell r="D1158">
            <v>0</v>
          </cell>
          <cell r="F1158" t="str">
            <v>923CN</v>
          </cell>
          <cell r="G1158" t="str">
            <v>923</v>
          </cell>
          <cell r="I1158">
            <v>0</v>
          </cell>
        </row>
        <row r="1159">
          <cell r="A1159" t="str">
            <v>923IDU</v>
          </cell>
          <cell r="B1159" t="str">
            <v>923</v>
          </cell>
          <cell r="D1159">
            <v>112.56707115733863</v>
          </cell>
          <cell r="F1159" t="str">
            <v>923IDU</v>
          </cell>
          <cell r="G1159" t="str">
            <v>923</v>
          </cell>
          <cell r="I1159">
            <v>112.56707115733863</v>
          </cell>
        </row>
        <row r="1160">
          <cell r="A1160" t="str">
            <v>923OR</v>
          </cell>
          <cell r="B1160" t="str">
            <v>923</v>
          </cell>
          <cell r="D1160">
            <v>13685.538013868254</v>
          </cell>
          <cell r="F1160" t="str">
            <v>923OR</v>
          </cell>
          <cell r="G1160" t="str">
            <v>923</v>
          </cell>
          <cell r="I1160">
            <v>13685.538013868254</v>
          </cell>
        </row>
        <row r="1161">
          <cell r="A1161" t="str">
            <v>923SO</v>
          </cell>
          <cell r="B1161" t="str">
            <v>923</v>
          </cell>
          <cell r="D1161">
            <v>35188638.70038661</v>
          </cell>
          <cell r="F1161" t="str">
            <v>923SO</v>
          </cell>
          <cell r="G1161" t="str">
            <v>923</v>
          </cell>
          <cell r="I1161">
            <v>35188638.70038661</v>
          </cell>
        </row>
        <row r="1162">
          <cell r="A1162" t="str">
            <v>923UT</v>
          </cell>
          <cell r="B1162" t="str">
            <v>923</v>
          </cell>
          <cell r="D1162">
            <v>18013.139796929172</v>
          </cell>
          <cell r="F1162" t="str">
            <v>923UT</v>
          </cell>
          <cell r="G1162" t="str">
            <v>923</v>
          </cell>
          <cell r="I1162">
            <v>18013.139796929172</v>
          </cell>
        </row>
        <row r="1163">
          <cell r="A1163" t="str">
            <v>923WA</v>
          </cell>
          <cell r="B1163" t="str">
            <v>923</v>
          </cell>
          <cell r="D1163">
            <v>0</v>
          </cell>
          <cell r="F1163" t="str">
            <v>923WA</v>
          </cell>
          <cell r="G1163" t="str">
            <v>923</v>
          </cell>
          <cell r="I1163">
            <v>0</v>
          </cell>
        </row>
        <row r="1164">
          <cell r="A1164" t="str">
            <v>923WYP</v>
          </cell>
          <cell r="B1164" t="str">
            <v>923</v>
          </cell>
          <cell r="D1164">
            <v>0</v>
          </cell>
          <cell r="F1164" t="str">
            <v>923WYP</v>
          </cell>
          <cell r="G1164" t="str">
            <v>923</v>
          </cell>
          <cell r="I1164">
            <v>0</v>
          </cell>
        </row>
        <row r="1165">
          <cell r="A1165" t="str">
            <v>924SO</v>
          </cell>
          <cell r="B1165" t="str">
            <v>924</v>
          </cell>
          <cell r="D1165">
            <v>23357500.93</v>
          </cell>
          <cell r="F1165" t="str">
            <v>924SO</v>
          </cell>
          <cell r="G1165" t="str">
            <v>924</v>
          </cell>
          <cell r="I1165">
            <v>23357500.93</v>
          </cell>
        </row>
        <row r="1166">
          <cell r="A1166" t="str">
            <v>925SO</v>
          </cell>
          <cell r="B1166" t="str">
            <v>925</v>
          </cell>
          <cell r="D1166">
            <v>13043133.540000001</v>
          </cell>
          <cell r="F1166" t="str">
            <v>925SO</v>
          </cell>
          <cell r="G1166" t="str">
            <v>925</v>
          </cell>
          <cell r="I1166">
            <v>13043133.540000001</v>
          </cell>
        </row>
        <row r="1167">
          <cell r="A1167" t="str">
            <v>926SO</v>
          </cell>
          <cell r="B1167" t="str">
            <v>926</v>
          </cell>
          <cell r="D1167">
            <v>0</v>
          </cell>
          <cell r="F1167" t="str">
            <v>926SO</v>
          </cell>
          <cell r="G1167" t="str">
            <v>926</v>
          </cell>
          <cell r="I1167">
            <v>0</v>
          </cell>
        </row>
        <row r="1168">
          <cell r="A1168" t="str">
            <v>928CA</v>
          </cell>
          <cell r="B1168" t="str">
            <v>928</v>
          </cell>
          <cell r="D1168">
            <v>106354.48926448739</v>
          </cell>
          <cell r="F1168" t="str">
            <v>928CA</v>
          </cell>
          <cell r="G1168" t="str">
            <v>928</v>
          </cell>
          <cell r="I1168">
            <v>106354.48926448739</v>
          </cell>
        </row>
        <row r="1169">
          <cell r="A1169" t="str">
            <v>928CN</v>
          </cell>
          <cell r="B1169" t="str">
            <v>928</v>
          </cell>
          <cell r="D1169">
            <v>0</v>
          </cell>
          <cell r="F1169" t="str">
            <v>928CN</v>
          </cell>
          <cell r="G1169" t="str">
            <v>928</v>
          </cell>
          <cell r="I1169">
            <v>0</v>
          </cell>
        </row>
        <row r="1170">
          <cell r="A1170" t="str">
            <v>928IDU</v>
          </cell>
          <cell r="B1170" t="str">
            <v>928</v>
          </cell>
          <cell r="D1170">
            <v>317902.78086924227</v>
          </cell>
          <cell r="F1170" t="str">
            <v>928IDU</v>
          </cell>
          <cell r="G1170" t="str">
            <v>928</v>
          </cell>
          <cell r="I1170">
            <v>317902.78086924227</v>
          </cell>
        </row>
        <row r="1171">
          <cell r="A1171" t="str">
            <v>928OR</v>
          </cell>
          <cell r="B1171" t="str">
            <v>928</v>
          </cell>
          <cell r="D1171">
            <v>2499016.425115569</v>
          </cell>
          <cell r="F1171" t="str">
            <v>928OR</v>
          </cell>
          <cell r="G1171" t="str">
            <v>928</v>
          </cell>
          <cell r="I1171">
            <v>2499016.425115569</v>
          </cell>
        </row>
        <row r="1172">
          <cell r="A1172" t="str">
            <v>928SG</v>
          </cell>
          <cell r="B1172" t="str">
            <v>928</v>
          </cell>
          <cell r="D1172">
            <v>953400.652298993</v>
          </cell>
          <cell r="F1172" t="str">
            <v>928SG</v>
          </cell>
          <cell r="G1172" t="str">
            <v>928</v>
          </cell>
          <cell r="I1172">
            <v>953400.652298993</v>
          </cell>
        </row>
        <row r="1173">
          <cell r="A1173" t="str">
            <v>928SO</v>
          </cell>
          <cell r="B1173" t="str">
            <v>928</v>
          </cell>
          <cell r="D1173">
            <v>0</v>
          </cell>
          <cell r="F1173" t="str">
            <v>928SO</v>
          </cell>
          <cell r="G1173" t="str">
            <v>928</v>
          </cell>
          <cell r="I1173">
            <v>0</v>
          </cell>
        </row>
        <row r="1174">
          <cell r="A1174" t="str">
            <v>928UT</v>
          </cell>
          <cell r="B1174" t="str">
            <v>928</v>
          </cell>
          <cell r="D1174">
            <v>3084470.222828958</v>
          </cell>
          <cell r="F1174" t="str">
            <v>928UT</v>
          </cell>
          <cell r="G1174" t="str">
            <v>928</v>
          </cell>
          <cell r="I1174">
            <v>3084470.222828958</v>
          </cell>
        </row>
        <row r="1175">
          <cell r="A1175" t="str">
            <v>928WA</v>
          </cell>
          <cell r="B1175" t="str">
            <v>928</v>
          </cell>
          <cell r="D1175">
            <v>405715.94469621935</v>
          </cell>
          <cell r="F1175" t="str">
            <v>928WA</v>
          </cell>
          <cell r="G1175" t="str">
            <v>928</v>
          </cell>
          <cell r="I1175">
            <v>405715.94469621935</v>
          </cell>
        </row>
        <row r="1176">
          <cell r="A1176" t="str">
            <v>928WYP</v>
          </cell>
          <cell r="B1176" t="str">
            <v>928</v>
          </cell>
          <cell r="D1176">
            <v>481164.83566947345</v>
          </cell>
          <cell r="F1176" t="str">
            <v>928WYP</v>
          </cell>
          <cell r="G1176" t="str">
            <v>928</v>
          </cell>
          <cell r="I1176">
            <v>481164.83566947345</v>
          </cell>
        </row>
        <row r="1177">
          <cell r="A1177" t="str">
            <v>928WYU</v>
          </cell>
          <cell r="B1177" t="str">
            <v>928</v>
          </cell>
          <cell r="D1177">
            <v>464365.9228372132</v>
          </cell>
          <cell r="F1177" t="str">
            <v>928WYU</v>
          </cell>
          <cell r="G1177" t="str">
            <v>928</v>
          </cell>
          <cell r="I1177">
            <v>464365.9228372132</v>
          </cell>
        </row>
        <row r="1178">
          <cell r="A1178" t="str">
            <v>929SO</v>
          </cell>
          <cell r="B1178" t="str">
            <v>929</v>
          </cell>
          <cell r="D1178">
            <v>-14080693.041385379</v>
          </cell>
          <cell r="F1178" t="str">
            <v>929SO</v>
          </cell>
          <cell r="G1178" t="str">
            <v>929</v>
          </cell>
          <cell r="I1178">
            <v>-14080693.041385379</v>
          </cell>
        </row>
        <row r="1179">
          <cell r="A1179" t="str">
            <v>930CA</v>
          </cell>
          <cell r="B1179" t="str">
            <v>930</v>
          </cell>
          <cell r="D1179">
            <v>-36800.625858510815</v>
          </cell>
          <cell r="F1179" t="str">
            <v>930CA</v>
          </cell>
          <cell r="G1179" t="str">
            <v>930</v>
          </cell>
          <cell r="I1179">
            <v>-36800.625858510815</v>
          </cell>
        </row>
        <row r="1180">
          <cell r="A1180" t="str">
            <v>930CN</v>
          </cell>
          <cell r="B1180" t="str">
            <v>930</v>
          </cell>
          <cell r="D1180">
            <v>140.31616311705466</v>
          </cell>
          <cell r="F1180" t="str">
            <v>930CN</v>
          </cell>
          <cell r="G1180" t="str">
            <v>930</v>
          </cell>
          <cell r="I1180">
            <v>140.31616311705466</v>
          </cell>
        </row>
        <row r="1181">
          <cell r="A1181" t="str">
            <v>930IDU</v>
          </cell>
          <cell r="B1181" t="str">
            <v>930</v>
          </cell>
          <cell r="D1181">
            <v>2938650.6189532774</v>
          </cell>
          <cell r="F1181" t="str">
            <v>930IDU</v>
          </cell>
          <cell r="G1181" t="str">
            <v>930</v>
          </cell>
          <cell r="I1181">
            <v>2938650.6189532774</v>
          </cell>
        </row>
        <row r="1182">
          <cell r="A1182" t="str">
            <v>930OR</v>
          </cell>
          <cell r="B1182" t="str">
            <v>930</v>
          </cell>
          <cell r="D1182">
            <v>7714950.590663695</v>
          </cell>
          <cell r="F1182" t="str">
            <v>930OR</v>
          </cell>
          <cell r="G1182" t="str">
            <v>930</v>
          </cell>
          <cell r="I1182">
            <v>7714950.590663695</v>
          </cell>
        </row>
        <row r="1183">
          <cell r="A1183" t="str">
            <v>930SO</v>
          </cell>
          <cell r="B1183" t="str">
            <v>930</v>
          </cell>
          <cell r="D1183">
            <v>20876844.263864126</v>
          </cell>
          <cell r="F1183" t="str">
            <v>930SO</v>
          </cell>
          <cell r="G1183" t="str">
            <v>930</v>
          </cell>
          <cell r="I1183">
            <v>20876844.263864126</v>
          </cell>
        </row>
        <row r="1184">
          <cell r="A1184" t="str">
            <v>930UT</v>
          </cell>
          <cell r="B1184" t="str">
            <v>930</v>
          </cell>
          <cell r="D1184">
            <v>4123999.1559765595</v>
          </cell>
          <cell r="F1184" t="str">
            <v>930UT</v>
          </cell>
          <cell r="G1184" t="str">
            <v>930</v>
          </cell>
          <cell r="I1184">
            <v>4123999.1559765595</v>
          </cell>
        </row>
        <row r="1185">
          <cell r="A1185" t="str">
            <v>930WA</v>
          </cell>
          <cell r="B1185" t="str">
            <v>930</v>
          </cell>
          <cell r="D1185">
            <v>1300113.493334159</v>
          </cell>
          <cell r="F1185" t="str">
            <v>930WA</v>
          </cell>
          <cell r="G1185" t="str">
            <v>930</v>
          </cell>
          <cell r="I1185">
            <v>1300113.493334159</v>
          </cell>
        </row>
        <row r="1186">
          <cell r="A1186" t="str">
            <v>930WYP</v>
          </cell>
          <cell r="B1186" t="str">
            <v>930</v>
          </cell>
          <cell r="D1186">
            <v>-6867.743189697969</v>
          </cell>
          <cell r="F1186" t="str">
            <v>930WYP</v>
          </cell>
          <cell r="G1186" t="str">
            <v>930</v>
          </cell>
          <cell r="I1186">
            <v>-6867.743189697969</v>
          </cell>
        </row>
        <row r="1187">
          <cell r="A1187" t="str">
            <v>931OR</v>
          </cell>
          <cell r="B1187" t="str">
            <v>931</v>
          </cell>
          <cell r="D1187">
            <v>16294.905551428103</v>
          </cell>
          <cell r="F1187" t="str">
            <v>931OR</v>
          </cell>
          <cell r="G1187" t="str">
            <v>931</v>
          </cell>
          <cell r="I1187">
            <v>16294.905551428103</v>
          </cell>
        </row>
        <row r="1188">
          <cell r="A1188" t="str">
            <v>931SO</v>
          </cell>
          <cell r="B1188" t="str">
            <v>931</v>
          </cell>
          <cell r="D1188">
            <v>7870242.959654121</v>
          </cell>
          <cell r="F1188" t="str">
            <v>931SO</v>
          </cell>
          <cell r="G1188" t="str">
            <v>931</v>
          </cell>
          <cell r="I1188">
            <v>7870242.959654121</v>
          </cell>
        </row>
        <row r="1189">
          <cell r="A1189" t="str">
            <v>931UT</v>
          </cell>
          <cell r="B1189" t="str">
            <v>931</v>
          </cell>
          <cell r="D1189">
            <v>-388.1731467723296</v>
          </cell>
          <cell r="F1189" t="str">
            <v>931UT</v>
          </cell>
          <cell r="G1189" t="str">
            <v>931</v>
          </cell>
          <cell r="I1189">
            <v>-388.1731467723296</v>
          </cell>
        </row>
        <row r="1190">
          <cell r="A1190" t="str">
            <v>935CA</v>
          </cell>
          <cell r="B1190" t="str">
            <v>935</v>
          </cell>
          <cell r="D1190">
            <v>33047.078515212925</v>
          </cell>
          <cell r="F1190" t="str">
            <v>935CA</v>
          </cell>
          <cell r="G1190" t="str">
            <v>935</v>
          </cell>
          <cell r="I1190">
            <v>33047.078515212925</v>
          </cell>
        </row>
        <row r="1191">
          <cell r="A1191" t="str">
            <v>935CN</v>
          </cell>
          <cell r="B1191" t="str">
            <v>935</v>
          </cell>
          <cell r="D1191">
            <v>77728.86323140093</v>
          </cell>
          <cell r="F1191" t="str">
            <v>935CN</v>
          </cell>
          <cell r="G1191" t="str">
            <v>935</v>
          </cell>
          <cell r="I1191">
            <v>77728.86323140093</v>
          </cell>
        </row>
        <row r="1192">
          <cell r="A1192" t="str">
            <v>935IDU</v>
          </cell>
          <cell r="B1192" t="str">
            <v>935</v>
          </cell>
          <cell r="D1192">
            <v>201131.28441462718</v>
          </cell>
          <cell r="F1192" t="str">
            <v>935IDU</v>
          </cell>
          <cell r="G1192" t="str">
            <v>935</v>
          </cell>
          <cell r="I1192">
            <v>201131.28441462718</v>
          </cell>
        </row>
        <row r="1193">
          <cell r="A1193" t="str">
            <v>935OR</v>
          </cell>
          <cell r="B1193" t="str">
            <v>935</v>
          </cell>
          <cell r="D1193">
            <v>396725.27524394164</v>
          </cell>
          <cell r="F1193" t="str">
            <v>935OR</v>
          </cell>
          <cell r="G1193" t="str">
            <v>935</v>
          </cell>
          <cell r="I1193">
            <v>396725.27524394164</v>
          </cell>
        </row>
        <row r="1194">
          <cell r="A1194" t="str">
            <v>935SO</v>
          </cell>
          <cell r="B1194" t="str">
            <v>935</v>
          </cell>
          <cell r="D1194">
            <v>17623884.04219537</v>
          </cell>
          <cell r="F1194" t="str">
            <v>935SO</v>
          </cell>
          <cell r="G1194" t="str">
            <v>935</v>
          </cell>
          <cell r="I1194">
            <v>17623884.04219537</v>
          </cell>
        </row>
        <row r="1195">
          <cell r="A1195" t="str">
            <v>935UT</v>
          </cell>
          <cell r="B1195" t="str">
            <v>935</v>
          </cell>
          <cell r="D1195">
            <v>459088.2912937079</v>
          </cell>
          <cell r="F1195" t="str">
            <v>935UT</v>
          </cell>
          <cell r="G1195" t="str">
            <v>935</v>
          </cell>
          <cell r="I1195">
            <v>459088.2912937079</v>
          </cell>
        </row>
        <row r="1196">
          <cell r="A1196" t="str">
            <v>935WA</v>
          </cell>
          <cell r="B1196" t="str">
            <v>935</v>
          </cell>
          <cell r="D1196">
            <v>101200.78780413455</v>
          </cell>
          <cell r="F1196" t="str">
            <v>935WA</v>
          </cell>
          <cell r="G1196" t="str">
            <v>935</v>
          </cell>
          <cell r="I1196">
            <v>101200.78780413455</v>
          </cell>
        </row>
        <row r="1197">
          <cell r="A1197" t="str">
            <v>935WYP</v>
          </cell>
          <cell r="B1197" t="str">
            <v>935</v>
          </cell>
          <cell r="D1197">
            <v>162386.32105927815</v>
          </cell>
          <cell r="F1197" t="str">
            <v>935WYP</v>
          </cell>
          <cell r="G1197" t="str">
            <v>935</v>
          </cell>
          <cell r="I1197">
            <v>162386.32105927815</v>
          </cell>
        </row>
        <row r="1198">
          <cell r="A1198" t="str">
            <v>935WYU</v>
          </cell>
          <cell r="B1198" t="str">
            <v>935</v>
          </cell>
          <cell r="D1198">
            <v>3985.8180955611865</v>
          </cell>
          <cell r="F1198" t="str">
            <v>935WYU</v>
          </cell>
          <cell r="G1198" t="str">
            <v>935</v>
          </cell>
          <cell r="I1198">
            <v>3985.8180955611865</v>
          </cell>
        </row>
        <row r="1199">
          <cell r="A1199" t="str">
            <v>DPCA</v>
          </cell>
          <cell r="B1199" t="str">
            <v>DP</v>
          </cell>
          <cell r="D1199">
            <v>554045.94</v>
          </cell>
          <cell r="F1199" t="str">
            <v>DPCA</v>
          </cell>
          <cell r="G1199" t="str">
            <v>DP</v>
          </cell>
          <cell r="I1199">
            <v>554045.94</v>
          </cell>
        </row>
        <row r="1200">
          <cell r="A1200" t="str">
            <v>DPIDU</v>
          </cell>
          <cell r="B1200" t="str">
            <v>DP</v>
          </cell>
          <cell r="D1200">
            <v>1018071.49</v>
          </cell>
          <cell r="F1200" t="str">
            <v>DPIDU</v>
          </cell>
          <cell r="G1200" t="str">
            <v>DP</v>
          </cell>
          <cell r="I1200">
            <v>1018071.49</v>
          </cell>
        </row>
        <row r="1201">
          <cell r="A1201" t="str">
            <v>DPOR</v>
          </cell>
          <cell r="B1201" t="str">
            <v>DP</v>
          </cell>
          <cell r="D1201">
            <v>5753238.82</v>
          </cell>
          <cell r="F1201" t="str">
            <v>DPOR</v>
          </cell>
          <cell r="G1201" t="str">
            <v>DP</v>
          </cell>
          <cell r="I1201">
            <v>5753238.82</v>
          </cell>
        </row>
        <row r="1202">
          <cell r="A1202" t="str">
            <v>DPUT</v>
          </cell>
          <cell r="B1202" t="str">
            <v>DP</v>
          </cell>
          <cell r="D1202">
            <v>11860061.69</v>
          </cell>
          <cell r="F1202" t="str">
            <v>DPUT</v>
          </cell>
          <cell r="G1202" t="str">
            <v>DP</v>
          </cell>
          <cell r="I1202">
            <v>11860061.69</v>
          </cell>
        </row>
        <row r="1203">
          <cell r="A1203" t="str">
            <v>DPWA</v>
          </cell>
          <cell r="B1203" t="str">
            <v>DP</v>
          </cell>
          <cell r="D1203">
            <v>1733166.48</v>
          </cell>
          <cell r="F1203" t="str">
            <v>DPWA</v>
          </cell>
          <cell r="G1203" t="str">
            <v>DP</v>
          </cell>
          <cell r="I1203">
            <v>1733166.48</v>
          </cell>
        </row>
        <row r="1204">
          <cell r="A1204" t="str">
            <v>DPWYP</v>
          </cell>
          <cell r="B1204" t="str">
            <v>DP</v>
          </cell>
          <cell r="D1204">
            <v>0</v>
          </cell>
          <cell r="F1204" t="str">
            <v>DPWYP</v>
          </cell>
          <cell r="G1204" t="str">
            <v>DP</v>
          </cell>
          <cell r="I1204">
            <v>0</v>
          </cell>
        </row>
        <row r="1205">
          <cell r="A1205" t="str">
            <v>DPWYU</v>
          </cell>
          <cell r="B1205" t="str">
            <v>DP</v>
          </cell>
          <cell r="D1205">
            <v>3299208.36</v>
          </cell>
          <cell r="F1205" t="str">
            <v>DPWYU</v>
          </cell>
          <cell r="G1205" t="str">
            <v>DP</v>
          </cell>
          <cell r="I1205">
            <v>3299208.36</v>
          </cell>
        </row>
        <row r="1206">
          <cell r="A1206" t="str">
            <v>GPSO</v>
          </cell>
          <cell r="B1206" t="str">
            <v>GP</v>
          </cell>
          <cell r="D1206">
            <v>77610.41</v>
          </cell>
          <cell r="F1206" t="str">
            <v>GPSO</v>
          </cell>
          <cell r="G1206" t="str">
            <v>GP</v>
          </cell>
          <cell r="I1206">
            <v>77610.41</v>
          </cell>
        </row>
        <row r="1207">
          <cell r="A1207" t="str">
            <v>HPSG-P</v>
          </cell>
          <cell r="B1207" t="str">
            <v>HP</v>
          </cell>
          <cell r="D1207">
            <v>192231.11</v>
          </cell>
          <cell r="F1207" t="str">
            <v>HPSG-P</v>
          </cell>
          <cell r="G1207" t="str">
            <v>HP</v>
          </cell>
          <cell r="I1207">
            <v>192231.11</v>
          </cell>
        </row>
        <row r="1208">
          <cell r="A1208" t="str">
            <v>IPSO</v>
          </cell>
          <cell r="B1208" t="str">
            <v>IP</v>
          </cell>
          <cell r="D1208">
            <v>0</v>
          </cell>
          <cell r="F1208" t="str">
            <v>IPSO</v>
          </cell>
          <cell r="G1208" t="str">
            <v>IP</v>
          </cell>
          <cell r="I1208">
            <v>0</v>
          </cell>
        </row>
        <row r="1209">
          <cell r="A1209" t="str">
            <v>OPSG</v>
          </cell>
          <cell r="B1209" t="str">
            <v>OP</v>
          </cell>
          <cell r="D1209">
            <v>990155.64</v>
          </cell>
          <cell r="F1209" t="str">
            <v>OPSG</v>
          </cell>
          <cell r="G1209" t="str">
            <v>OP</v>
          </cell>
          <cell r="I1209">
            <v>990155.64</v>
          </cell>
        </row>
        <row r="1210">
          <cell r="A1210" t="str">
            <v>SCHMAPNUTIL</v>
          </cell>
          <cell r="B1210" t="str">
            <v>SCHMAP</v>
          </cell>
          <cell r="D1210">
            <v>0</v>
          </cell>
          <cell r="F1210" t="str">
            <v>SCHMAPNUTIL</v>
          </cell>
          <cell r="G1210" t="str">
            <v>SCHMAP</v>
          </cell>
          <cell r="I1210">
            <v>0</v>
          </cell>
        </row>
        <row r="1211">
          <cell r="A1211" t="str">
            <v>SCHMAPNUTIL</v>
          </cell>
          <cell r="B1211" t="str">
            <v>SCHMAP</v>
          </cell>
          <cell r="D1211">
            <v>0</v>
          </cell>
          <cell r="F1211" t="str">
            <v>SCHMAPNUTIL</v>
          </cell>
          <cell r="G1211" t="str">
            <v>SCHMAP</v>
          </cell>
          <cell r="I1211">
            <v>0</v>
          </cell>
        </row>
        <row r="1212">
          <cell r="A1212" t="str">
            <v>SCHMAPOTHER</v>
          </cell>
          <cell r="B1212" t="str">
            <v>SCHMAP</v>
          </cell>
          <cell r="D1212">
            <v>0</v>
          </cell>
          <cell r="F1212" t="str">
            <v>SCHMAPOTHER</v>
          </cell>
          <cell r="G1212" t="str">
            <v>SCHMAP</v>
          </cell>
          <cell r="I1212">
            <v>0</v>
          </cell>
        </row>
        <row r="1213">
          <cell r="A1213" t="str">
            <v>SCHMAPSE</v>
          </cell>
          <cell r="B1213" t="str">
            <v>SCHMAP</v>
          </cell>
          <cell r="D1213">
            <v>1393973</v>
          </cell>
          <cell r="F1213" t="str">
            <v>SCHMAPSE</v>
          </cell>
          <cell r="G1213" t="str">
            <v>SCHMAP</v>
          </cell>
          <cell r="I1213">
            <v>1393973</v>
          </cell>
        </row>
        <row r="1214">
          <cell r="A1214" t="str">
            <v>SCHMAPSNP</v>
          </cell>
          <cell r="B1214" t="str">
            <v>SCHMAP</v>
          </cell>
          <cell r="D1214">
            <v>4157337</v>
          </cell>
          <cell r="F1214" t="str">
            <v>SCHMAPSNP</v>
          </cell>
          <cell r="G1214" t="str">
            <v>SCHMAP</v>
          </cell>
          <cell r="I1214">
            <v>4157337</v>
          </cell>
        </row>
        <row r="1215">
          <cell r="A1215" t="str">
            <v>SCHMAPSO</v>
          </cell>
          <cell r="B1215" t="str">
            <v>SCHMAP</v>
          </cell>
          <cell r="D1215">
            <v>823180</v>
          </cell>
          <cell r="F1215" t="str">
            <v>SCHMAPSO</v>
          </cell>
          <cell r="G1215" t="str">
            <v>SCHMAP</v>
          </cell>
          <cell r="I1215">
            <v>823180</v>
          </cell>
        </row>
        <row r="1216">
          <cell r="A1216" t="str">
            <v>SCHMATCA</v>
          </cell>
          <cell r="B1216" t="str">
            <v>SCHMAT</v>
          </cell>
          <cell r="D1216">
            <v>333105</v>
          </cell>
          <cell r="F1216" t="str">
            <v>SCHMATCA</v>
          </cell>
          <cell r="G1216" t="str">
            <v>SCHMAT</v>
          </cell>
          <cell r="I1216">
            <v>333105</v>
          </cell>
        </row>
        <row r="1217">
          <cell r="A1217" t="str">
            <v>SCHMATCIAC</v>
          </cell>
          <cell r="B1217" t="str">
            <v>SCHMAT</v>
          </cell>
          <cell r="D1217">
            <v>53173026</v>
          </cell>
          <cell r="F1217" t="str">
            <v>SCHMATCIAC</v>
          </cell>
          <cell r="G1217" t="str">
            <v>SCHMAT</v>
          </cell>
          <cell r="I1217">
            <v>53173026</v>
          </cell>
        </row>
        <row r="1218">
          <cell r="A1218" t="str">
            <v>SCHMATCN</v>
          </cell>
          <cell r="B1218" t="str">
            <v>SCHMAT</v>
          </cell>
          <cell r="D1218">
            <v>0</v>
          </cell>
          <cell r="F1218" t="str">
            <v>SCHMATCN</v>
          </cell>
          <cell r="G1218" t="str">
            <v>SCHMAT</v>
          </cell>
          <cell r="I1218">
            <v>0</v>
          </cell>
        </row>
        <row r="1219">
          <cell r="A1219" t="str">
            <v>SCHMATGPS</v>
          </cell>
          <cell r="B1219" t="str">
            <v>SCHMAT</v>
          </cell>
          <cell r="D1219">
            <v>-26365432</v>
          </cell>
          <cell r="F1219" t="str">
            <v>SCHMATGPS</v>
          </cell>
          <cell r="G1219" t="str">
            <v>SCHMAT</v>
          </cell>
          <cell r="I1219">
            <v>-26365432</v>
          </cell>
        </row>
        <row r="1220">
          <cell r="A1220" t="str">
            <v>SCHMATIDU</v>
          </cell>
          <cell r="B1220" t="str">
            <v>SCHMAT</v>
          </cell>
          <cell r="D1220">
            <v>0</v>
          </cell>
          <cell r="F1220" t="str">
            <v>SCHMATIDU</v>
          </cell>
          <cell r="G1220" t="str">
            <v>SCHMAT</v>
          </cell>
          <cell r="I1220">
            <v>0</v>
          </cell>
        </row>
        <row r="1221">
          <cell r="A1221" t="str">
            <v>SCHMATNUTIL</v>
          </cell>
          <cell r="B1221" t="str">
            <v>SCHMAT</v>
          </cell>
          <cell r="D1221">
            <v>0</v>
          </cell>
          <cell r="F1221" t="str">
            <v>SCHMATNUTIL</v>
          </cell>
          <cell r="G1221" t="str">
            <v>SCHMAT</v>
          </cell>
          <cell r="I1221">
            <v>0</v>
          </cell>
        </row>
        <row r="1222">
          <cell r="A1222" t="str">
            <v>SCHMATOR</v>
          </cell>
          <cell r="B1222" t="str">
            <v>SCHMAT</v>
          </cell>
          <cell r="D1222">
            <v>0</v>
          </cell>
          <cell r="F1222" t="str">
            <v>SCHMATOR</v>
          </cell>
          <cell r="G1222" t="str">
            <v>SCHMAT</v>
          </cell>
          <cell r="I1222">
            <v>0</v>
          </cell>
        </row>
        <row r="1223">
          <cell r="A1223" t="str">
            <v>SCHMATOTHER</v>
          </cell>
          <cell r="B1223" t="str">
            <v>SCHMAT</v>
          </cell>
          <cell r="D1223">
            <v>0</v>
          </cell>
          <cell r="F1223" t="str">
            <v>SCHMATOTHER</v>
          </cell>
          <cell r="G1223" t="str">
            <v>SCHMAT</v>
          </cell>
          <cell r="I1223">
            <v>0</v>
          </cell>
        </row>
        <row r="1224">
          <cell r="A1224" t="str">
            <v>SCHMATSCHMDEXP</v>
          </cell>
          <cell r="B1224" t="str">
            <v>SCHMAT</v>
          </cell>
          <cell r="D1224">
            <v>422593188</v>
          </cell>
          <cell r="F1224" t="str">
            <v>SCHMATSCHMDEXP</v>
          </cell>
          <cell r="G1224" t="str">
            <v>SCHMAT</v>
          </cell>
          <cell r="I1224">
            <v>422593188</v>
          </cell>
        </row>
        <row r="1225">
          <cell r="A1225" t="str">
            <v>SCHMATSE</v>
          </cell>
          <cell r="B1225" t="str">
            <v>SCHMAT</v>
          </cell>
          <cell r="D1225">
            <v>6363628</v>
          </cell>
          <cell r="F1225" t="str">
            <v>SCHMATSE</v>
          </cell>
          <cell r="G1225" t="str">
            <v>SCHMAT</v>
          </cell>
          <cell r="I1225">
            <v>6363628</v>
          </cell>
        </row>
        <row r="1226">
          <cell r="A1226" t="str">
            <v>SCHMATSG</v>
          </cell>
          <cell r="B1226" t="str">
            <v>SCHMAT</v>
          </cell>
          <cell r="D1226">
            <v>2721363</v>
          </cell>
          <cell r="F1226" t="str">
            <v>SCHMATSG</v>
          </cell>
          <cell r="G1226" t="str">
            <v>SCHMAT</v>
          </cell>
          <cell r="I1226">
            <v>2721363</v>
          </cell>
        </row>
        <row r="1227">
          <cell r="A1227" t="str">
            <v>SCHMATSGCT</v>
          </cell>
          <cell r="B1227" t="str">
            <v>SCHMAT</v>
          </cell>
          <cell r="D1227">
            <v>938633</v>
          </cell>
          <cell r="F1227" t="str">
            <v>SCHMATSGCT</v>
          </cell>
          <cell r="G1227" t="str">
            <v>SCHMAT</v>
          </cell>
          <cell r="I1227">
            <v>938633</v>
          </cell>
        </row>
        <row r="1228">
          <cell r="A1228" t="str">
            <v>SCHMATSNP</v>
          </cell>
          <cell r="B1228" t="str">
            <v>SCHMAT</v>
          </cell>
          <cell r="D1228">
            <v>18640972</v>
          </cell>
          <cell r="F1228" t="str">
            <v>SCHMATSNP</v>
          </cell>
          <cell r="G1228" t="str">
            <v>SCHMAT</v>
          </cell>
          <cell r="I1228">
            <v>18640972</v>
          </cell>
        </row>
        <row r="1229">
          <cell r="A1229" t="str">
            <v>SCHMATSNPD</v>
          </cell>
          <cell r="B1229" t="str">
            <v>SCHMAT</v>
          </cell>
          <cell r="D1229">
            <v>11272280</v>
          </cell>
          <cell r="F1229" t="str">
            <v>SCHMATSNPD</v>
          </cell>
          <cell r="G1229" t="str">
            <v>SCHMAT</v>
          </cell>
          <cell r="I1229">
            <v>11272280</v>
          </cell>
        </row>
        <row r="1230">
          <cell r="A1230" t="str">
            <v>SCHMATSO</v>
          </cell>
          <cell r="B1230" t="str">
            <v>SCHMAT</v>
          </cell>
          <cell r="D1230">
            <v>-1454639.8354325257</v>
          </cell>
          <cell r="F1230" t="str">
            <v>SCHMATSO</v>
          </cell>
          <cell r="G1230" t="str">
            <v>SCHMAT</v>
          </cell>
          <cell r="I1230">
            <v>-1454639.8354325257</v>
          </cell>
        </row>
        <row r="1231">
          <cell r="A1231" t="str">
            <v>SCHMATTROJD</v>
          </cell>
          <cell r="B1231" t="str">
            <v>SCHMAT</v>
          </cell>
          <cell r="D1231">
            <v>1566947</v>
          </cell>
          <cell r="F1231" t="str">
            <v>SCHMATTROJD</v>
          </cell>
          <cell r="G1231" t="str">
            <v>SCHMAT</v>
          </cell>
          <cell r="I1231">
            <v>1566947</v>
          </cell>
        </row>
        <row r="1232">
          <cell r="A1232" t="str">
            <v>SCHMATUT</v>
          </cell>
          <cell r="B1232" t="str">
            <v>SCHMAT</v>
          </cell>
          <cell r="D1232">
            <v>0</v>
          </cell>
          <cell r="F1232" t="str">
            <v>SCHMATUT</v>
          </cell>
          <cell r="G1232" t="str">
            <v>SCHMAT</v>
          </cell>
          <cell r="I1232">
            <v>0</v>
          </cell>
        </row>
        <row r="1233">
          <cell r="A1233" t="str">
            <v>SCHMATWA</v>
          </cell>
          <cell r="B1233" t="str">
            <v>SCHMAT</v>
          </cell>
          <cell r="D1233">
            <v>0</v>
          </cell>
          <cell r="F1233" t="str">
            <v>SCHMATWA</v>
          </cell>
          <cell r="G1233" t="str">
            <v>SCHMAT</v>
          </cell>
          <cell r="I1233">
            <v>0</v>
          </cell>
        </row>
        <row r="1234">
          <cell r="A1234" t="str">
            <v>SCHMATWYP</v>
          </cell>
          <cell r="B1234" t="str">
            <v>SCHMAT</v>
          </cell>
          <cell r="D1234">
            <v>0</v>
          </cell>
          <cell r="F1234" t="str">
            <v>SCHMATWYP</v>
          </cell>
          <cell r="G1234" t="str">
            <v>SCHMAT</v>
          </cell>
          <cell r="I1234">
            <v>0</v>
          </cell>
        </row>
        <row r="1235">
          <cell r="A1235" t="str">
            <v>SCHMATWYU</v>
          </cell>
          <cell r="B1235" t="str">
            <v>SCHMAT</v>
          </cell>
          <cell r="D1235">
            <v>0</v>
          </cell>
          <cell r="F1235" t="str">
            <v>SCHMATWYU</v>
          </cell>
          <cell r="G1235" t="str">
            <v>SCHMAT</v>
          </cell>
          <cell r="I1235">
            <v>0</v>
          </cell>
        </row>
        <row r="1236">
          <cell r="A1236" t="str">
            <v>SCHMDFDGP</v>
          </cell>
          <cell r="B1236" t="str">
            <v>SCHMDF</v>
          </cell>
          <cell r="D1236">
            <v>6423</v>
          </cell>
          <cell r="F1236" t="str">
            <v>SCHMDFDGP</v>
          </cell>
          <cell r="G1236" t="str">
            <v>SCHMDF</v>
          </cell>
          <cell r="I1236">
            <v>6423</v>
          </cell>
        </row>
        <row r="1237">
          <cell r="A1237" t="str">
            <v>SCHMDPSE</v>
          </cell>
          <cell r="B1237" t="str">
            <v>SCHMDP</v>
          </cell>
          <cell r="D1237">
            <v>7330652</v>
          </cell>
          <cell r="F1237" t="str">
            <v>SCHMDPSE</v>
          </cell>
          <cell r="G1237" t="str">
            <v>SCHMDP</v>
          </cell>
          <cell r="I1237">
            <v>7330652</v>
          </cell>
        </row>
        <row r="1238">
          <cell r="A1238" t="str">
            <v>SCHMDPSG</v>
          </cell>
          <cell r="B1238" t="str">
            <v>SCHMDP</v>
          </cell>
          <cell r="D1238">
            <v>3946595</v>
          </cell>
          <cell r="F1238" t="str">
            <v>SCHMDPSG</v>
          </cell>
          <cell r="G1238" t="str">
            <v>SCHMDP</v>
          </cell>
          <cell r="I1238">
            <v>3946595</v>
          </cell>
        </row>
        <row r="1239">
          <cell r="A1239" t="str">
            <v>SCHMDPSNP</v>
          </cell>
          <cell r="B1239" t="str">
            <v>SCHMDP</v>
          </cell>
          <cell r="D1239">
            <v>381063</v>
          </cell>
          <cell r="F1239" t="str">
            <v>SCHMDPSNP</v>
          </cell>
          <cell r="G1239" t="str">
            <v>SCHMDP</v>
          </cell>
          <cell r="I1239">
            <v>381063</v>
          </cell>
        </row>
        <row r="1240">
          <cell r="A1240" t="str">
            <v>SCHMDPSO</v>
          </cell>
          <cell r="B1240" t="str">
            <v>SCHMDP</v>
          </cell>
          <cell r="D1240">
            <v>9158887</v>
          </cell>
          <cell r="F1240" t="str">
            <v>SCHMDPSO</v>
          </cell>
          <cell r="G1240" t="str">
            <v>SCHMDP</v>
          </cell>
          <cell r="I1240">
            <v>9158887</v>
          </cell>
        </row>
        <row r="1241">
          <cell r="A1241" t="str">
            <v>SCHMDTBADDEBT</v>
          </cell>
          <cell r="B1241" t="str">
            <v>SCHMDT</v>
          </cell>
          <cell r="D1241">
            <v>-5205950</v>
          </cell>
          <cell r="F1241" t="str">
            <v>SCHMDTBADDEBT</v>
          </cell>
          <cell r="G1241" t="str">
            <v>SCHMDT</v>
          </cell>
          <cell r="I1241">
            <v>-5205950</v>
          </cell>
        </row>
        <row r="1242">
          <cell r="A1242" t="str">
            <v>SCHMDTGPS</v>
          </cell>
          <cell r="B1242" t="str">
            <v>SCHMDT</v>
          </cell>
          <cell r="D1242">
            <v>26111935</v>
          </cell>
          <cell r="F1242" t="str">
            <v>SCHMDTGPS</v>
          </cell>
          <cell r="G1242" t="str">
            <v>SCHMDT</v>
          </cell>
          <cell r="I1242">
            <v>26111935</v>
          </cell>
        </row>
        <row r="1243">
          <cell r="A1243" t="str">
            <v>SCHMDTIDU</v>
          </cell>
          <cell r="B1243" t="str">
            <v>SCHMDT</v>
          </cell>
          <cell r="D1243">
            <v>14146</v>
          </cell>
          <cell r="F1243" t="str">
            <v>SCHMDTIDU</v>
          </cell>
          <cell r="G1243" t="str">
            <v>SCHMDT</v>
          </cell>
          <cell r="I1243">
            <v>14146</v>
          </cell>
        </row>
        <row r="1244">
          <cell r="A1244" t="str">
            <v>SCHMDTNUTIL</v>
          </cell>
          <cell r="B1244" t="str">
            <v>SCHMDT</v>
          </cell>
          <cell r="D1244">
            <v>0</v>
          </cell>
          <cell r="F1244" t="str">
            <v>SCHMDTNUTIL</v>
          </cell>
          <cell r="G1244" t="str">
            <v>SCHMDT</v>
          </cell>
          <cell r="I1244">
            <v>0</v>
          </cell>
        </row>
        <row r="1245">
          <cell r="A1245" t="str">
            <v>SCHMDTOR</v>
          </cell>
          <cell r="B1245" t="str">
            <v>SCHMDT</v>
          </cell>
          <cell r="D1245">
            <v>821541</v>
          </cell>
          <cell r="F1245" t="str">
            <v>SCHMDTOR</v>
          </cell>
          <cell r="G1245" t="str">
            <v>SCHMDT</v>
          </cell>
          <cell r="I1245">
            <v>821541</v>
          </cell>
        </row>
        <row r="1246">
          <cell r="A1246" t="str">
            <v>SCHMDTOTHER</v>
          </cell>
          <cell r="B1246" t="str">
            <v>SCHMDT</v>
          </cell>
          <cell r="D1246">
            <v>0</v>
          </cell>
          <cell r="F1246" t="str">
            <v>SCHMDTOTHER</v>
          </cell>
          <cell r="G1246" t="str">
            <v>SCHMDT</v>
          </cell>
          <cell r="I1246">
            <v>0</v>
          </cell>
        </row>
        <row r="1247">
          <cell r="A1247" t="str">
            <v>SCHMDTSE</v>
          </cell>
          <cell r="B1247" t="str">
            <v>SCHMDT</v>
          </cell>
          <cell r="D1247">
            <v>9888131</v>
          </cell>
          <cell r="F1247" t="str">
            <v>SCHMDTSE</v>
          </cell>
          <cell r="G1247" t="str">
            <v>SCHMDT</v>
          </cell>
          <cell r="I1247">
            <v>9888131</v>
          </cell>
        </row>
        <row r="1248">
          <cell r="A1248" t="str">
            <v>SCHMDTSG</v>
          </cell>
          <cell r="B1248" t="str">
            <v>SCHMDT</v>
          </cell>
          <cell r="D1248">
            <v>3067997</v>
          </cell>
          <cell r="F1248" t="str">
            <v>SCHMDTSG</v>
          </cell>
          <cell r="G1248" t="str">
            <v>SCHMDT</v>
          </cell>
          <cell r="I1248">
            <v>3067997</v>
          </cell>
        </row>
        <row r="1249">
          <cell r="A1249" t="str">
            <v>SCHMDTSNP</v>
          </cell>
          <cell r="B1249" t="str">
            <v>SCHMDT</v>
          </cell>
          <cell r="D1249">
            <v>40229607.969198525</v>
          </cell>
          <cell r="F1249" t="str">
            <v>SCHMDTSNP</v>
          </cell>
          <cell r="G1249" t="str">
            <v>SCHMDT</v>
          </cell>
          <cell r="I1249">
            <v>40229607.969198525</v>
          </cell>
        </row>
        <row r="1250">
          <cell r="A1250" t="str">
            <v>SCHMDTSNPD</v>
          </cell>
          <cell r="B1250" t="str">
            <v>SCHMDT</v>
          </cell>
          <cell r="D1250">
            <v>0</v>
          </cell>
          <cell r="F1250" t="str">
            <v>SCHMDTSNPD</v>
          </cell>
          <cell r="G1250" t="str">
            <v>SCHMDT</v>
          </cell>
          <cell r="I1250">
            <v>0</v>
          </cell>
        </row>
        <row r="1251">
          <cell r="A1251" t="str">
            <v>SCHMDTSO</v>
          </cell>
          <cell r="B1251" t="str">
            <v>SCHMDT</v>
          </cell>
          <cell r="D1251">
            <v>-54769182.44741646</v>
          </cell>
          <cell r="F1251" t="str">
            <v>SCHMDTSO</v>
          </cell>
          <cell r="G1251" t="str">
            <v>SCHMDT</v>
          </cell>
          <cell r="I1251">
            <v>-54769182.44741646</v>
          </cell>
        </row>
        <row r="1252">
          <cell r="A1252" t="str">
            <v>SCHMDTTAXDEPR</v>
          </cell>
          <cell r="B1252" t="str">
            <v>SCHMDT</v>
          </cell>
          <cell r="D1252">
            <v>460953562</v>
          </cell>
          <cell r="F1252" t="str">
            <v>SCHMDTTAXDEPR</v>
          </cell>
          <cell r="G1252" t="str">
            <v>SCHMDT</v>
          </cell>
          <cell r="I1252">
            <v>460953562</v>
          </cell>
        </row>
        <row r="1253">
          <cell r="A1253" t="str">
            <v>SCHMDTUT</v>
          </cell>
          <cell r="B1253" t="str">
            <v>SCHMDT</v>
          </cell>
          <cell r="D1253">
            <v>931</v>
          </cell>
          <cell r="F1253" t="str">
            <v>SCHMDTUT</v>
          </cell>
          <cell r="G1253" t="str">
            <v>SCHMDT</v>
          </cell>
          <cell r="I1253">
            <v>931</v>
          </cell>
        </row>
        <row r="1254">
          <cell r="A1254" t="str">
            <v>SCHMDTWYP</v>
          </cell>
          <cell r="B1254" t="str">
            <v>SCHMDT</v>
          </cell>
          <cell r="D1254">
            <v>9993</v>
          </cell>
          <cell r="F1254" t="str">
            <v>SCHMDTWYP</v>
          </cell>
          <cell r="G1254" t="str">
            <v>SCHMDT</v>
          </cell>
          <cell r="I1254">
            <v>9993</v>
          </cell>
        </row>
        <row r="1255">
          <cell r="A1255" t="str">
            <v>TPSG</v>
          </cell>
          <cell r="B1255" t="str">
            <v>TP</v>
          </cell>
          <cell r="D1255">
            <v>5696340.359999999</v>
          </cell>
          <cell r="F1255" t="str">
            <v>TPSG</v>
          </cell>
          <cell r="G1255" t="str">
            <v>TP</v>
          </cell>
          <cell r="I1255">
            <v>5696340.359999999</v>
          </cell>
        </row>
        <row r="1256">
          <cell r="A1256" t="str">
            <v>SCHMDTSG</v>
          </cell>
          <cell r="B1256" t="str">
            <v>SCHMDT</v>
          </cell>
          <cell r="D1256">
            <v>3067997</v>
          </cell>
          <cell r="F1256" t="str">
            <v>SCHMDTSG</v>
          </cell>
          <cell r="G1256" t="str">
            <v>SCHMDT</v>
          </cell>
          <cell r="I1256">
            <v>3067997</v>
          </cell>
        </row>
        <row r="1257">
          <cell r="A1257" t="str">
            <v>SCHMDTSNP</v>
          </cell>
          <cell r="B1257" t="str">
            <v>SCHMDT</v>
          </cell>
          <cell r="D1257">
            <v>40229607.969198525</v>
          </cell>
          <cell r="F1257" t="str">
            <v>SCHMDTSNP</v>
          </cell>
          <cell r="G1257" t="str">
            <v>SCHMDT</v>
          </cell>
          <cell r="I1257">
            <v>40229607.969198525</v>
          </cell>
        </row>
        <row r="1258">
          <cell r="A1258" t="str">
            <v>SCHMDTSNPD</v>
          </cell>
          <cell r="B1258" t="str">
            <v>SCHMDT</v>
          </cell>
          <cell r="D1258">
            <v>0</v>
          </cell>
          <cell r="F1258" t="str">
            <v>SCHMDTSNPD</v>
          </cell>
          <cell r="G1258" t="str">
            <v>SCHMDT</v>
          </cell>
          <cell r="I1258">
            <v>0</v>
          </cell>
        </row>
        <row r="1259">
          <cell r="A1259" t="str">
            <v>SCHMDTSO</v>
          </cell>
          <cell r="B1259" t="str">
            <v>SCHMDT</v>
          </cell>
          <cell r="D1259">
            <v>-51000271</v>
          </cell>
          <cell r="F1259" t="str">
            <v>SCHMDTSO</v>
          </cell>
          <cell r="G1259" t="str">
            <v>SCHMDT</v>
          </cell>
          <cell r="I1259">
            <v>-51000271</v>
          </cell>
        </row>
        <row r="1260">
          <cell r="A1260" t="str">
            <v>SCHMDTTAXDEPR</v>
          </cell>
          <cell r="B1260" t="str">
            <v>SCHMDT</v>
          </cell>
          <cell r="D1260">
            <v>460953562</v>
          </cell>
          <cell r="F1260" t="str">
            <v>SCHMDTTAXDEPR</v>
          </cell>
          <cell r="G1260" t="str">
            <v>SCHMDT</v>
          </cell>
          <cell r="I1260">
            <v>460953562</v>
          </cell>
        </row>
        <row r="1261">
          <cell r="A1261" t="str">
            <v>SCHMDTUT</v>
          </cell>
          <cell r="B1261" t="str">
            <v>SCHMDT</v>
          </cell>
          <cell r="D1261">
            <v>931</v>
          </cell>
          <cell r="F1261" t="str">
            <v>SCHMDTUT</v>
          </cell>
          <cell r="G1261" t="str">
            <v>SCHMDT</v>
          </cell>
          <cell r="I1261">
            <v>931</v>
          </cell>
        </row>
        <row r="1262">
          <cell r="A1262" t="str">
            <v>SCHMDTWYU</v>
          </cell>
          <cell r="B1262" t="str">
            <v>SCHMDT</v>
          </cell>
          <cell r="D1262">
            <v>9993</v>
          </cell>
          <cell r="F1262" t="str">
            <v>SCHMDTWYU</v>
          </cell>
          <cell r="G1262" t="str">
            <v>SCHMDT</v>
          </cell>
          <cell r="I1262">
            <v>9993</v>
          </cell>
        </row>
        <row r="1263">
          <cell r="A1263" t="str">
            <v>TPSG</v>
          </cell>
          <cell r="B1263" t="str">
            <v>TP</v>
          </cell>
          <cell r="D1263">
            <v>5696340.359999999</v>
          </cell>
          <cell r="F1263" t="str">
            <v>TPSG</v>
          </cell>
          <cell r="G1263" t="str">
            <v>TP</v>
          </cell>
          <cell r="I1263">
            <v>5696340.359999999</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Unadj Data for RAM"/>
      <sheetName val="CWC"/>
      <sheetName val="Inputs"/>
      <sheetName val="Variables"/>
      <sheetName val="Factors"/>
      <sheetName val="Check"/>
      <sheetName val="WelcomeDialog"/>
      <sheetName val="Macro"/>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Exhibit"/>
      <sheetName val="Function"/>
      <sheetName val="Function1149"/>
      <sheetName val="Report"/>
      <sheetName val="Results"/>
      <sheetName val="NRO"/>
      <sheetName val="UTCR"/>
      <sheetName val="ADJ"/>
      <sheetName val="URO"/>
      <sheetName val="ECD"/>
      <sheetName val="Unadj Data for RAM"/>
      <sheetName val="Variables"/>
      <sheetName val="Inputs"/>
      <sheetName val="Factors"/>
      <sheetName val="Adjustments"/>
      <sheetName val="Adj Summary"/>
      <sheetName val="Summary Exhibit"/>
      <sheetName val="Factor Input - Historical Loads"/>
      <sheetName val="Factor Input - Forecast Loads"/>
      <sheetName val="CWC"/>
      <sheetName val="WelcomeDialog"/>
      <sheetName val="Macro"/>
    </sheetNames>
    <sheetDataSet>
      <sheetData sheetId="6">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0.9999999999999999</v>
          </cell>
          <cell r="AG24">
            <v>0.016479931897390995</v>
          </cell>
          <cell r="AH24">
            <v>0.2671304940490625</v>
          </cell>
          <cell r="AI24">
            <v>0.07863724374323988</v>
          </cell>
          <cell r="AJ24">
            <v>0</v>
          </cell>
          <cell r="AK24">
            <v>0.1273077809175823</v>
          </cell>
          <cell r="AL24">
            <v>0.4213006820281341</v>
          </cell>
          <cell r="AM24">
            <v>0.0587574093694931</v>
          </cell>
          <cell r="AN24">
            <v>0.026286605233812307</v>
          </cell>
          <cell r="AO24">
            <v>0.00409985276128468</v>
          </cell>
        </row>
        <row r="25">
          <cell r="AC25" t="str">
            <v>SG-P</v>
          </cell>
          <cell r="AF25">
            <v>0.9999999999999999</v>
          </cell>
          <cell r="AG25">
            <v>0.016479931897390995</v>
          </cell>
          <cell r="AH25">
            <v>0.2671304940490625</v>
          </cell>
          <cell r="AI25">
            <v>0.07863724374323988</v>
          </cell>
          <cell r="AJ25">
            <v>0</v>
          </cell>
          <cell r="AK25">
            <v>0.1273077809175823</v>
          </cell>
          <cell r="AL25">
            <v>0.4213006820281341</v>
          </cell>
          <cell r="AM25">
            <v>0.0587574093694931</v>
          </cell>
          <cell r="AN25">
            <v>0.026286605233812307</v>
          </cell>
          <cell r="AO25">
            <v>0.00409985276128468</v>
          </cell>
        </row>
        <row r="26">
          <cell r="AC26" t="str">
            <v>SG-U</v>
          </cell>
          <cell r="AF26">
            <v>0.9999999999999999</v>
          </cell>
          <cell r="AG26">
            <v>0.016479931897390995</v>
          </cell>
          <cell r="AH26">
            <v>0.2671304940490625</v>
          </cell>
          <cell r="AI26">
            <v>0.07863724374323988</v>
          </cell>
          <cell r="AJ26">
            <v>0</v>
          </cell>
          <cell r="AK26">
            <v>0.1273077809175823</v>
          </cell>
          <cell r="AL26">
            <v>0.4213006820281341</v>
          </cell>
          <cell r="AM26">
            <v>0.0587574093694931</v>
          </cell>
          <cell r="AN26">
            <v>0.026286605233812307</v>
          </cell>
          <cell r="AO26">
            <v>0.00409985276128468</v>
          </cell>
        </row>
        <row r="27">
          <cell r="AC27" t="str">
            <v>DGP</v>
          </cell>
          <cell r="AF27">
            <v>1</v>
          </cell>
          <cell r="AG27">
            <v>0.033663054669186586</v>
          </cell>
          <cell r="AH27">
            <v>0.5456593195269236</v>
          </cell>
          <cell r="AI27">
            <v>0.16062990136396857</v>
          </cell>
          <cell r="AJ27">
            <v>0</v>
          </cell>
          <cell r="AK27">
            <v>0.26004772443992125</v>
          </cell>
          <cell r="AL27">
            <v>0</v>
          </cell>
          <cell r="AM27">
            <v>0</v>
          </cell>
          <cell r="AN27">
            <v>0</v>
          </cell>
          <cell r="AO27">
            <v>0</v>
          </cell>
        </row>
        <row r="28">
          <cell r="AC28" t="str">
            <v>DGU</v>
          </cell>
          <cell r="AF28">
            <v>1</v>
          </cell>
          <cell r="AG28">
            <v>0</v>
          </cell>
          <cell r="AH28">
            <v>0</v>
          </cell>
          <cell r="AI28">
            <v>0</v>
          </cell>
          <cell r="AJ28">
            <v>0</v>
          </cell>
          <cell r="AK28">
            <v>0</v>
          </cell>
          <cell r="AL28">
            <v>0.8253603305772498</v>
          </cell>
          <cell r="AM28">
            <v>0.11511026895947227</v>
          </cell>
          <cell r="AN28">
            <v>0.051497474632818556</v>
          </cell>
          <cell r="AO28">
            <v>0.008031925830459497</v>
          </cell>
        </row>
        <row r="29">
          <cell r="AC29" t="str">
            <v>SC</v>
          </cell>
          <cell r="AF29">
            <v>0.9999999999999998</v>
          </cell>
          <cell r="AG29">
            <v>0.01671185939059471</v>
          </cell>
          <cell r="AH29">
            <v>0.27002938235079743</v>
          </cell>
          <cell r="AI29">
            <v>0.07944654983337292</v>
          </cell>
          <cell r="AJ29">
            <v>0</v>
          </cell>
          <cell r="AK29">
            <v>0.12346261989654385</v>
          </cell>
          <cell r="AL29">
            <v>0.42311799029941866</v>
          </cell>
          <cell r="AM29">
            <v>0.057804996067590056</v>
          </cell>
          <cell r="AN29">
            <v>0.025260010238908052</v>
          </cell>
          <cell r="AO29">
            <v>0.004166591922774135</v>
          </cell>
        </row>
        <row r="30">
          <cell r="AC30" t="str">
            <v>SE</v>
          </cell>
          <cell r="AF30">
            <v>0.9999999999999999</v>
          </cell>
          <cell r="AG30">
            <v>0.01578414941777985</v>
          </cell>
          <cell r="AH30">
            <v>0.2584338291438576</v>
          </cell>
          <cell r="AI30">
            <v>0.07620932547284073</v>
          </cell>
          <cell r="AJ30">
            <v>0</v>
          </cell>
          <cell r="AK30">
            <v>0.1388432639806976</v>
          </cell>
          <cell r="AL30">
            <v>0.4158487572142805</v>
          </cell>
          <cell r="AM30">
            <v>0.0616146492752022</v>
          </cell>
          <cell r="AN30">
            <v>0.029366390218525083</v>
          </cell>
          <cell r="AO30">
            <v>0.0038996352768163136</v>
          </cell>
        </row>
        <row r="31">
          <cell r="AC31" t="str">
            <v>SE-P</v>
          </cell>
          <cell r="AF31">
            <v>0.9999999999999999</v>
          </cell>
          <cell r="AG31">
            <v>0.01578414941777985</v>
          </cell>
          <cell r="AH31">
            <v>0.2584338291438576</v>
          </cell>
          <cell r="AI31">
            <v>0.07620932547284073</v>
          </cell>
          <cell r="AJ31">
            <v>0</v>
          </cell>
          <cell r="AK31">
            <v>0.1388432639806976</v>
          </cell>
          <cell r="AL31">
            <v>0.4158487572142805</v>
          </cell>
          <cell r="AM31">
            <v>0.0616146492752022</v>
          </cell>
          <cell r="AN31">
            <v>0.029366390218525083</v>
          </cell>
          <cell r="AO31">
            <v>0.0038996352768163136</v>
          </cell>
        </row>
        <row r="32">
          <cell r="AC32" t="str">
            <v>SE-U</v>
          </cell>
          <cell r="AF32">
            <v>0.9999999999999999</v>
          </cell>
          <cell r="AG32">
            <v>0.01578414941777985</v>
          </cell>
          <cell r="AH32">
            <v>0.2584338291438576</v>
          </cell>
          <cell r="AI32">
            <v>0.07620932547284073</v>
          </cell>
          <cell r="AJ32">
            <v>0</v>
          </cell>
          <cell r="AK32">
            <v>0.1388432639806976</v>
          </cell>
          <cell r="AL32">
            <v>0.4158487572142805</v>
          </cell>
          <cell r="AM32">
            <v>0.0616146492752022</v>
          </cell>
          <cell r="AN32">
            <v>0.029366390218525083</v>
          </cell>
          <cell r="AO32">
            <v>0.0038996352768163136</v>
          </cell>
        </row>
        <row r="33">
          <cell r="AC33" t="str">
            <v>DEP</v>
          </cell>
          <cell r="AF33">
            <v>1</v>
          </cell>
          <cell r="AG33">
            <v>0.03226057410690248</v>
          </cell>
          <cell r="AH33">
            <v>0.5282022791443317</v>
          </cell>
          <cell r="AI33">
            <v>0.1557611073602877</v>
          </cell>
          <cell r="AJ33">
            <v>0</v>
          </cell>
          <cell r="AK33">
            <v>0.2837760393884782</v>
          </cell>
          <cell r="AL33">
            <v>0</v>
          </cell>
          <cell r="AM33">
            <v>0</v>
          </cell>
          <cell r="AN33">
            <v>0</v>
          </cell>
          <cell r="AO33">
            <v>0</v>
          </cell>
        </row>
        <row r="34">
          <cell r="AC34" t="str">
            <v>DEU</v>
          </cell>
          <cell r="AF34">
            <v>0.9999999999999999</v>
          </cell>
          <cell r="AG34">
            <v>0</v>
          </cell>
          <cell r="AH34">
            <v>0</v>
          </cell>
          <cell r="AI34">
            <v>0</v>
          </cell>
          <cell r="AJ34">
            <v>0</v>
          </cell>
          <cell r="AK34">
            <v>0</v>
          </cell>
          <cell r="AL34">
            <v>0.8142251673223271</v>
          </cell>
          <cell r="AM34">
            <v>0.12064049067184565</v>
          </cell>
          <cell r="AN34">
            <v>0.057498918956755324</v>
          </cell>
          <cell r="AO34">
            <v>0.007635423049071877</v>
          </cell>
        </row>
        <row r="35">
          <cell r="AC35" t="str">
            <v>SO</v>
          </cell>
          <cell r="AF35">
            <v>1.0000000000000002</v>
          </cell>
          <cell r="AG35">
            <v>0.023369852888532806</v>
          </cell>
          <cell r="AH35">
            <v>0.28145165213297263</v>
          </cell>
          <cell r="AI35">
            <v>0.07733586877757043</v>
          </cell>
          <cell r="AJ35">
            <v>0</v>
          </cell>
          <cell r="AK35">
            <v>0.11504862729360242</v>
          </cell>
          <cell r="AL35">
            <v>0.4204184638546224</v>
          </cell>
          <cell r="AM35">
            <v>0.05655722332397595</v>
          </cell>
          <cell r="AN35">
            <v>0.022995350618721433</v>
          </cell>
          <cell r="AO35">
            <v>0.0028229611100021455</v>
          </cell>
        </row>
        <row r="36">
          <cell r="AC36" t="str">
            <v>SO-P</v>
          </cell>
          <cell r="AF36">
            <v>1.0000000000000002</v>
          </cell>
          <cell r="AG36">
            <v>0.023369852888532806</v>
          </cell>
          <cell r="AH36">
            <v>0.28145165213297263</v>
          </cell>
          <cell r="AI36">
            <v>0.07733586877757043</v>
          </cell>
          <cell r="AJ36">
            <v>0</v>
          </cell>
          <cell r="AK36">
            <v>0.11504862729360242</v>
          </cell>
          <cell r="AL36">
            <v>0.4204184638546224</v>
          </cell>
          <cell r="AM36">
            <v>0.05655722332397595</v>
          </cell>
          <cell r="AN36">
            <v>0.022995350618721433</v>
          </cell>
          <cell r="AO36">
            <v>0.0028229611100021455</v>
          </cell>
        </row>
        <row r="37">
          <cell r="AC37" t="str">
            <v>SO-U</v>
          </cell>
          <cell r="AF37">
            <v>1.0000000000000002</v>
          </cell>
          <cell r="AG37">
            <v>0.023369852888532806</v>
          </cell>
          <cell r="AH37">
            <v>0.28145165213297263</v>
          </cell>
          <cell r="AI37">
            <v>0.07733586877757043</v>
          </cell>
          <cell r="AJ37">
            <v>0</v>
          </cell>
          <cell r="AK37">
            <v>0.11504862729360242</v>
          </cell>
          <cell r="AL37">
            <v>0.4204184638546224</v>
          </cell>
          <cell r="AM37">
            <v>0.05655722332397595</v>
          </cell>
          <cell r="AN37">
            <v>0.022995350618721433</v>
          </cell>
          <cell r="AO37">
            <v>0.0028229611100021455</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0.9999999999999997</v>
          </cell>
          <cell r="AG40">
            <v>0.023369852888532796</v>
          </cell>
          <cell r="AH40">
            <v>0.28145165213297246</v>
          </cell>
          <cell r="AI40">
            <v>0.07733586877757039</v>
          </cell>
          <cell r="AJ40">
            <v>0</v>
          </cell>
          <cell r="AK40">
            <v>0.11504862729360237</v>
          </cell>
          <cell r="AL40">
            <v>0.4204184638546222</v>
          </cell>
          <cell r="AM40">
            <v>0.05655722332397592</v>
          </cell>
          <cell r="AN40">
            <v>0.02299535061872142</v>
          </cell>
          <cell r="AO40">
            <v>0.0028229611100021442</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0.9999999999999997</v>
          </cell>
          <cell r="AG43">
            <v>0.021832623051330824</v>
          </cell>
          <cell r="AH43">
            <v>0.27336620462065636</v>
          </cell>
          <cell r="AI43">
            <v>0.07532314733254719</v>
          </cell>
          <cell r="AJ43">
            <v>0</v>
          </cell>
          <cell r="AK43">
            <v>0.11423924634572387</v>
          </cell>
          <cell r="AL43">
            <v>0.43376832918636704</v>
          </cell>
          <cell r="AM43">
            <v>0.055739735105987315</v>
          </cell>
          <cell r="AN43">
            <v>0.022848838266407528</v>
          </cell>
          <cell r="AO43">
            <v>0.0028818760909795254</v>
          </cell>
        </row>
        <row r="44">
          <cell r="AC44" t="str">
            <v>SSCCT</v>
          </cell>
          <cell r="AF44">
            <v>0.9999999999999999</v>
          </cell>
          <cell r="AG44">
            <v>0.01565811951986184</v>
          </cell>
          <cell r="AH44">
            <v>0.2523667047010806</v>
          </cell>
          <cell r="AI44">
            <v>0.07720479408619887</v>
          </cell>
          <cell r="AJ44">
            <v>0</v>
          </cell>
          <cell r="AK44">
            <v>0.11295580328330863</v>
          </cell>
          <cell r="AL44">
            <v>0.4550718280559179</v>
          </cell>
          <cell r="AM44">
            <v>0.06332930717925181</v>
          </cell>
          <cell r="AN44">
            <v>0.018720075799187066</v>
          </cell>
          <cell r="AO44">
            <v>0.004693367375193254</v>
          </cell>
        </row>
        <row r="45">
          <cell r="AC45" t="str">
            <v>SSECT</v>
          </cell>
          <cell r="AF45">
            <v>1</v>
          </cell>
          <cell r="AG45">
            <v>0.016129805502561642</v>
          </cell>
          <cell r="AH45">
            <v>0.2483467602415672</v>
          </cell>
          <cell r="AI45">
            <v>0.07213398216562766</v>
          </cell>
          <cell r="AJ45">
            <v>0</v>
          </cell>
          <cell r="AK45">
            <v>0.1281112361076692</v>
          </cell>
          <cell r="AL45">
            <v>0.43147699329438377</v>
          </cell>
          <cell r="AM45">
            <v>0.07396648350327785</v>
          </cell>
          <cell r="AN45">
            <v>0.025698203445302704</v>
          </cell>
          <cell r="AO45">
            <v>0.004136535739610005</v>
          </cell>
        </row>
        <row r="46">
          <cell r="AC46" t="str">
            <v>SSCCH</v>
          </cell>
          <cell r="AF46">
            <v>1.0000000000000002</v>
          </cell>
          <cell r="AG46">
            <v>0.017059367086289832</v>
          </cell>
          <cell r="AH46">
            <v>0.275440203143796</v>
          </cell>
          <cell r="AI46">
            <v>0.08126422126224851</v>
          </cell>
          <cell r="AJ46">
            <v>0</v>
          </cell>
          <cell r="AK46">
            <v>0.12551161972836852</v>
          </cell>
          <cell r="AL46">
            <v>0.41480034466022436</v>
          </cell>
          <cell r="AM46">
            <v>0.055386760207611616</v>
          </cell>
          <cell r="AN46">
            <v>0.026582142257596985</v>
          </cell>
          <cell r="AO46">
            <v>0.00395534165386428</v>
          </cell>
        </row>
        <row r="47">
          <cell r="AC47" t="str">
            <v>SSECH</v>
          </cell>
          <cell r="AF47">
            <v>1</v>
          </cell>
          <cell r="AG47">
            <v>0.015634844426127063</v>
          </cell>
          <cell r="AH47">
            <v>0.2618917620928384</v>
          </cell>
          <cell r="AI47">
            <v>0.07867049089091772</v>
          </cell>
          <cell r="AJ47">
            <v>0</v>
          </cell>
          <cell r="AK47">
            <v>0.14105763361354612</v>
          </cell>
          <cell r="AL47">
            <v>0.411939170970169</v>
          </cell>
          <cell r="AM47">
            <v>0.0574803247700063</v>
          </cell>
          <cell r="AN47">
            <v>0.02951990145503536</v>
          </cell>
          <cell r="AO47">
            <v>0.0038058717813601105</v>
          </cell>
        </row>
        <row r="48">
          <cell r="AC48" t="str">
            <v>SSGCH</v>
          </cell>
          <cell r="AF48">
            <v>1</v>
          </cell>
          <cell r="AG48">
            <v>0.01670323642124914</v>
          </cell>
          <cell r="AH48">
            <v>0.2720530928810566</v>
          </cell>
          <cell r="AI48">
            <v>0.08061578866941581</v>
          </cell>
          <cell r="AJ48">
            <v>0</v>
          </cell>
          <cell r="AK48">
            <v>0.12939812319966293</v>
          </cell>
          <cell r="AL48">
            <v>0.4140850512377105</v>
          </cell>
          <cell r="AM48">
            <v>0.055910151348210285</v>
          </cell>
          <cell r="AN48">
            <v>0.027316582056956577</v>
          </cell>
          <cell r="AO48">
            <v>0.003917974185738238</v>
          </cell>
        </row>
        <row r="49">
          <cell r="AC49" t="str">
            <v>SSCP</v>
          </cell>
          <cell r="AF49">
            <v>1.0000000000000002</v>
          </cell>
          <cell r="AG49">
            <v>0.01566055736162643</v>
          </cell>
          <cell r="AH49">
            <v>0.25278210588658495</v>
          </cell>
          <cell r="AI49">
            <v>0.07749110527996575</v>
          </cell>
          <cell r="AJ49">
            <v>0</v>
          </cell>
          <cell r="AK49">
            <v>0.11030800098963675</v>
          </cell>
          <cell r="AL49">
            <v>0.460683865001677</v>
          </cell>
          <cell r="AM49">
            <v>0.06265358941762916</v>
          </cell>
          <cell r="AN49">
            <v>0.015795015814530154</v>
          </cell>
          <cell r="AO49">
            <v>0.004625760248349843</v>
          </cell>
        </row>
        <row r="50">
          <cell r="AC50" t="str">
            <v>SSEP</v>
          </cell>
          <cell r="AF50">
            <v>0.9999999999999999</v>
          </cell>
          <cell r="AG50">
            <v>0.016097309292175795</v>
          </cell>
          <cell r="AH50">
            <v>0.24598153369034034</v>
          </cell>
          <cell r="AI50">
            <v>0.07176356705356911</v>
          </cell>
          <cell r="AJ50">
            <v>0</v>
          </cell>
          <cell r="AK50">
            <v>0.12548198677856418</v>
          </cell>
          <cell r="AL50">
            <v>0.43616392988992836</v>
          </cell>
          <cell r="AM50">
            <v>0.07676929246561089</v>
          </cell>
          <cell r="AN50">
            <v>0.023575447658963293</v>
          </cell>
          <cell r="AO50">
            <v>0.004166933170847929</v>
          </cell>
        </row>
        <row r="51">
          <cell r="AC51" t="str">
            <v>SSGC</v>
          </cell>
          <cell r="AF51">
            <v>1</v>
          </cell>
          <cell r="AG51">
            <v>0.015769745344263772</v>
          </cell>
          <cell r="AH51">
            <v>0.2510819628375238</v>
          </cell>
          <cell r="AI51">
            <v>0.07605922072336659</v>
          </cell>
          <cell r="AJ51">
            <v>0</v>
          </cell>
          <cell r="AK51">
            <v>0.11410149743686859</v>
          </cell>
          <cell r="AL51">
            <v>0.45455388122373985</v>
          </cell>
          <cell r="AM51">
            <v>0.06618251517962459</v>
          </cell>
          <cell r="AN51">
            <v>0.01774012377563844</v>
          </cell>
          <cell r="AO51">
            <v>0.004511053478974365</v>
          </cell>
        </row>
        <row r="52">
          <cell r="AC52" t="str">
            <v>SSGCT</v>
          </cell>
          <cell r="AF52">
            <v>1</v>
          </cell>
          <cell r="AG52">
            <v>0.01577604101553679</v>
          </cell>
          <cell r="AH52">
            <v>0.25136171858620227</v>
          </cell>
          <cell r="AI52">
            <v>0.07593709110605606</v>
          </cell>
          <cell r="AJ52">
            <v>0</v>
          </cell>
          <cell r="AK52">
            <v>0.11674466148939877</v>
          </cell>
          <cell r="AL52">
            <v>0.4491731193655344</v>
          </cell>
          <cell r="AM52">
            <v>0.06598860126025832</v>
          </cell>
          <cell r="AN52">
            <v>0.020464607710715975</v>
          </cell>
          <cell r="AO52">
            <v>0.004554159466297442</v>
          </cell>
        </row>
        <row r="53">
          <cell r="AC53" t="str">
            <v>MC</v>
          </cell>
          <cell r="AF53">
            <v>1</v>
          </cell>
          <cell r="AG53">
            <v>0.005001531647386025</v>
          </cell>
          <cell r="AH53">
            <v>0.7013482436858501</v>
          </cell>
          <cell r="AI53">
            <v>0.10009733360498925</v>
          </cell>
          <cell r="AJ53">
            <v>0</v>
          </cell>
          <cell r="AK53">
            <v>0.03863692515128527</v>
          </cell>
          <cell r="AL53">
            <v>0.1278614928355754</v>
          </cell>
          <cell r="AM53">
            <v>0.017832418502072858</v>
          </cell>
          <cell r="AN53">
            <v>0.007977781024694007</v>
          </cell>
          <cell r="AO53">
            <v>0.001244273548147042</v>
          </cell>
        </row>
        <row r="54">
          <cell r="AC54" t="str">
            <v>SNPD</v>
          </cell>
          <cell r="AF54">
            <v>0.9999999999999999</v>
          </cell>
          <cell r="AG54">
            <v>0.035461145326561055</v>
          </cell>
          <cell r="AH54">
            <v>0.2859369359102967</v>
          </cell>
          <cell r="AI54">
            <v>0.06541204412592153</v>
          </cell>
          <cell r="AJ54">
            <v>0</v>
          </cell>
          <cell r="AK54">
            <v>0.07974668484138023</v>
          </cell>
          <cell r="AL54">
            <v>0.4735451812844439</v>
          </cell>
          <cell r="AM54">
            <v>0.04645920365561146</v>
          </cell>
          <cell r="AN54">
            <v>0.01343880485578508</v>
          </cell>
          <cell r="AO54">
            <v>0</v>
          </cell>
        </row>
        <row r="55">
          <cell r="AC55" t="str">
            <v>DGUH</v>
          </cell>
          <cell r="AF55">
            <v>1</v>
          </cell>
          <cell r="AG55">
            <v>0</v>
          </cell>
          <cell r="AH55">
            <v>0</v>
          </cell>
          <cell r="AI55">
            <v>0</v>
          </cell>
          <cell r="AJ55">
            <v>0</v>
          </cell>
          <cell r="AK55">
            <v>0</v>
          </cell>
          <cell r="AL55">
            <v>0.8253603305772498</v>
          </cell>
          <cell r="AM55">
            <v>0.11511026895947227</v>
          </cell>
          <cell r="AN55">
            <v>0.051497474632818556</v>
          </cell>
          <cell r="AO55">
            <v>0.008031925830459497</v>
          </cell>
        </row>
        <row r="56">
          <cell r="AC56" t="str">
            <v>DEUH</v>
          </cell>
          <cell r="AF56">
            <v>0.9999999999999999</v>
          </cell>
          <cell r="AG56">
            <v>0</v>
          </cell>
          <cell r="AH56">
            <v>0</v>
          </cell>
          <cell r="AI56">
            <v>0</v>
          </cell>
          <cell r="AJ56">
            <v>0</v>
          </cell>
          <cell r="AK56">
            <v>0</v>
          </cell>
          <cell r="AL56">
            <v>0.8142251673223271</v>
          </cell>
          <cell r="AM56">
            <v>0.12064049067184565</v>
          </cell>
          <cell r="AN56">
            <v>0.057498918956755324</v>
          </cell>
          <cell r="AO56">
            <v>0.007635423049071877</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0.9999999999999999</v>
          </cell>
          <cell r="AG58">
            <v>0.01578414941777985</v>
          </cell>
          <cell r="AH58">
            <v>0.2584338291438576</v>
          </cell>
          <cell r="AI58">
            <v>0.07620932547284072</v>
          </cell>
          <cell r="AJ58">
            <v>0</v>
          </cell>
          <cell r="AK58">
            <v>0.13884326398069757</v>
          </cell>
          <cell r="AL58">
            <v>0.4158487572142805</v>
          </cell>
          <cell r="AM58">
            <v>0.0616146492752022</v>
          </cell>
          <cell r="AN58">
            <v>0.02936639021852508</v>
          </cell>
          <cell r="AO58">
            <v>0.0038996352768163127</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v>
          </cell>
          <cell r="AG65">
            <v>0.016479931897390984</v>
          </cell>
          <cell r="AH65">
            <v>0.2671304940490625</v>
          </cell>
          <cell r="AI65">
            <v>0.07863724374323985</v>
          </cell>
          <cell r="AJ65">
            <v>0</v>
          </cell>
          <cell r="AK65">
            <v>0.12730778091758221</v>
          </cell>
          <cell r="AL65">
            <v>0.42130068202813425</v>
          </cell>
          <cell r="AM65">
            <v>0.058757409369493106</v>
          </cell>
          <cell r="AN65">
            <v>0.0262866052338123</v>
          </cell>
          <cell r="AO65">
            <v>0.00409985276128468</v>
          </cell>
        </row>
        <row r="66">
          <cell r="AC66" t="str">
            <v>SNPPH-U</v>
          </cell>
          <cell r="AF66">
            <v>1</v>
          </cell>
          <cell r="AG66">
            <v>0.016479931897390984</v>
          </cell>
          <cell r="AH66">
            <v>0.2671304940490625</v>
          </cell>
          <cell r="AI66">
            <v>0.07863724374323985</v>
          </cell>
          <cell r="AJ66">
            <v>0</v>
          </cell>
          <cell r="AK66">
            <v>0.12730778091758221</v>
          </cell>
          <cell r="AL66">
            <v>0.42130068202813425</v>
          </cell>
          <cell r="AM66">
            <v>0.058757409369493106</v>
          </cell>
          <cell r="AN66">
            <v>0.0262866052338123</v>
          </cell>
          <cell r="AO66">
            <v>0.00409985276128468</v>
          </cell>
        </row>
        <row r="67">
          <cell r="AC67" t="str">
            <v>CN</v>
          </cell>
          <cell r="AF67">
            <v>1</v>
          </cell>
          <cell r="AG67">
            <v>0.026535131585522374</v>
          </cell>
          <cell r="AH67">
            <v>0.32338195648429335</v>
          </cell>
          <cell r="AI67">
            <v>0.07290621951293144</v>
          </cell>
          <cell r="AJ67">
            <v>0</v>
          </cell>
          <cell r="AK67">
            <v>0.06924440461683268</v>
          </cell>
          <cell r="AL67">
            <v>0.4586055557215131</v>
          </cell>
          <cell r="AM67">
            <v>0.04066321068674857</v>
          </cell>
          <cell r="AN67">
            <v>0.00866352139215843</v>
          </cell>
          <cell r="AO67">
            <v>0</v>
          </cell>
          <cell r="AP67">
            <v>0</v>
          </cell>
          <cell r="AQ67">
            <v>0</v>
          </cell>
        </row>
        <row r="68">
          <cell r="AC68" t="str">
            <v>CNP</v>
          </cell>
          <cell r="AF68">
            <v>1</v>
          </cell>
          <cell r="AG68">
            <v>0</v>
          </cell>
          <cell r="AH68">
            <v>0.6946494616074746</v>
          </cell>
          <cell r="AI68">
            <v>0.15660820004641782</v>
          </cell>
          <cell r="AJ68">
            <v>0</v>
          </cell>
          <cell r="AK68">
            <v>0.14874233834610745</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0.9028871893682633</v>
          </cell>
          <cell r="AM69">
            <v>0.0800563611792409</v>
          </cell>
          <cell r="AN69">
            <v>0.01705644945249583</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0.0001503353398776082</v>
          </cell>
          <cell r="AH73">
            <v>0.15675967190711523</v>
          </cell>
          <cell r="AI73">
            <v>0.08692957743270517</v>
          </cell>
          <cell r="AJ73">
            <v>0</v>
          </cell>
          <cell r="AK73">
            <v>0.12450742278404063</v>
          </cell>
          <cell r="AL73">
            <v>0.46357631715544695</v>
          </cell>
          <cell r="AM73">
            <v>0.06871463057998205</v>
          </cell>
          <cell r="AN73">
            <v>0.112672489275317</v>
          </cell>
          <cell r="AO73">
            <v>0.014941629344715237</v>
          </cell>
          <cell r="AP73">
            <v>-0.02852073985882919</v>
          </cell>
          <cell r="AQ73">
            <v>0.00026866603962481957</v>
          </cell>
        </row>
        <row r="74">
          <cell r="AC74" t="str">
            <v>INT</v>
          </cell>
          <cell r="AF74">
            <v>0.9999999999999997</v>
          </cell>
          <cell r="AG74">
            <v>0.021832623051330824</v>
          </cell>
          <cell r="AH74">
            <v>0.27336620462065636</v>
          </cell>
          <cell r="AI74">
            <v>0.07532314733254719</v>
          </cell>
          <cell r="AJ74">
            <v>0</v>
          </cell>
          <cell r="AK74">
            <v>0.11423924634572387</v>
          </cell>
          <cell r="AL74">
            <v>0.43376832918636704</v>
          </cell>
          <cell r="AM74">
            <v>0.055739735105987315</v>
          </cell>
          <cell r="AN74">
            <v>0.022848838266407528</v>
          </cell>
          <cell r="AO74">
            <v>0.0028818760909795254</v>
          </cell>
          <cell r="AQ74">
            <v>0</v>
          </cell>
        </row>
        <row r="75">
          <cell r="AC75" t="str">
            <v>CIAC</v>
          </cell>
          <cell r="AF75">
            <v>0.9999999999999999</v>
          </cell>
          <cell r="AG75">
            <v>0.035461145326561055</v>
          </cell>
          <cell r="AH75">
            <v>0.2859369359102967</v>
          </cell>
          <cell r="AI75">
            <v>0.06541204412592153</v>
          </cell>
          <cell r="AJ75">
            <v>0</v>
          </cell>
          <cell r="AK75">
            <v>0.07974668484138023</v>
          </cell>
          <cell r="AL75">
            <v>0.4735451812844439</v>
          </cell>
          <cell r="AM75">
            <v>0.04645920365561146</v>
          </cell>
          <cell r="AN75">
            <v>0.01343880485578508</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0.9999999999999999</v>
          </cell>
          <cell r="AG78">
            <v>0.03891261036607941</v>
          </cell>
          <cell r="AH78">
            <v>0.38019199251248675</v>
          </cell>
          <cell r="AI78">
            <v>0.12381112913030726</v>
          </cell>
          <cell r="AJ78">
            <v>0</v>
          </cell>
          <cell r="AK78">
            <v>0.05507991621034194</v>
          </cell>
          <cell r="AL78">
            <v>0.36554731654121375</v>
          </cell>
          <cell r="AM78">
            <v>0.036468623031569364</v>
          </cell>
          <cell r="AN78">
            <v>-1.1587791998492926E-05</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0.9999999999999999</v>
          </cell>
          <cell r="AG81">
            <v>0.03287</v>
          </cell>
          <cell r="AH81">
            <v>0.70976</v>
          </cell>
          <cell r="AI81">
            <v>0.1418</v>
          </cell>
          <cell r="AJ81">
            <v>0</v>
          </cell>
          <cell r="AK81">
            <v>0.10946</v>
          </cell>
          <cell r="AQ81">
            <v>0.00611</v>
          </cell>
        </row>
        <row r="82">
          <cell r="AC82" t="str">
            <v>ITC85</v>
          </cell>
          <cell r="AF82">
            <v>1</v>
          </cell>
          <cell r="AG82">
            <v>0.0542</v>
          </cell>
          <cell r="AH82">
            <v>0.6769</v>
          </cell>
          <cell r="AI82">
            <v>0.1336</v>
          </cell>
          <cell r="AJ82">
            <v>0</v>
          </cell>
          <cell r="AK82">
            <v>0.1161</v>
          </cell>
          <cell r="AQ82">
            <v>0.0192</v>
          </cell>
        </row>
        <row r="83">
          <cell r="AC83" t="str">
            <v>ITC86</v>
          </cell>
          <cell r="AF83">
            <v>0.9999999999999999</v>
          </cell>
          <cell r="AG83">
            <v>0.04789</v>
          </cell>
          <cell r="AH83">
            <v>0.64608</v>
          </cell>
          <cell r="AI83">
            <v>0.13126</v>
          </cell>
          <cell r="AJ83">
            <v>0</v>
          </cell>
          <cell r="AK83">
            <v>0.155</v>
          </cell>
          <cell r="AQ83">
            <v>0.01977</v>
          </cell>
        </row>
        <row r="84">
          <cell r="AC84" t="str">
            <v>ITC88</v>
          </cell>
          <cell r="AF84">
            <v>1</v>
          </cell>
          <cell r="AG84">
            <v>0.0427</v>
          </cell>
          <cell r="AH84">
            <v>0.612</v>
          </cell>
          <cell r="AI84">
            <v>0.1496</v>
          </cell>
          <cell r="AJ84">
            <v>0</v>
          </cell>
          <cell r="AK84">
            <v>0.1671</v>
          </cell>
          <cell r="AQ84">
            <v>0.0286</v>
          </cell>
        </row>
        <row r="85">
          <cell r="AC85" t="str">
            <v>ITC89</v>
          </cell>
          <cell r="AF85">
            <v>1</v>
          </cell>
          <cell r="AG85">
            <v>0.048806</v>
          </cell>
          <cell r="AH85">
            <v>0.563558</v>
          </cell>
          <cell r="AI85">
            <v>0.152688</v>
          </cell>
          <cell r="AJ85">
            <v>0</v>
          </cell>
          <cell r="AK85">
            <v>0.206776</v>
          </cell>
          <cell r="AQ85">
            <v>0.028172</v>
          </cell>
        </row>
        <row r="86">
          <cell r="AC86" t="str">
            <v>ITC90</v>
          </cell>
          <cell r="AF86">
            <v>1</v>
          </cell>
          <cell r="AG86">
            <v>0.015047</v>
          </cell>
          <cell r="AH86">
            <v>0.159356</v>
          </cell>
          <cell r="AI86">
            <v>0.039132</v>
          </cell>
          <cell r="AJ86">
            <v>0</v>
          </cell>
          <cell r="AK86">
            <v>0.038051</v>
          </cell>
          <cell r="AL86">
            <v>0.469355</v>
          </cell>
          <cell r="AM86">
            <v>0.139815</v>
          </cell>
          <cell r="AN86">
            <v>0.135384</v>
          </cell>
          <cell r="AQ86">
            <v>0.00386</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0.9999999999999999</v>
          </cell>
          <cell r="AG89">
            <v>0.016510206198007842</v>
          </cell>
          <cell r="AH89">
            <v>0.26779787075187655</v>
          </cell>
          <cell r="AI89">
            <v>0.078905483109125</v>
          </cell>
          <cell r="AJ89">
            <v>0</v>
          </cell>
          <cell r="AK89">
            <v>0.1275911771047549</v>
          </cell>
          <cell r="AL89">
            <v>0.4203224296760761</v>
          </cell>
          <cell r="AM89">
            <v>0.0583713950434922</v>
          </cell>
          <cell r="AN89">
            <v>0.026426243372052897</v>
          </cell>
          <cell r="AO89">
            <v>0.004075194744614336</v>
          </cell>
        </row>
        <row r="90">
          <cell r="AC90" t="str">
            <v>SNPT</v>
          </cell>
          <cell r="AF90">
            <v>1.0000000000000004</v>
          </cell>
          <cell r="AG90">
            <v>0.016479931897390995</v>
          </cell>
          <cell r="AH90">
            <v>0.2671304940490626</v>
          </cell>
          <cell r="AI90">
            <v>0.07863724374323991</v>
          </cell>
          <cell r="AJ90">
            <v>0</v>
          </cell>
          <cell r="AK90">
            <v>0.12730778091758238</v>
          </cell>
          <cell r="AL90">
            <v>0.42130068202813437</v>
          </cell>
          <cell r="AM90">
            <v>0.058757409369493106</v>
          </cell>
          <cell r="AN90">
            <v>0.02628660523381232</v>
          </cell>
          <cell r="AO90">
            <v>0.004099852761284681</v>
          </cell>
        </row>
        <row r="91">
          <cell r="AC91" t="str">
            <v>SNPP</v>
          </cell>
          <cell r="AF91">
            <v>0.9999999999999996</v>
          </cell>
          <cell r="AG91">
            <v>0.016486961532572918</v>
          </cell>
          <cell r="AH91">
            <v>0.26728296203674884</v>
          </cell>
          <cell r="AI91">
            <v>0.07873455544577126</v>
          </cell>
          <cell r="AJ91">
            <v>0</v>
          </cell>
          <cell r="AK91">
            <v>0.12733422477852477</v>
          </cell>
          <cell r="AL91">
            <v>0.421124319583998</v>
          </cell>
          <cell r="AM91">
            <v>0.05865050625769091</v>
          </cell>
          <cell r="AN91">
            <v>0.026293521795931377</v>
          </cell>
          <cell r="AO91">
            <v>0.004092948568761602</v>
          </cell>
        </row>
        <row r="92">
          <cell r="AC92" t="str">
            <v>SNPPH</v>
          </cell>
          <cell r="AF92">
            <v>1</v>
          </cell>
          <cell r="AG92">
            <v>0.016479931897390984</v>
          </cell>
          <cell r="AH92">
            <v>0.2671304940490625</v>
          </cell>
          <cell r="AI92">
            <v>0.07863724374323985</v>
          </cell>
          <cell r="AJ92">
            <v>0</v>
          </cell>
          <cell r="AK92">
            <v>0.12730778091758221</v>
          </cell>
          <cell r="AL92">
            <v>0.42130068202813425</v>
          </cell>
          <cell r="AM92">
            <v>0.058757409369493106</v>
          </cell>
          <cell r="AN92">
            <v>0.0262866052338123</v>
          </cell>
          <cell r="AO92">
            <v>0.00409985276128468</v>
          </cell>
        </row>
        <row r="93">
          <cell r="AC93" t="str">
            <v>SNPPN</v>
          </cell>
          <cell r="AF93">
            <v>0.9999999999999999</v>
          </cell>
          <cell r="AG93">
            <v>0.016479931897390995</v>
          </cell>
          <cell r="AH93">
            <v>0.2671304940490625</v>
          </cell>
          <cell r="AI93">
            <v>0.07863724374323988</v>
          </cell>
          <cell r="AJ93">
            <v>0</v>
          </cell>
          <cell r="AK93">
            <v>0.1273077809175823</v>
          </cell>
          <cell r="AL93">
            <v>0.4213006820281341</v>
          </cell>
          <cell r="AM93">
            <v>0.0587574093694931</v>
          </cell>
          <cell r="AN93">
            <v>0.02628660523381231</v>
          </cell>
          <cell r="AO93">
            <v>0.00409985276128468</v>
          </cell>
        </row>
        <row r="94">
          <cell r="AC94" t="str">
            <v>SNPPO</v>
          </cell>
          <cell r="AF94">
            <v>0.9999999999999997</v>
          </cell>
          <cell r="AG94">
            <v>0.016465343532521548</v>
          </cell>
          <cell r="AH94">
            <v>0.2668036811069903</v>
          </cell>
          <cell r="AI94">
            <v>0.07858128221157368</v>
          </cell>
          <cell r="AJ94">
            <v>0</v>
          </cell>
          <cell r="AK94">
            <v>0.12708885687075855</v>
          </cell>
          <cell r="AL94">
            <v>0.42187834725460716</v>
          </cell>
          <cell r="AM94">
            <v>0.05890727814668985</v>
          </cell>
          <cell r="AN94">
            <v>0.02616594246302575</v>
          </cell>
          <cell r="AO94">
            <v>0.004109268413832843</v>
          </cell>
        </row>
        <row r="95">
          <cell r="AC95" t="str">
            <v>SNPG</v>
          </cell>
          <cell r="AF95">
            <v>1.0000000000000002</v>
          </cell>
          <cell r="AG95">
            <v>0.02338872504297991</v>
          </cell>
          <cell r="AH95">
            <v>0.2947630016793171</v>
          </cell>
          <cell r="AI95">
            <v>0.08297499319460713</v>
          </cell>
          <cell r="AJ95">
            <v>0</v>
          </cell>
          <cell r="AK95">
            <v>0.11228943061728214</v>
          </cell>
          <cell r="AL95">
            <v>0.39761350192697936</v>
          </cell>
          <cell r="AM95">
            <v>0.06299029878799171</v>
          </cell>
          <cell r="AN95">
            <v>0.024422787876127477</v>
          </cell>
          <cell r="AO95">
            <v>0.0015572608747154478</v>
          </cell>
        </row>
        <row r="96">
          <cell r="AC96" t="str">
            <v>SNPI</v>
          </cell>
          <cell r="AF96">
            <v>0.9999999999999999</v>
          </cell>
          <cell r="AG96">
            <v>0.019820356127143255</v>
          </cell>
          <cell r="AH96">
            <v>0.27527998153700595</v>
          </cell>
          <cell r="AI96">
            <v>0.07715307630681895</v>
          </cell>
          <cell r="AJ96">
            <v>0</v>
          </cell>
          <cell r="AK96">
            <v>0.11805130092925681</v>
          </cell>
          <cell r="AL96">
            <v>0.42439057079848297</v>
          </cell>
          <cell r="AM96">
            <v>0.0585734699366857</v>
          </cell>
          <cell r="AN96">
            <v>0.023477877248041065</v>
          </cell>
          <cell r="AO96">
            <v>0.0032533671165652605</v>
          </cell>
        </row>
        <row r="97">
          <cell r="AC97" t="str">
            <v>TROJP</v>
          </cell>
          <cell r="AF97">
            <v>0.9999999999999998</v>
          </cell>
          <cell r="AG97">
            <v>0.016374237213825818</v>
          </cell>
          <cell r="AH97">
            <v>0.2658094040932738</v>
          </cell>
          <cell r="AI97">
            <v>0.07826842437679743</v>
          </cell>
          <cell r="AJ97">
            <v>0</v>
          </cell>
          <cell r="AK97">
            <v>0.1290601090773957</v>
          </cell>
          <cell r="AL97">
            <v>0.4204724929246323</v>
          </cell>
          <cell r="AM97">
            <v>0.05919144597799249</v>
          </cell>
          <cell r="AN97">
            <v>0.026754448142978286</v>
          </cell>
          <cell r="AO97">
            <v>0.004069438193103937</v>
          </cell>
        </row>
        <row r="98">
          <cell r="AC98" t="str">
            <v>TROJD</v>
          </cell>
          <cell r="AF98">
            <v>0.9999999999999998</v>
          </cell>
          <cell r="AG98">
            <v>0.016355569396612535</v>
          </cell>
          <cell r="AH98">
            <v>0.26557607290777707</v>
          </cell>
          <cell r="AI98">
            <v>0.07820328342282293</v>
          </cell>
          <cell r="AJ98">
            <v>0</v>
          </cell>
          <cell r="AK98">
            <v>0.12936960564507233</v>
          </cell>
          <cell r="AL98">
            <v>0.42032621799120423</v>
          </cell>
          <cell r="AM98">
            <v>0.059268105614958475</v>
          </cell>
          <cell r="AN98">
            <v>0.02683707865586928</v>
          </cell>
          <cell r="AO98">
            <v>0.004064066365683033</v>
          </cell>
        </row>
        <row r="99">
          <cell r="AC99" t="str">
            <v>IBT</v>
          </cell>
          <cell r="AF99">
            <v>0</v>
          </cell>
          <cell r="AG99">
            <v>0.00017516537052557826</v>
          </cell>
          <cell r="AH99">
            <v>0.15695994607226002</v>
          </cell>
          <cell r="AI99">
            <v>0.08693509629710121</v>
          </cell>
          <cell r="AJ99">
            <v>0</v>
          </cell>
          <cell r="AK99">
            <v>0.12453761680312153</v>
          </cell>
          <cell r="AL99">
            <v>0.4636087026385455</v>
          </cell>
          <cell r="AM99">
            <v>0.06871382597732553</v>
          </cell>
          <cell r="AN99">
            <v>0.11256477605814463</v>
          </cell>
          <cell r="AO99">
            <v>0.01492827774509284</v>
          </cell>
          <cell r="AP99">
            <v>-0.028680676337739353</v>
          </cell>
          <cell r="AQ99">
            <v>0.00025726937561811346</v>
          </cell>
        </row>
        <row r="100">
          <cell r="AC100" t="str">
            <v>DITEXP</v>
          </cell>
          <cell r="AF100">
            <v>1</v>
          </cell>
          <cell r="AG100">
            <v>0.023854426279386075</v>
          </cell>
          <cell r="AH100">
            <v>0.30932441364027424</v>
          </cell>
          <cell r="AI100">
            <v>0.07202806372149949</v>
          </cell>
          <cell r="AJ100">
            <v>0</v>
          </cell>
          <cell r="AK100">
            <v>0.13313866593366763</v>
          </cell>
          <cell r="AL100">
            <v>0.37120994224656434</v>
          </cell>
          <cell r="AM100">
            <v>0.05762505818549031</v>
          </cell>
          <cell r="AN100">
            <v>0.020652228417331477</v>
          </cell>
          <cell r="AO100">
            <v>0.003836364769549468</v>
          </cell>
          <cell r="AP100">
            <v>0</v>
          </cell>
          <cell r="AQ100">
            <v>0.00833083680623698</v>
          </cell>
        </row>
        <row r="101">
          <cell r="AC101" t="str">
            <v>DITBAL</v>
          </cell>
          <cell r="AF101">
            <v>1</v>
          </cell>
          <cell r="AG101">
            <v>0.025457633379532246</v>
          </cell>
          <cell r="AH101">
            <v>0.2906021289106234</v>
          </cell>
          <cell r="AI101">
            <v>0.06869898810243186</v>
          </cell>
          <cell r="AJ101">
            <v>0</v>
          </cell>
          <cell r="AK101">
            <v>0.10775307006906265</v>
          </cell>
          <cell r="AL101">
            <v>0.4270015139026878</v>
          </cell>
          <cell r="AM101">
            <v>0.06161731304124454</v>
          </cell>
          <cell r="AN101">
            <v>0.02000486626407815</v>
          </cell>
          <cell r="AO101">
            <v>0.002622472647044102</v>
          </cell>
          <cell r="AP101">
            <v>0</v>
          </cell>
          <cell r="AQ101">
            <v>-0.003757986316704793</v>
          </cell>
        </row>
        <row r="102">
          <cell r="AC102" t="str">
            <v>TAXDEPR</v>
          </cell>
          <cell r="AF102">
            <v>1</v>
          </cell>
          <cell r="AG102">
            <v>0.02181591982737931</v>
          </cell>
          <cell r="AH102">
            <v>0.2775749129920524</v>
          </cell>
          <cell r="AI102">
            <v>0.07738630818241564</v>
          </cell>
          <cell r="AJ102">
            <v>0</v>
          </cell>
          <cell r="AK102">
            <v>0.11761264742771664</v>
          </cell>
          <cell r="AL102">
            <v>0.42188245776989663</v>
          </cell>
          <cell r="AM102">
            <v>0.05679645696253615</v>
          </cell>
          <cell r="AN102">
            <v>0.02368804978602055</v>
          </cell>
          <cell r="AO102">
            <v>0.003167718453759158</v>
          </cell>
          <cell r="AP102">
            <v>0</v>
          </cell>
          <cell r="AQ102">
            <v>7.552859822352859E-05</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0.9999999999999999</v>
          </cell>
          <cell r="AG106">
            <v>0.02924637505989974</v>
          </cell>
          <cell r="AH106">
            <v>0.2888737043542295</v>
          </cell>
          <cell r="AI106">
            <v>0.08114071397374162</v>
          </cell>
          <cell r="AJ106">
            <v>0</v>
          </cell>
          <cell r="AK106">
            <v>0.11396478190300219</v>
          </cell>
          <cell r="AL106">
            <v>0.40602690775359696</v>
          </cell>
          <cell r="AM106">
            <v>0.054984843911644835</v>
          </cell>
          <cell r="AN106">
            <v>0.023143821780242886</v>
          </cell>
          <cell r="AO106">
            <v>0.0026188512636422055</v>
          </cell>
          <cell r="AP106">
            <v>0</v>
          </cell>
          <cell r="AQ106">
            <v>0</v>
          </cell>
        </row>
        <row r="107">
          <cell r="AC107" t="str">
            <v>SCHMAEXP</v>
          </cell>
          <cell r="AF107">
            <v>0.9999999999999999</v>
          </cell>
          <cell r="AG107">
            <v>0.018534923991145192</v>
          </cell>
          <cell r="AH107">
            <v>0.24454146039876173</v>
          </cell>
          <cell r="AI107">
            <v>0.06214930106261425</v>
          </cell>
          <cell r="AJ107">
            <v>0</v>
          </cell>
          <cell r="AK107">
            <v>0.10106389335342336</v>
          </cell>
          <cell r="AL107">
            <v>0.35764003831303176</v>
          </cell>
          <cell r="AM107">
            <v>0.04737209554517682</v>
          </cell>
          <cell r="AN107">
            <v>0.01921062762920413</v>
          </cell>
          <cell r="AO107">
            <v>0.0025031218427236644</v>
          </cell>
          <cell r="AP107">
            <v>0.14698453786391907</v>
          </cell>
          <cell r="AQ107">
            <v>0</v>
          </cell>
        </row>
        <row r="108">
          <cell r="AC108" t="str">
            <v>SGCT</v>
          </cell>
          <cell r="AF108">
            <v>0.9999999999999999</v>
          </cell>
          <cell r="AG108">
            <v>0.016547775339811038</v>
          </cell>
          <cell r="AH108">
            <v>0.26823019836850354</v>
          </cell>
          <cell r="AI108">
            <v>0.07896097210274906</v>
          </cell>
          <cell r="AJ108">
            <v>0</v>
          </cell>
          <cell r="AK108">
            <v>0.1278318727741556</v>
          </cell>
          <cell r="AL108">
            <v>0.4230350635013504</v>
          </cell>
          <cell r="AM108">
            <v>0.05899929780350667</v>
          </cell>
          <cell r="AN108">
            <v>0.026394820109923594</v>
          </cell>
        </row>
      </sheetData>
      <sheetData sheetId="11">
        <row r="2">
          <cell r="AC2">
            <v>3</v>
          </cell>
        </row>
      </sheetData>
      <sheetData sheetId="12">
        <row r="3">
          <cell r="A3" t="str">
            <v>1011390OR</v>
          </cell>
          <cell r="B3" t="str">
            <v>1011390</v>
          </cell>
          <cell r="D3">
            <v>5918274.95</v>
          </cell>
          <cell r="F3" t="str">
            <v>1011390OR</v>
          </cell>
          <cell r="G3" t="str">
            <v>1011390</v>
          </cell>
          <cell r="I3">
            <v>5918274.95</v>
          </cell>
        </row>
        <row r="4">
          <cell r="A4" t="str">
            <v>1011390SG</v>
          </cell>
          <cell r="B4" t="str">
            <v>1011390</v>
          </cell>
          <cell r="D4">
            <v>12411745</v>
          </cell>
          <cell r="F4" t="str">
            <v>1011390SG</v>
          </cell>
          <cell r="G4" t="str">
            <v>1011390</v>
          </cell>
          <cell r="I4">
            <v>12411745</v>
          </cell>
        </row>
        <row r="5">
          <cell r="A5" t="str">
            <v>1011390SO</v>
          </cell>
          <cell r="B5" t="str">
            <v>1011390</v>
          </cell>
          <cell r="D5">
            <v>12902450.8</v>
          </cell>
          <cell r="F5" t="str">
            <v>1011390SO</v>
          </cell>
          <cell r="G5" t="str">
            <v>1011390</v>
          </cell>
          <cell r="I5">
            <v>12902450.8</v>
          </cell>
        </row>
        <row r="6">
          <cell r="A6" t="str">
            <v>1011390WYP</v>
          </cell>
          <cell r="B6" t="str">
            <v>1011390</v>
          </cell>
          <cell r="D6">
            <v>1387755.33</v>
          </cell>
          <cell r="F6" t="str">
            <v>1011390WYP</v>
          </cell>
          <cell r="G6" t="str">
            <v>1011390</v>
          </cell>
          <cell r="I6">
            <v>1387755.33</v>
          </cell>
        </row>
        <row r="7">
          <cell r="A7" t="str">
            <v>105SE</v>
          </cell>
          <cell r="B7" t="str">
            <v>105</v>
          </cell>
          <cell r="D7">
            <v>953013.91</v>
          </cell>
          <cell r="F7" t="str">
            <v>105SE</v>
          </cell>
          <cell r="G7" t="str">
            <v>105</v>
          </cell>
          <cell r="I7">
            <v>953013.91</v>
          </cell>
        </row>
        <row r="8">
          <cell r="A8" t="str">
            <v>105SNPT</v>
          </cell>
          <cell r="B8" t="str">
            <v>105</v>
          </cell>
          <cell r="D8">
            <v>12239128.32</v>
          </cell>
          <cell r="F8" t="str">
            <v>105SNPT</v>
          </cell>
          <cell r="G8" t="str">
            <v>105</v>
          </cell>
          <cell r="I8">
            <v>12239128.32</v>
          </cell>
        </row>
        <row r="9">
          <cell r="A9" t="str">
            <v>105UT</v>
          </cell>
          <cell r="B9" t="str">
            <v>105</v>
          </cell>
          <cell r="D9">
            <v>505024.39</v>
          </cell>
          <cell r="F9" t="str">
            <v>105UT</v>
          </cell>
          <cell r="G9" t="str">
            <v>105</v>
          </cell>
          <cell r="I9">
            <v>505024.39</v>
          </cell>
        </row>
        <row r="10">
          <cell r="A10" t="str">
            <v>106SG</v>
          </cell>
          <cell r="B10" t="str">
            <v>106</v>
          </cell>
          <cell r="D10">
            <v>0</v>
          </cell>
          <cell r="F10" t="str">
            <v>106SG</v>
          </cell>
          <cell r="G10" t="str">
            <v>106</v>
          </cell>
          <cell r="I10">
            <v>0</v>
          </cell>
        </row>
        <row r="11">
          <cell r="A11" t="str">
            <v>108360CA</v>
          </cell>
          <cell r="B11" t="str">
            <v>108360</v>
          </cell>
          <cell r="D11">
            <v>-433891.79</v>
          </cell>
          <cell r="F11" t="str">
            <v>108360CA</v>
          </cell>
          <cell r="G11" t="str">
            <v>108360</v>
          </cell>
          <cell r="I11">
            <v>-433891.79</v>
          </cell>
        </row>
        <row r="12">
          <cell r="A12" t="str">
            <v>108360ID</v>
          </cell>
          <cell r="B12" t="str">
            <v>108360</v>
          </cell>
          <cell r="D12">
            <v>-226514.78</v>
          </cell>
          <cell r="F12" t="str">
            <v>108360ID</v>
          </cell>
          <cell r="G12" t="str">
            <v>108360</v>
          </cell>
          <cell r="I12">
            <v>-226514.78</v>
          </cell>
        </row>
        <row r="13">
          <cell r="A13" t="str">
            <v>108360OR</v>
          </cell>
          <cell r="B13" t="str">
            <v>108360</v>
          </cell>
          <cell r="D13">
            <v>-1629472.03</v>
          </cell>
          <cell r="F13" t="str">
            <v>108360OR</v>
          </cell>
          <cell r="G13" t="str">
            <v>108360</v>
          </cell>
          <cell r="I13">
            <v>-1629472.03</v>
          </cell>
        </row>
        <row r="14">
          <cell r="A14" t="str">
            <v>108360UT</v>
          </cell>
          <cell r="B14" t="str">
            <v>108360</v>
          </cell>
          <cell r="D14">
            <v>-1451615.73</v>
          </cell>
          <cell r="F14" t="str">
            <v>108360UT</v>
          </cell>
          <cell r="G14" t="str">
            <v>108360</v>
          </cell>
          <cell r="I14">
            <v>-1451615.73</v>
          </cell>
        </row>
        <row r="15">
          <cell r="A15" t="str">
            <v>108360WA</v>
          </cell>
          <cell r="B15" t="str">
            <v>108360</v>
          </cell>
          <cell r="D15">
            <v>-185872.51</v>
          </cell>
          <cell r="F15" t="str">
            <v>108360WA</v>
          </cell>
          <cell r="G15" t="str">
            <v>108360</v>
          </cell>
          <cell r="I15">
            <v>-185872.51</v>
          </cell>
        </row>
        <row r="16">
          <cell r="A16" t="str">
            <v>108360WYP</v>
          </cell>
          <cell r="B16" t="str">
            <v>108360</v>
          </cell>
          <cell r="D16">
            <v>-1160228.93</v>
          </cell>
          <cell r="F16" t="str">
            <v>108360WYP</v>
          </cell>
          <cell r="G16" t="str">
            <v>108360</v>
          </cell>
          <cell r="I16">
            <v>-1160228.93</v>
          </cell>
        </row>
        <row r="17">
          <cell r="A17" t="str">
            <v>108360WYU</v>
          </cell>
          <cell r="B17" t="str">
            <v>108360</v>
          </cell>
          <cell r="D17">
            <v>-325898.81</v>
          </cell>
          <cell r="F17" t="str">
            <v>108360WYU</v>
          </cell>
          <cell r="G17" t="str">
            <v>108360</v>
          </cell>
          <cell r="I17">
            <v>-325898.81</v>
          </cell>
        </row>
        <row r="18">
          <cell r="A18" t="str">
            <v>108361CA</v>
          </cell>
          <cell r="B18" t="str">
            <v>108361</v>
          </cell>
          <cell r="D18">
            <v>-601588.58</v>
          </cell>
          <cell r="F18" t="str">
            <v>108361CA</v>
          </cell>
          <cell r="G18" t="str">
            <v>108361</v>
          </cell>
          <cell r="I18">
            <v>-601588.58</v>
          </cell>
        </row>
        <row r="19">
          <cell r="A19" t="str">
            <v>108361ID</v>
          </cell>
          <cell r="B19" t="str">
            <v>108361</v>
          </cell>
          <cell r="D19">
            <v>-539890.36</v>
          </cell>
          <cell r="F19" t="str">
            <v>108361ID</v>
          </cell>
          <cell r="G19" t="str">
            <v>108361</v>
          </cell>
          <cell r="I19">
            <v>-539890.36</v>
          </cell>
        </row>
        <row r="20">
          <cell r="A20" t="str">
            <v>108361OR</v>
          </cell>
          <cell r="B20" t="str">
            <v>108361</v>
          </cell>
          <cell r="D20">
            <v>-4116383.74</v>
          </cell>
          <cell r="F20" t="str">
            <v>108361OR</v>
          </cell>
          <cell r="G20" t="str">
            <v>108361</v>
          </cell>
          <cell r="I20">
            <v>-4116383.74</v>
          </cell>
        </row>
        <row r="21">
          <cell r="A21" t="str">
            <v>108361UT</v>
          </cell>
          <cell r="B21" t="str">
            <v>108361</v>
          </cell>
          <cell r="D21">
            <v>-7696649.5</v>
          </cell>
          <cell r="F21" t="str">
            <v>108361UT</v>
          </cell>
          <cell r="G21" t="str">
            <v>108361</v>
          </cell>
          <cell r="I21">
            <v>-7696649.5</v>
          </cell>
        </row>
        <row r="22">
          <cell r="A22" t="str">
            <v>108361WA</v>
          </cell>
          <cell r="B22" t="str">
            <v>108361</v>
          </cell>
          <cell r="D22">
            <v>-681395.21</v>
          </cell>
          <cell r="F22" t="str">
            <v>108361WA</v>
          </cell>
          <cell r="G22" t="str">
            <v>108361</v>
          </cell>
          <cell r="I22">
            <v>-681395.21</v>
          </cell>
        </row>
        <row r="23">
          <cell r="A23" t="str">
            <v>108361WYP</v>
          </cell>
          <cell r="B23" t="str">
            <v>108361</v>
          </cell>
          <cell r="D23">
            <v>-2502759.23</v>
          </cell>
          <cell r="F23" t="str">
            <v>108361WYP</v>
          </cell>
          <cell r="G23" t="str">
            <v>108361</v>
          </cell>
          <cell r="I23">
            <v>-2502759.23</v>
          </cell>
        </row>
        <row r="24">
          <cell r="A24" t="str">
            <v>108361WYU</v>
          </cell>
          <cell r="B24" t="str">
            <v>108361</v>
          </cell>
          <cell r="D24">
            <v>-99046.83</v>
          </cell>
          <cell r="F24" t="str">
            <v>108361WYU</v>
          </cell>
          <cell r="G24" t="str">
            <v>108361</v>
          </cell>
          <cell r="I24">
            <v>-99046.83</v>
          </cell>
        </row>
        <row r="25">
          <cell r="A25" t="str">
            <v>108362CA</v>
          </cell>
          <cell r="B25" t="str">
            <v>108362</v>
          </cell>
          <cell r="D25">
            <v>-4909597.98</v>
          </cell>
          <cell r="F25" t="str">
            <v>108362CA</v>
          </cell>
          <cell r="G25" t="str">
            <v>108362</v>
          </cell>
          <cell r="I25">
            <v>-4909597.98</v>
          </cell>
        </row>
        <row r="26">
          <cell r="A26" t="str">
            <v>108362ID</v>
          </cell>
          <cell r="B26" t="str">
            <v>108362</v>
          </cell>
          <cell r="D26">
            <v>-7620082.18</v>
          </cell>
          <cell r="F26" t="str">
            <v>108362ID</v>
          </cell>
          <cell r="G26" t="str">
            <v>108362</v>
          </cell>
          <cell r="I26">
            <v>-7620082.18</v>
          </cell>
        </row>
        <row r="27">
          <cell r="A27" t="str">
            <v>108362OR</v>
          </cell>
          <cell r="B27" t="str">
            <v>108362</v>
          </cell>
          <cell r="D27">
            <v>-42574063.14</v>
          </cell>
          <cell r="F27" t="str">
            <v>108362OR</v>
          </cell>
          <cell r="G27" t="str">
            <v>108362</v>
          </cell>
          <cell r="I27">
            <v>-42574063.14</v>
          </cell>
        </row>
        <row r="28">
          <cell r="A28" t="str">
            <v>108362UT</v>
          </cell>
          <cell r="B28" t="str">
            <v>108362</v>
          </cell>
          <cell r="D28">
            <v>-67259783.41</v>
          </cell>
          <cell r="F28" t="str">
            <v>108362UT</v>
          </cell>
          <cell r="G28" t="str">
            <v>108362</v>
          </cell>
          <cell r="I28">
            <v>-67259783.41</v>
          </cell>
        </row>
        <row r="29">
          <cell r="A29" t="str">
            <v>108362WA</v>
          </cell>
          <cell r="B29" t="str">
            <v>108362</v>
          </cell>
          <cell r="D29">
            <v>-17358904.5</v>
          </cell>
          <cell r="F29" t="str">
            <v>108362WA</v>
          </cell>
          <cell r="G29" t="str">
            <v>108362</v>
          </cell>
          <cell r="I29">
            <v>-17358904.5</v>
          </cell>
        </row>
        <row r="30">
          <cell r="A30" t="str">
            <v>108362WYP</v>
          </cell>
          <cell r="B30" t="str">
            <v>108362</v>
          </cell>
          <cell r="D30">
            <v>-30448607.98</v>
          </cell>
          <cell r="F30" t="str">
            <v>108362WYP</v>
          </cell>
          <cell r="G30" t="str">
            <v>108362</v>
          </cell>
          <cell r="I30">
            <v>-30448607.98</v>
          </cell>
        </row>
        <row r="31">
          <cell r="A31" t="str">
            <v>108362WYU</v>
          </cell>
          <cell r="B31" t="str">
            <v>108362</v>
          </cell>
          <cell r="D31">
            <v>-1826148.18</v>
          </cell>
          <cell r="F31" t="str">
            <v>108362WYU</v>
          </cell>
          <cell r="G31" t="str">
            <v>108362</v>
          </cell>
          <cell r="I31">
            <v>-1826148.18</v>
          </cell>
        </row>
        <row r="32">
          <cell r="A32" t="str">
            <v>108363UT</v>
          </cell>
          <cell r="B32" t="str">
            <v>108363</v>
          </cell>
          <cell r="D32">
            <v>-827985.42</v>
          </cell>
          <cell r="F32" t="str">
            <v>108363UT</v>
          </cell>
          <cell r="G32" t="str">
            <v>108363</v>
          </cell>
          <cell r="I32">
            <v>-827985.42</v>
          </cell>
        </row>
        <row r="33">
          <cell r="A33" t="str">
            <v>108364CA</v>
          </cell>
          <cell r="B33" t="str">
            <v>108364</v>
          </cell>
          <cell r="D33">
            <v>-34645443.257774204</v>
          </cell>
          <cell r="F33" t="str">
            <v>108364CA</v>
          </cell>
          <cell r="G33" t="str">
            <v>108364</v>
          </cell>
          <cell r="I33">
            <v>-34645443.257774204</v>
          </cell>
        </row>
        <row r="34">
          <cell r="A34" t="str">
            <v>108364ID</v>
          </cell>
          <cell r="B34" t="str">
            <v>108364</v>
          </cell>
          <cell r="D34">
            <v>-31443119.083084933</v>
          </cell>
          <cell r="F34" t="str">
            <v>108364ID</v>
          </cell>
          <cell r="G34" t="str">
            <v>108364</v>
          </cell>
          <cell r="I34">
            <v>-31443119.083084933</v>
          </cell>
        </row>
        <row r="35">
          <cell r="A35" t="str">
            <v>108364MT</v>
          </cell>
          <cell r="B35" t="str">
            <v>108364</v>
          </cell>
          <cell r="D35">
            <v>0</v>
          </cell>
          <cell r="F35" t="str">
            <v>108364MT</v>
          </cell>
          <cell r="G35" t="str">
            <v>108364</v>
          </cell>
          <cell r="I35">
            <v>0</v>
          </cell>
        </row>
        <row r="36">
          <cell r="A36" t="str">
            <v>108364OR</v>
          </cell>
          <cell r="B36" t="str">
            <v>108364</v>
          </cell>
          <cell r="D36">
            <v>-232733697.3263153</v>
          </cell>
          <cell r="F36" t="str">
            <v>108364OR</v>
          </cell>
          <cell r="G36" t="str">
            <v>108364</v>
          </cell>
          <cell r="I36">
            <v>-232733697.3263153</v>
          </cell>
        </row>
        <row r="37">
          <cell r="A37" t="str">
            <v>108364UT</v>
          </cell>
          <cell r="B37" t="str">
            <v>108364</v>
          </cell>
          <cell r="D37">
            <v>-139091914.91338646</v>
          </cell>
          <cell r="F37" t="str">
            <v>108364UT</v>
          </cell>
          <cell r="G37" t="str">
            <v>108364</v>
          </cell>
          <cell r="I37">
            <v>-139091914.91338646</v>
          </cell>
        </row>
        <row r="38">
          <cell r="A38" t="str">
            <v>108364WA</v>
          </cell>
          <cell r="B38" t="str">
            <v>108364</v>
          </cell>
          <cell r="D38">
            <v>-69656555.10681084</v>
          </cell>
          <cell r="F38" t="str">
            <v>108364WA</v>
          </cell>
          <cell r="G38" t="str">
            <v>108364</v>
          </cell>
          <cell r="I38">
            <v>-69656555.10681084</v>
          </cell>
        </row>
        <row r="39">
          <cell r="A39" t="str">
            <v>108364WYP</v>
          </cell>
          <cell r="B39" t="str">
            <v>108364</v>
          </cell>
          <cell r="D39">
            <v>-58722914.72752872</v>
          </cell>
          <cell r="F39" t="str">
            <v>108364WYP</v>
          </cell>
          <cell r="G39" t="str">
            <v>108364</v>
          </cell>
          <cell r="I39">
            <v>-58722914.72752872</v>
          </cell>
        </row>
        <row r="40">
          <cell r="A40" t="str">
            <v>108364WYU</v>
          </cell>
          <cell r="B40" t="str">
            <v>108364</v>
          </cell>
          <cell r="D40">
            <v>-9811269.218790848</v>
          </cell>
          <cell r="F40" t="str">
            <v>108364WYU</v>
          </cell>
          <cell r="G40" t="str">
            <v>108364</v>
          </cell>
          <cell r="I40">
            <v>-9811269.218790848</v>
          </cell>
        </row>
        <row r="41">
          <cell r="A41" t="str">
            <v>108365CA</v>
          </cell>
          <cell r="B41" t="str">
            <v>108365</v>
          </cell>
          <cell r="D41">
            <v>-12405325.32</v>
          </cell>
          <cell r="F41" t="str">
            <v>108365CA</v>
          </cell>
          <cell r="G41" t="str">
            <v>108365</v>
          </cell>
          <cell r="I41">
            <v>-12405325.32</v>
          </cell>
        </row>
        <row r="42">
          <cell r="A42" t="str">
            <v>108365ID</v>
          </cell>
          <cell r="B42" t="str">
            <v>108365</v>
          </cell>
          <cell r="D42">
            <v>-12447214.27</v>
          </cell>
          <cell r="F42" t="str">
            <v>108365ID</v>
          </cell>
          <cell r="G42" t="str">
            <v>108365</v>
          </cell>
          <cell r="I42">
            <v>-12447214.27</v>
          </cell>
        </row>
        <row r="43">
          <cell r="A43" t="str">
            <v>108365MT</v>
          </cell>
          <cell r="B43" t="str">
            <v>108365</v>
          </cell>
          <cell r="D43">
            <v>0</v>
          </cell>
          <cell r="F43" t="str">
            <v>108365MT</v>
          </cell>
          <cell r="G43" t="str">
            <v>108365</v>
          </cell>
          <cell r="I43">
            <v>0</v>
          </cell>
        </row>
        <row r="44">
          <cell r="A44" t="str">
            <v>108365OR</v>
          </cell>
          <cell r="B44" t="str">
            <v>108365</v>
          </cell>
          <cell r="D44">
            <v>-111120698.63</v>
          </cell>
          <cell r="F44" t="str">
            <v>108365OR</v>
          </cell>
          <cell r="G44" t="str">
            <v>108365</v>
          </cell>
          <cell r="I44">
            <v>-111120698.63</v>
          </cell>
        </row>
        <row r="45">
          <cell r="A45" t="str">
            <v>108365UT</v>
          </cell>
          <cell r="B45" t="str">
            <v>108365</v>
          </cell>
          <cell r="D45">
            <v>-57725133.81</v>
          </cell>
          <cell r="F45" t="str">
            <v>108365UT</v>
          </cell>
          <cell r="G45" t="str">
            <v>108365</v>
          </cell>
          <cell r="I45">
            <v>-57725133.81</v>
          </cell>
        </row>
        <row r="46">
          <cell r="A46" t="str">
            <v>108365WA</v>
          </cell>
          <cell r="B46" t="str">
            <v>108365</v>
          </cell>
          <cell r="D46">
            <v>-21156345.13</v>
          </cell>
          <cell r="F46" t="str">
            <v>108365WA</v>
          </cell>
          <cell r="G46" t="str">
            <v>108365</v>
          </cell>
          <cell r="I46">
            <v>-21156345.13</v>
          </cell>
        </row>
        <row r="47">
          <cell r="A47" t="str">
            <v>108365WYP</v>
          </cell>
          <cell r="B47" t="str">
            <v>108365</v>
          </cell>
          <cell r="D47">
            <v>-32838646.8</v>
          </cell>
          <cell r="F47" t="str">
            <v>108365WYP</v>
          </cell>
          <cell r="G47" t="str">
            <v>108365</v>
          </cell>
          <cell r="I47">
            <v>-32838646.8</v>
          </cell>
        </row>
        <row r="48">
          <cell r="A48" t="str">
            <v>108365WYU</v>
          </cell>
          <cell r="B48" t="str">
            <v>108365</v>
          </cell>
          <cell r="D48">
            <v>-2803734.47</v>
          </cell>
          <cell r="F48" t="str">
            <v>108365WYU</v>
          </cell>
          <cell r="G48" t="str">
            <v>108365</v>
          </cell>
          <cell r="I48">
            <v>-2803734.47</v>
          </cell>
        </row>
        <row r="49">
          <cell r="A49" t="str">
            <v>108366CA</v>
          </cell>
          <cell r="B49" t="str">
            <v>108366</v>
          </cell>
          <cell r="D49">
            <v>-3207437.83</v>
          </cell>
          <cell r="F49" t="str">
            <v>108366CA</v>
          </cell>
          <cell r="G49" t="str">
            <v>108366</v>
          </cell>
          <cell r="I49">
            <v>-3207437.83</v>
          </cell>
        </row>
        <row r="50">
          <cell r="A50" t="str">
            <v>108366ID</v>
          </cell>
          <cell r="B50" t="str">
            <v>108366</v>
          </cell>
          <cell r="D50">
            <v>-3294131.77</v>
          </cell>
          <cell r="F50" t="str">
            <v>108366ID</v>
          </cell>
          <cell r="G50" t="str">
            <v>108366</v>
          </cell>
          <cell r="I50">
            <v>-3294131.77</v>
          </cell>
        </row>
        <row r="51">
          <cell r="A51" t="str">
            <v>108366MT</v>
          </cell>
          <cell r="B51" t="str">
            <v>108366</v>
          </cell>
          <cell r="D51">
            <v>0</v>
          </cell>
          <cell r="F51" t="str">
            <v>108366MT</v>
          </cell>
          <cell r="G51" t="str">
            <v>108366</v>
          </cell>
          <cell r="I51">
            <v>0</v>
          </cell>
        </row>
        <row r="52">
          <cell r="A52" t="str">
            <v>108366OR</v>
          </cell>
          <cell r="B52" t="str">
            <v>108366</v>
          </cell>
          <cell r="D52">
            <v>-38649641.12</v>
          </cell>
          <cell r="F52" t="str">
            <v>108366OR</v>
          </cell>
          <cell r="G52" t="str">
            <v>108366</v>
          </cell>
          <cell r="I52">
            <v>-38649641.12</v>
          </cell>
        </row>
        <row r="53">
          <cell r="A53" t="str">
            <v>108366UT</v>
          </cell>
          <cell r="B53" t="str">
            <v>108366</v>
          </cell>
          <cell r="D53">
            <v>-57197518.12</v>
          </cell>
          <cell r="F53" t="str">
            <v>108366UT</v>
          </cell>
          <cell r="G53" t="str">
            <v>108366</v>
          </cell>
          <cell r="I53">
            <v>-57197518.12</v>
          </cell>
        </row>
        <row r="54">
          <cell r="A54" t="str">
            <v>108366WA</v>
          </cell>
          <cell r="B54" t="str">
            <v>108366</v>
          </cell>
          <cell r="D54">
            <v>-3912799.04</v>
          </cell>
          <cell r="F54" t="str">
            <v>108366WA</v>
          </cell>
          <cell r="G54" t="str">
            <v>108366</v>
          </cell>
          <cell r="I54">
            <v>-3912799.04</v>
          </cell>
        </row>
        <row r="55">
          <cell r="A55" t="str">
            <v>108366WYP</v>
          </cell>
          <cell r="B55" t="str">
            <v>108366</v>
          </cell>
          <cell r="D55">
            <v>-4359280.05</v>
          </cell>
          <cell r="F55" t="str">
            <v>108366WYP</v>
          </cell>
          <cell r="G55" t="str">
            <v>108366</v>
          </cell>
          <cell r="I55">
            <v>-4359280.05</v>
          </cell>
        </row>
        <row r="56">
          <cell r="A56" t="str">
            <v>108366WYU</v>
          </cell>
          <cell r="B56" t="str">
            <v>108366</v>
          </cell>
          <cell r="D56">
            <v>-1668271.41</v>
          </cell>
          <cell r="F56" t="str">
            <v>108366WYU</v>
          </cell>
          <cell r="G56" t="str">
            <v>108366</v>
          </cell>
          <cell r="I56">
            <v>-1668271.41</v>
          </cell>
        </row>
        <row r="57">
          <cell r="A57" t="str">
            <v>108367CA</v>
          </cell>
          <cell r="B57" t="str">
            <v>108367</v>
          </cell>
          <cell r="D57">
            <v>-5483156.79</v>
          </cell>
          <cell r="F57" t="str">
            <v>108367CA</v>
          </cell>
          <cell r="G57" t="str">
            <v>108367</v>
          </cell>
          <cell r="I57">
            <v>-5483156.79</v>
          </cell>
        </row>
        <row r="58">
          <cell r="A58" t="str">
            <v>108367ID</v>
          </cell>
          <cell r="B58" t="str">
            <v>108367</v>
          </cell>
          <cell r="D58">
            <v>-10654867.77</v>
          </cell>
          <cell r="F58" t="str">
            <v>108367ID</v>
          </cell>
          <cell r="G58" t="str">
            <v>108367</v>
          </cell>
          <cell r="I58">
            <v>-10654867.77</v>
          </cell>
        </row>
        <row r="59">
          <cell r="A59" t="str">
            <v>108367MT</v>
          </cell>
          <cell r="B59" t="str">
            <v>108367</v>
          </cell>
          <cell r="D59">
            <v>0</v>
          </cell>
          <cell r="F59" t="str">
            <v>108367MT</v>
          </cell>
          <cell r="G59" t="str">
            <v>108367</v>
          </cell>
          <cell r="I59">
            <v>0</v>
          </cell>
        </row>
        <row r="60">
          <cell r="A60" t="str">
            <v>108367OR</v>
          </cell>
          <cell r="B60" t="str">
            <v>108367</v>
          </cell>
          <cell r="D60">
            <v>-47610443.92</v>
          </cell>
          <cell r="F60" t="str">
            <v>108367OR</v>
          </cell>
          <cell r="G60" t="str">
            <v>108367</v>
          </cell>
          <cell r="I60">
            <v>-47610443.92</v>
          </cell>
        </row>
        <row r="61">
          <cell r="A61" t="str">
            <v>108367UT</v>
          </cell>
          <cell r="B61" t="str">
            <v>108367</v>
          </cell>
          <cell r="D61">
            <v>-141924989.01</v>
          </cell>
          <cell r="F61" t="str">
            <v>108367UT</v>
          </cell>
          <cell r="G61" t="str">
            <v>108367</v>
          </cell>
          <cell r="I61">
            <v>-141924989.01</v>
          </cell>
        </row>
        <row r="62">
          <cell r="A62" t="str">
            <v>108367WA</v>
          </cell>
          <cell r="B62" t="str">
            <v>108367</v>
          </cell>
          <cell r="D62">
            <v>-5877137.04</v>
          </cell>
          <cell r="F62" t="str">
            <v>108367WA</v>
          </cell>
          <cell r="G62" t="str">
            <v>108367</v>
          </cell>
          <cell r="I62">
            <v>-5877137.04</v>
          </cell>
        </row>
        <row r="63">
          <cell r="A63" t="str">
            <v>108367WYP</v>
          </cell>
          <cell r="B63" t="str">
            <v>108367</v>
          </cell>
          <cell r="D63">
            <v>-11309601.73</v>
          </cell>
          <cell r="F63" t="str">
            <v>108367WYP</v>
          </cell>
          <cell r="G63" t="str">
            <v>108367</v>
          </cell>
          <cell r="I63">
            <v>-11309601.73</v>
          </cell>
        </row>
        <row r="64">
          <cell r="A64" t="str">
            <v>108367WYU</v>
          </cell>
          <cell r="B64" t="str">
            <v>108367</v>
          </cell>
          <cell r="D64">
            <v>-8761047.44</v>
          </cell>
          <cell r="F64" t="str">
            <v>108367WYU</v>
          </cell>
          <cell r="G64" t="str">
            <v>108367</v>
          </cell>
          <cell r="I64">
            <v>-8761047.44</v>
          </cell>
        </row>
        <row r="65">
          <cell r="A65" t="str">
            <v>108368CA</v>
          </cell>
          <cell r="B65" t="str">
            <v>108368</v>
          </cell>
          <cell r="D65">
            <v>-25344532.73</v>
          </cell>
          <cell r="F65" t="str">
            <v>108368CA</v>
          </cell>
          <cell r="G65" t="str">
            <v>108368</v>
          </cell>
          <cell r="I65">
            <v>-25344532.73</v>
          </cell>
        </row>
        <row r="66">
          <cell r="A66" t="str">
            <v>108368ID</v>
          </cell>
          <cell r="B66" t="str">
            <v>108368</v>
          </cell>
          <cell r="D66">
            <v>-27152320.91</v>
          </cell>
          <cell r="F66" t="str">
            <v>108368ID</v>
          </cell>
          <cell r="G66" t="str">
            <v>108368</v>
          </cell>
          <cell r="I66">
            <v>-27152320.91</v>
          </cell>
        </row>
        <row r="67">
          <cell r="A67" t="str">
            <v>108368MT</v>
          </cell>
          <cell r="B67" t="str">
            <v>108368</v>
          </cell>
          <cell r="D67">
            <v>0</v>
          </cell>
          <cell r="F67" t="str">
            <v>108368MT</v>
          </cell>
          <cell r="G67" t="str">
            <v>108368</v>
          </cell>
          <cell r="I67">
            <v>0</v>
          </cell>
        </row>
        <row r="68">
          <cell r="A68" t="str">
            <v>108368OR</v>
          </cell>
          <cell r="B68" t="str">
            <v>108368</v>
          </cell>
          <cell r="D68">
            <v>-138427874.24</v>
          </cell>
          <cell r="F68" t="str">
            <v>108368OR</v>
          </cell>
          <cell r="G68" t="str">
            <v>108368</v>
          </cell>
          <cell r="I68">
            <v>-138427874.24</v>
          </cell>
        </row>
        <row r="69">
          <cell r="A69" t="str">
            <v>108368UT</v>
          </cell>
          <cell r="B69" t="str">
            <v>108368</v>
          </cell>
          <cell r="D69">
            <v>-108114962.27</v>
          </cell>
          <cell r="F69" t="str">
            <v>108368UT</v>
          </cell>
          <cell r="G69" t="str">
            <v>108368</v>
          </cell>
          <cell r="I69">
            <v>-108114962.27</v>
          </cell>
        </row>
        <row r="70">
          <cell r="A70" t="str">
            <v>108368WA</v>
          </cell>
          <cell r="B70" t="str">
            <v>108368</v>
          </cell>
          <cell r="D70">
            <v>-29579304.76</v>
          </cell>
          <cell r="F70" t="str">
            <v>108368WA</v>
          </cell>
          <cell r="G70" t="str">
            <v>108368</v>
          </cell>
          <cell r="I70">
            <v>-29579304.76</v>
          </cell>
        </row>
        <row r="71">
          <cell r="A71" t="str">
            <v>108368WYP</v>
          </cell>
          <cell r="B71" t="str">
            <v>108368</v>
          </cell>
          <cell r="D71">
            <v>-23968493.97</v>
          </cell>
          <cell r="F71" t="str">
            <v>108368WYP</v>
          </cell>
          <cell r="G71" t="str">
            <v>108368</v>
          </cell>
          <cell r="I71">
            <v>-23968493.97</v>
          </cell>
        </row>
        <row r="72">
          <cell r="A72" t="str">
            <v>108368WYU</v>
          </cell>
          <cell r="B72" t="str">
            <v>108368</v>
          </cell>
          <cell r="D72">
            <v>-4496322.28</v>
          </cell>
          <cell r="F72" t="str">
            <v>108368WYU</v>
          </cell>
          <cell r="G72" t="str">
            <v>108368</v>
          </cell>
          <cell r="I72">
            <v>-4496322.28</v>
          </cell>
        </row>
        <row r="73">
          <cell r="A73" t="str">
            <v>108369CA</v>
          </cell>
          <cell r="B73" t="str">
            <v>108369</v>
          </cell>
          <cell r="D73">
            <v>-5173103.67</v>
          </cell>
          <cell r="F73" t="str">
            <v>108369CA</v>
          </cell>
          <cell r="G73" t="str">
            <v>108369</v>
          </cell>
          <cell r="I73">
            <v>-5173103.67</v>
          </cell>
        </row>
        <row r="74">
          <cell r="A74" t="str">
            <v>108369ID</v>
          </cell>
          <cell r="B74" t="str">
            <v>108369</v>
          </cell>
          <cell r="D74">
            <v>-10919605.79</v>
          </cell>
          <cell r="F74" t="str">
            <v>108369ID</v>
          </cell>
          <cell r="G74" t="str">
            <v>108369</v>
          </cell>
          <cell r="I74">
            <v>-10919605.79</v>
          </cell>
        </row>
        <row r="75">
          <cell r="A75" t="str">
            <v>108369OR</v>
          </cell>
          <cell r="B75" t="str">
            <v>108369</v>
          </cell>
          <cell r="D75">
            <v>-53145511.57</v>
          </cell>
          <cell r="F75" t="str">
            <v>108369OR</v>
          </cell>
          <cell r="G75" t="str">
            <v>108369</v>
          </cell>
          <cell r="I75">
            <v>-53145511.57</v>
          </cell>
        </row>
        <row r="76">
          <cell r="A76" t="str">
            <v>108369UT</v>
          </cell>
          <cell r="B76" t="str">
            <v>108369</v>
          </cell>
          <cell r="D76">
            <v>-58946300.99</v>
          </cell>
          <cell r="F76" t="str">
            <v>108369UT</v>
          </cell>
          <cell r="G76" t="str">
            <v>108369</v>
          </cell>
          <cell r="I76">
            <v>-58946300.99</v>
          </cell>
        </row>
        <row r="77">
          <cell r="A77" t="str">
            <v>108369WA</v>
          </cell>
          <cell r="B77" t="str">
            <v>108369</v>
          </cell>
          <cell r="D77">
            <v>-12043515.44</v>
          </cell>
          <cell r="F77" t="str">
            <v>108369WA</v>
          </cell>
          <cell r="G77" t="str">
            <v>108369</v>
          </cell>
          <cell r="I77">
            <v>-12043515.44</v>
          </cell>
        </row>
        <row r="78">
          <cell r="A78" t="str">
            <v>108369WYP</v>
          </cell>
          <cell r="B78" t="str">
            <v>108369</v>
          </cell>
          <cell r="D78">
            <v>-8835016.9</v>
          </cell>
          <cell r="F78" t="str">
            <v>108369WYP</v>
          </cell>
          <cell r="G78" t="str">
            <v>108369</v>
          </cell>
          <cell r="I78">
            <v>-8835016.9</v>
          </cell>
        </row>
        <row r="79">
          <cell r="A79" t="str">
            <v>108369WYU</v>
          </cell>
          <cell r="B79" t="str">
            <v>108369</v>
          </cell>
          <cell r="D79">
            <v>-1628564.08</v>
          </cell>
          <cell r="F79" t="str">
            <v>108369WYU</v>
          </cell>
          <cell r="G79" t="str">
            <v>108369</v>
          </cell>
          <cell r="I79">
            <v>-1628564.08</v>
          </cell>
        </row>
        <row r="80">
          <cell r="A80" t="str">
            <v>108370CA</v>
          </cell>
          <cell r="B80" t="str">
            <v>108370</v>
          </cell>
          <cell r="D80">
            <v>-1667371.14</v>
          </cell>
          <cell r="F80" t="str">
            <v>108370CA</v>
          </cell>
          <cell r="G80" t="str">
            <v>108370</v>
          </cell>
          <cell r="I80">
            <v>-1667371.14</v>
          </cell>
        </row>
        <row r="81">
          <cell r="A81" t="str">
            <v>108370ID</v>
          </cell>
          <cell r="B81" t="str">
            <v>108370</v>
          </cell>
          <cell r="D81">
            <v>-5625061.02</v>
          </cell>
          <cell r="F81" t="str">
            <v>108370ID</v>
          </cell>
          <cell r="G81" t="str">
            <v>108370</v>
          </cell>
          <cell r="I81">
            <v>-5625061.02</v>
          </cell>
        </row>
        <row r="82">
          <cell r="A82" t="str">
            <v>108370MT</v>
          </cell>
          <cell r="B82" t="str">
            <v>108370</v>
          </cell>
          <cell r="D82">
            <v>0</v>
          </cell>
          <cell r="F82" t="str">
            <v>108370MT</v>
          </cell>
          <cell r="G82" t="str">
            <v>108370</v>
          </cell>
          <cell r="I82">
            <v>0</v>
          </cell>
        </row>
        <row r="83">
          <cell r="A83" t="str">
            <v>108370OR</v>
          </cell>
          <cell r="B83" t="str">
            <v>108370</v>
          </cell>
          <cell r="D83">
            <v>-28762967.95</v>
          </cell>
          <cell r="F83" t="str">
            <v>108370OR</v>
          </cell>
          <cell r="G83" t="str">
            <v>108370</v>
          </cell>
          <cell r="I83">
            <v>-28762967.95</v>
          </cell>
        </row>
        <row r="84">
          <cell r="A84" t="str">
            <v>108370UT</v>
          </cell>
          <cell r="B84" t="str">
            <v>108370</v>
          </cell>
          <cell r="D84">
            <v>-27897525.13</v>
          </cell>
          <cell r="F84" t="str">
            <v>108370UT</v>
          </cell>
          <cell r="G84" t="str">
            <v>108370</v>
          </cell>
          <cell r="I84">
            <v>-27897525.13</v>
          </cell>
        </row>
        <row r="85">
          <cell r="A85" t="str">
            <v>108370WA</v>
          </cell>
          <cell r="B85" t="str">
            <v>108370</v>
          </cell>
          <cell r="D85">
            <v>-6604678.77</v>
          </cell>
          <cell r="F85" t="str">
            <v>108370WA</v>
          </cell>
          <cell r="G85" t="str">
            <v>108370</v>
          </cell>
          <cell r="I85">
            <v>-6604678.77</v>
          </cell>
        </row>
        <row r="86">
          <cell r="A86" t="str">
            <v>108370WYP</v>
          </cell>
          <cell r="B86" t="str">
            <v>108370</v>
          </cell>
          <cell r="D86">
            <v>-5594285.27</v>
          </cell>
          <cell r="F86" t="str">
            <v>108370WYP</v>
          </cell>
          <cell r="G86" t="str">
            <v>108370</v>
          </cell>
          <cell r="I86">
            <v>-5594285.27</v>
          </cell>
        </row>
        <row r="87">
          <cell r="A87" t="str">
            <v>108370WYU</v>
          </cell>
          <cell r="B87" t="str">
            <v>108370</v>
          </cell>
          <cell r="D87">
            <v>-1417741.52</v>
          </cell>
          <cell r="F87" t="str">
            <v>108370WYU</v>
          </cell>
          <cell r="G87" t="str">
            <v>108370</v>
          </cell>
          <cell r="I87">
            <v>-1417741.52</v>
          </cell>
        </row>
        <row r="88">
          <cell r="A88" t="str">
            <v>108371CA</v>
          </cell>
          <cell r="B88" t="str">
            <v>108371</v>
          </cell>
          <cell r="D88">
            <v>-94722.34</v>
          </cell>
          <cell r="F88" t="str">
            <v>108371CA</v>
          </cell>
          <cell r="G88" t="str">
            <v>108371</v>
          </cell>
          <cell r="I88">
            <v>-94722.34</v>
          </cell>
        </row>
        <row r="89">
          <cell r="A89" t="str">
            <v>108371ID</v>
          </cell>
          <cell r="B89" t="str">
            <v>108371</v>
          </cell>
          <cell r="D89">
            <v>-138392.93</v>
          </cell>
          <cell r="F89" t="str">
            <v>108371ID</v>
          </cell>
          <cell r="G89" t="str">
            <v>108371</v>
          </cell>
          <cell r="I89">
            <v>-138392.93</v>
          </cell>
        </row>
        <row r="90">
          <cell r="A90" t="str">
            <v>108371MT</v>
          </cell>
          <cell r="B90" t="str">
            <v>108371</v>
          </cell>
          <cell r="D90">
            <v>0</v>
          </cell>
          <cell r="F90" t="str">
            <v>108371MT</v>
          </cell>
          <cell r="G90" t="str">
            <v>108371</v>
          </cell>
          <cell r="I90">
            <v>0</v>
          </cell>
        </row>
        <row r="91">
          <cell r="A91" t="str">
            <v>108371OR</v>
          </cell>
          <cell r="B91" t="str">
            <v>108371</v>
          </cell>
          <cell r="D91">
            <v>-1584012.73</v>
          </cell>
          <cell r="F91" t="str">
            <v>108371OR</v>
          </cell>
          <cell r="G91" t="str">
            <v>108371</v>
          </cell>
          <cell r="I91">
            <v>-1584012.73</v>
          </cell>
        </row>
        <row r="92">
          <cell r="A92" t="str">
            <v>108371UT</v>
          </cell>
          <cell r="B92" t="str">
            <v>108371</v>
          </cell>
          <cell r="D92">
            <v>-3306094.14</v>
          </cell>
          <cell r="F92" t="str">
            <v>108371UT</v>
          </cell>
          <cell r="G92" t="str">
            <v>108371</v>
          </cell>
          <cell r="I92">
            <v>-3306094.14</v>
          </cell>
        </row>
        <row r="93">
          <cell r="A93" t="str">
            <v>108371WA</v>
          </cell>
          <cell r="B93" t="str">
            <v>108371</v>
          </cell>
          <cell r="D93">
            <v>-302489.34</v>
          </cell>
          <cell r="F93" t="str">
            <v>108371WA</v>
          </cell>
          <cell r="G93" t="str">
            <v>108371</v>
          </cell>
          <cell r="I93">
            <v>-302489.34</v>
          </cell>
        </row>
        <row r="94">
          <cell r="A94" t="str">
            <v>108371WYP</v>
          </cell>
          <cell r="B94" t="str">
            <v>108371</v>
          </cell>
          <cell r="D94">
            <v>-429991.16</v>
          </cell>
          <cell r="F94" t="str">
            <v>108371WYP</v>
          </cell>
          <cell r="G94" t="str">
            <v>108371</v>
          </cell>
          <cell r="I94">
            <v>-429991.16</v>
          </cell>
        </row>
        <row r="95">
          <cell r="A95" t="str">
            <v>108371WYU</v>
          </cell>
          <cell r="B95" t="str">
            <v>108371</v>
          </cell>
          <cell r="D95">
            <v>-67305.44</v>
          </cell>
          <cell r="F95" t="str">
            <v>108371WYU</v>
          </cell>
          <cell r="G95" t="str">
            <v>108371</v>
          </cell>
          <cell r="I95">
            <v>-67305.44</v>
          </cell>
        </row>
        <row r="96">
          <cell r="A96" t="str">
            <v>108372ID</v>
          </cell>
          <cell r="B96" t="str">
            <v>108372</v>
          </cell>
          <cell r="D96">
            <v>-4686.44</v>
          </cell>
          <cell r="F96" t="str">
            <v>108372ID</v>
          </cell>
          <cell r="G96" t="str">
            <v>108372</v>
          </cell>
          <cell r="I96">
            <v>-4686.44</v>
          </cell>
        </row>
        <row r="97">
          <cell r="A97" t="str">
            <v>108372UT</v>
          </cell>
          <cell r="B97" t="str">
            <v>108372</v>
          </cell>
          <cell r="D97">
            <v>-36425.82</v>
          </cell>
          <cell r="F97" t="str">
            <v>108372UT</v>
          </cell>
          <cell r="G97" t="str">
            <v>108372</v>
          </cell>
          <cell r="I97">
            <v>-36425.82</v>
          </cell>
        </row>
        <row r="98">
          <cell r="A98" t="str">
            <v>108373CA</v>
          </cell>
          <cell r="B98" t="str">
            <v>108373</v>
          </cell>
          <cell r="D98">
            <v>-465502.63</v>
          </cell>
          <cell r="F98" t="str">
            <v>108373CA</v>
          </cell>
          <cell r="G98" t="str">
            <v>108373</v>
          </cell>
          <cell r="I98">
            <v>-465502.63</v>
          </cell>
        </row>
        <row r="99">
          <cell r="A99" t="str">
            <v>108373ID</v>
          </cell>
          <cell r="B99" t="str">
            <v>108373</v>
          </cell>
          <cell r="D99">
            <v>-272701.08</v>
          </cell>
          <cell r="F99" t="str">
            <v>108373ID</v>
          </cell>
          <cell r="G99" t="str">
            <v>108373</v>
          </cell>
          <cell r="I99">
            <v>-272701.08</v>
          </cell>
        </row>
        <row r="100">
          <cell r="A100" t="str">
            <v>108373MT</v>
          </cell>
          <cell r="B100" t="str">
            <v>108373</v>
          </cell>
          <cell r="D100">
            <v>0</v>
          </cell>
          <cell r="F100" t="str">
            <v>108373MT</v>
          </cell>
          <cell r="G100" t="str">
            <v>108373</v>
          </cell>
          <cell r="I100">
            <v>0</v>
          </cell>
        </row>
        <row r="101">
          <cell r="A101" t="str">
            <v>108373OR</v>
          </cell>
          <cell r="B101" t="str">
            <v>108373</v>
          </cell>
          <cell r="D101">
            <v>-7205056.54</v>
          </cell>
          <cell r="F101" t="str">
            <v>108373OR</v>
          </cell>
          <cell r="G101" t="str">
            <v>108373</v>
          </cell>
          <cell r="I101">
            <v>-7205056.54</v>
          </cell>
        </row>
        <row r="102">
          <cell r="A102" t="str">
            <v>108373UT</v>
          </cell>
          <cell r="B102" t="str">
            <v>108373</v>
          </cell>
          <cell r="D102">
            <v>-9466830.51</v>
          </cell>
          <cell r="F102" t="str">
            <v>108373UT</v>
          </cell>
          <cell r="G102" t="str">
            <v>108373</v>
          </cell>
          <cell r="I102">
            <v>-9466830.51</v>
          </cell>
        </row>
        <row r="103">
          <cell r="A103" t="str">
            <v>108373WA</v>
          </cell>
          <cell r="B103" t="str">
            <v>108373</v>
          </cell>
          <cell r="D103">
            <v>-1646143.97</v>
          </cell>
          <cell r="F103" t="str">
            <v>108373WA</v>
          </cell>
          <cell r="G103" t="str">
            <v>108373</v>
          </cell>
          <cell r="I103">
            <v>-1646143.97</v>
          </cell>
        </row>
        <row r="104">
          <cell r="A104" t="str">
            <v>108373WYP</v>
          </cell>
          <cell r="B104" t="str">
            <v>108373</v>
          </cell>
          <cell r="D104">
            <v>-1332038.64</v>
          </cell>
          <cell r="F104" t="str">
            <v>108373WYP</v>
          </cell>
          <cell r="G104" t="str">
            <v>108373</v>
          </cell>
          <cell r="I104">
            <v>-1332038.64</v>
          </cell>
        </row>
        <row r="105">
          <cell r="A105" t="str">
            <v>108373WYU</v>
          </cell>
          <cell r="B105" t="str">
            <v>108373</v>
          </cell>
          <cell r="D105">
            <v>-516883.81</v>
          </cell>
          <cell r="F105" t="str">
            <v>108373WYU</v>
          </cell>
          <cell r="G105" t="str">
            <v>108373</v>
          </cell>
          <cell r="I105">
            <v>-516883.81</v>
          </cell>
        </row>
        <row r="106">
          <cell r="A106" t="str">
            <v>108GPCA</v>
          </cell>
          <cell r="B106" t="str">
            <v>108GP</v>
          </cell>
          <cell r="D106">
            <v>-4474533.478869217</v>
          </cell>
          <cell r="F106" t="str">
            <v>108GPCA</v>
          </cell>
          <cell r="G106" t="str">
            <v>108GP</v>
          </cell>
          <cell r="I106">
            <v>-4474533.478869217</v>
          </cell>
        </row>
        <row r="107">
          <cell r="A107" t="str">
            <v>108GPCN</v>
          </cell>
          <cell r="B107" t="str">
            <v>108GP</v>
          </cell>
          <cell r="D107">
            <v>-5563918.932846883</v>
          </cell>
          <cell r="F107" t="str">
            <v>108GPCN</v>
          </cell>
          <cell r="G107" t="str">
            <v>108GP</v>
          </cell>
          <cell r="I107">
            <v>-5563918.932846883</v>
          </cell>
        </row>
        <row r="108">
          <cell r="A108" t="str">
            <v>108GPDGP</v>
          </cell>
          <cell r="B108" t="str">
            <v>108GP</v>
          </cell>
          <cell r="D108">
            <v>-7524113.231423754</v>
          </cell>
          <cell r="F108" t="str">
            <v>108GPDGP</v>
          </cell>
          <cell r="G108" t="str">
            <v>108GP</v>
          </cell>
          <cell r="I108">
            <v>-7524113.231423754</v>
          </cell>
        </row>
        <row r="109">
          <cell r="A109" t="str">
            <v>108GPDGU</v>
          </cell>
          <cell r="B109" t="str">
            <v>108GP</v>
          </cell>
          <cell r="D109">
            <v>-14273442.172183482</v>
          </cell>
          <cell r="F109" t="str">
            <v>108GPDGU</v>
          </cell>
          <cell r="G109" t="str">
            <v>108GP</v>
          </cell>
          <cell r="I109">
            <v>-14273442.172183482</v>
          </cell>
        </row>
        <row r="110">
          <cell r="A110" t="str">
            <v>108GPID</v>
          </cell>
          <cell r="B110" t="str">
            <v>108GP</v>
          </cell>
          <cell r="D110">
            <v>-12438275.87938368</v>
          </cell>
          <cell r="F110" t="str">
            <v>108GPID</v>
          </cell>
          <cell r="G110" t="str">
            <v>108GP</v>
          </cell>
          <cell r="I110">
            <v>-12438275.87938368</v>
          </cell>
        </row>
        <row r="111">
          <cell r="A111" t="str">
            <v>108GPOR</v>
          </cell>
          <cell r="B111" t="str">
            <v>108GP</v>
          </cell>
          <cell r="D111">
            <v>-48137403.870975286</v>
          </cell>
          <cell r="F111" t="str">
            <v>108GPOR</v>
          </cell>
          <cell r="G111" t="str">
            <v>108GP</v>
          </cell>
          <cell r="I111">
            <v>-48137403.870975286</v>
          </cell>
        </row>
        <row r="112">
          <cell r="A112" t="str">
            <v>108GPSE</v>
          </cell>
          <cell r="B112" t="str">
            <v>108GP</v>
          </cell>
          <cell r="D112">
            <v>-340072.2371389094</v>
          </cell>
          <cell r="F112" t="str">
            <v>108GPSE</v>
          </cell>
          <cell r="G112" t="str">
            <v>108GP</v>
          </cell>
          <cell r="I112">
            <v>-340072.2371389094</v>
          </cell>
        </row>
        <row r="113">
          <cell r="A113" t="str">
            <v>108GPSG</v>
          </cell>
          <cell r="B113" t="str">
            <v>108GP</v>
          </cell>
          <cell r="D113">
            <v>-43290630.92437951</v>
          </cell>
          <cell r="F113" t="str">
            <v>108GPSG</v>
          </cell>
          <cell r="G113" t="str">
            <v>108GP</v>
          </cell>
          <cell r="I113">
            <v>-43290630.92437951</v>
          </cell>
        </row>
        <row r="114">
          <cell r="A114" t="str">
            <v>108GPSG-P</v>
          </cell>
          <cell r="B114" t="str">
            <v>108GP</v>
          </cell>
          <cell r="D114">
            <v>0</v>
          </cell>
          <cell r="F114" t="str">
            <v>108GPSG-P</v>
          </cell>
          <cell r="G114" t="str">
            <v>108GP</v>
          </cell>
          <cell r="I114">
            <v>0</v>
          </cell>
        </row>
        <row r="115">
          <cell r="A115" t="str">
            <v>108GPSO</v>
          </cell>
          <cell r="B115" t="str">
            <v>108GP</v>
          </cell>
          <cell r="D115">
            <v>-85234936.71285993</v>
          </cell>
          <cell r="F115" t="str">
            <v>108GPSO</v>
          </cell>
          <cell r="G115" t="str">
            <v>108GP</v>
          </cell>
          <cell r="I115">
            <v>-85234936.71285993</v>
          </cell>
        </row>
        <row r="116">
          <cell r="A116" t="str">
            <v>108GPSSGCH</v>
          </cell>
          <cell r="B116" t="str">
            <v>108GP</v>
          </cell>
          <cell r="D116">
            <v>-2505422.887831145</v>
          </cell>
          <cell r="F116" t="str">
            <v>108GPSSGCH</v>
          </cell>
          <cell r="G116" t="str">
            <v>108GP</v>
          </cell>
          <cell r="I116">
            <v>-2505422.887831145</v>
          </cell>
        </row>
        <row r="117">
          <cell r="A117" t="str">
            <v>108GPSSGCT</v>
          </cell>
          <cell r="B117" t="str">
            <v>108GP</v>
          </cell>
          <cell r="D117">
            <v>-29662.270988773478</v>
          </cell>
          <cell r="F117" t="str">
            <v>108GPSSGCT</v>
          </cell>
          <cell r="G117" t="str">
            <v>108GP</v>
          </cell>
          <cell r="I117">
            <v>-29662.270988773478</v>
          </cell>
        </row>
        <row r="118">
          <cell r="A118" t="str">
            <v>108GPUT</v>
          </cell>
          <cell r="B118" t="str">
            <v>108GP</v>
          </cell>
          <cell r="D118">
            <v>-52095971.41672309</v>
          </cell>
          <cell r="F118" t="str">
            <v>108GPUT</v>
          </cell>
          <cell r="G118" t="str">
            <v>108GP</v>
          </cell>
          <cell r="I118">
            <v>-52095971.41672309</v>
          </cell>
        </row>
        <row r="119">
          <cell r="A119" t="str">
            <v>108GPWA</v>
          </cell>
          <cell r="B119" t="str">
            <v>108GP</v>
          </cell>
          <cell r="D119">
            <v>-15466158.194211103</v>
          </cell>
          <cell r="F119" t="str">
            <v>108GPWA</v>
          </cell>
          <cell r="G119" t="str">
            <v>108GP</v>
          </cell>
          <cell r="I119">
            <v>-15466158.194211103</v>
          </cell>
        </row>
        <row r="120">
          <cell r="A120" t="str">
            <v>108GPWYP</v>
          </cell>
          <cell r="B120" t="str">
            <v>108GP</v>
          </cell>
          <cell r="D120">
            <v>-17075922.082199935</v>
          </cell>
          <cell r="F120" t="str">
            <v>108GPWYP</v>
          </cell>
          <cell r="G120" t="str">
            <v>108GP</v>
          </cell>
          <cell r="I120">
            <v>-17075922.082199935</v>
          </cell>
        </row>
        <row r="121">
          <cell r="A121" t="str">
            <v>108GPWYU</v>
          </cell>
          <cell r="B121" t="str">
            <v>108GP</v>
          </cell>
          <cell r="D121">
            <v>-3916270.776233702</v>
          </cell>
          <cell r="F121" t="str">
            <v>108GPWYU</v>
          </cell>
          <cell r="G121" t="str">
            <v>108GP</v>
          </cell>
          <cell r="I121">
            <v>-3916270.776233702</v>
          </cell>
        </row>
        <row r="122">
          <cell r="A122" t="str">
            <v>108HPDGP</v>
          </cell>
          <cell r="B122" t="str">
            <v>108HP</v>
          </cell>
          <cell r="D122">
            <v>-147043563.76467806</v>
          </cell>
          <cell r="F122" t="str">
            <v>108HPDGP</v>
          </cell>
          <cell r="G122" t="str">
            <v>108HP</v>
          </cell>
          <cell r="I122">
            <v>-147043563.76467806</v>
          </cell>
        </row>
        <row r="123">
          <cell r="A123" t="str">
            <v>108HPDGU</v>
          </cell>
          <cell r="B123" t="str">
            <v>108HP</v>
          </cell>
          <cell r="D123">
            <v>-29377944.19631228</v>
          </cell>
          <cell r="F123" t="str">
            <v>108HPDGU</v>
          </cell>
          <cell r="G123" t="str">
            <v>108HP</v>
          </cell>
          <cell r="I123">
            <v>-29377944.19631228</v>
          </cell>
        </row>
        <row r="124">
          <cell r="A124" t="str">
            <v>108HPSG-P</v>
          </cell>
          <cell r="B124" t="str">
            <v>108HP</v>
          </cell>
          <cell r="D124">
            <v>-63762623.61456564</v>
          </cell>
          <cell r="F124" t="str">
            <v>108HPSG-P</v>
          </cell>
          <cell r="G124" t="str">
            <v>108HP</v>
          </cell>
          <cell r="I124">
            <v>-63762623.61456564</v>
          </cell>
        </row>
        <row r="125">
          <cell r="A125" t="str">
            <v>108HPSG-U</v>
          </cell>
          <cell r="B125" t="str">
            <v>108HP</v>
          </cell>
          <cell r="D125">
            <v>-12483681.043490728</v>
          </cell>
          <cell r="F125" t="str">
            <v>108HPSG-U</v>
          </cell>
          <cell r="G125" t="str">
            <v>108HP</v>
          </cell>
          <cell r="I125">
            <v>-12483681.043490728</v>
          </cell>
        </row>
        <row r="126">
          <cell r="A126" t="str">
            <v>108MPSE</v>
          </cell>
          <cell r="B126" t="str">
            <v>108MP</v>
          </cell>
          <cell r="D126">
            <v>-163088478.042393</v>
          </cell>
          <cell r="F126" t="str">
            <v>108MPSE</v>
          </cell>
          <cell r="G126" t="str">
            <v>108MP</v>
          </cell>
          <cell r="I126">
            <v>-163088478.042393</v>
          </cell>
        </row>
        <row r="127">
          <cell r="A127" t="str">
            <v>108OPDGU</v>
          </cell>
          <cell r="B127" t="str">
            <v>108OP</v>
          </cell>
          <cell r="D127">
            <v>-2059292.9818889403</v>
          </cell>
          <cell r="F127" t="str">
            <v>108OPDGU</v>
          </cell>
          <cell r="G127" t="str">
            <v>108OP</v>
          </cell>
          <cell r="I127">
            <v>-2059292.9818889403</v>
          </cell>
        </row>
        <row r="128">
          <cell r="A128" t="str">
            <v>108OPSG</v>
          </cell>
          <cell r="B128" t="str">
            <v>108OP</v>
          </cell>
          <cell r="D128">
            <v>-181686582.38062322</v>
          </cell>
          <cell r="F128" t="str">
            <v>108OPSG</v>
          </cell>
          <cell r="G128" t="str">
            <v>108OP</v>
          </cell>
          <cell r="I128">
            <v>-181686582.38062322</v>
          </cell>
        </row>
        <row r="129">
          <cell r="A129" t="str">
            <v>108OPSSGCT</v>
          </cell>
          <cell r="B129" t="str">
            <v>108OP</v>
          </cell>
          <cell r="D129">
            <v>-19644518.616532244</v>
          </cell>
          <cell r="F129" t="str">
            <v>108OPSSGCT</v>
          </cell>
          <cell r="G129" t="str">
            <v>108OP</v>
          </cell>
          <cell r="I129">
            <v>-19644518.616532244</v>
          </cell>
        </row>
        <row r="130">
          <cell r="A130" t="str">
            <v>108SPDGP</v>
          </cell>
          <cell r="B130" t="str">
            <v>108SP</v>
          </cell>
          <cell r="D130">
            <v>-864007016.965903</v>
          </cell>
          <cell r="F130" t="str">
            <v>108SPDGP</v>
          </cell>
          <cell r="G130" t="str">
            <v>108SP</v>
          </cell>
          <cell r="I130">
            <v>-864007016.965903</v>
          </cell>
        </row>
        <row r="131">
          <cell r="A131" t="str">
            <v>108SPDGU</v>
          </cell>
          <cell r="B131" t="str">
            <v>108SP</v>
          </cell>
          <cell r="D131">
            <v>-926878401.8347353</v>
          </cell>
          <cell r="F131" t="str">
            <v>108SPDGU</v>
          </cell>
          <cell r="G131" t="str">
            <v>108SP</v>
          </cell>
          <cell r="I131">
            <v>-926878401.8347353</v>
          </cell>
        </row>
        <row r="132">
          <cell r="A132" t="str">
            <v>108SPSG</v>
          </cell>
          <cell r="B132" t="str">
            <v>108SP</v>
          </cell>
          <cell r="D132">
            <v>-535849227.08946866</v>
          </cell>
          <cell r="F132" t="str">
            <v>108SPSG</v>
          </cell>
          <cell r="G132" t="str">
            <v>108SP</v>
          </cell>
          <cell r="I132">
            <v>-535849227.08946866</v>
          </cell>
        </row>
        <row r="133">
          <cell r="A133" t="str">
            <v>108SPSSGCH</v>
          </cell>
          <cell r="B133" t="str">
            <v>108SP</v>
          </cell>
          <cell r="D133">
            <v>-225772034.54594696</v>
          </cell>
          <cell r="F133" t="str">
            <v>108SPSSGCH</v>
          </cell>
          <cell r="G133" t="str">
            <v>108SP</v>
          </cell>
          <cell r="I133">
            <v>-225772034.54594696</v>
          </cell>
        </row>
        <row r="134">
          <cell r="A134" t="str">
            <v>108TPDGP</v>
          </cell>
          <cell r="B134" t="str">
            <v>108TP</v>
          </cell>
          <cell r="D134">
            <v>-384564219.1794109</v>
          </cell>
          <cell r="F134" t="str">
            <v>108TPDGP</v>
          </cell>
          <cell r="G134" t="str">
            <v>108TP</v>
          </cell>
          <cell r="I134">
            <v>-384564219.1794109</v>
          </cell>
        </row>
        <row r="135">
          <cell r="A135" t="str">
            <v>108TPDGU</v>
          </cell>
          <cell r="B135" t="str">
            <v>108TP</v>
          </cell>
          <cell r="D135">
            <v>-388532916.26215535</v>
          </cell>
          <cell r="F135" t="str">
            <v>108TPDGU</v>
          </cell>
          <cell r="G135" t="str">
            <v>108TP</v>
          </cell>
          <cell r="I135">
            <v>-388532916.26215535</v>
          </cell>
        </row>
        <row r="136">
          <cell r="A136" t="str">
            <v>108TPSG</v>
          </cell>
          <cell r="B136" t="str">
            <v>108TP</v>
          </cell>
          <cell r="D136">
            <v>-379368143.7495177</v>
          </cell>
          <cell r="F136" t="str">
            <v>108TPSG</v>
          </cell>
          <cell r="G136" t="str">
            <v>108TP</v>
          </cell>
          <cell r="I136">
            <v>-379368143.7495177</v>
          </cell>
        </row>
        <row r="137">
          <cell r="A137" t="str">
            <v>111GPCA</v>
          </cell>
          <cell r="B137" t="str">
            <v>111GP</v>
          </cell>
          <cell r="D137">
            <v>-770000.3086676892</v>
          </cell>
          <cell r="F137" t="str">
            <v>111GPCA</v>
          </cell>
          <cell r="G137" t="str">
            <v>111GP</v>
          </cell>
          <cell r="I137">
            <v>-770000.3086676892</v>
          </cell>
        </row>
        <row r="138">
          <cell r="A138" t="str">
            <v>111GPCN</v>
          </cell>
          <cell r="B138" t="str">
            <v>111GP</v>
          </cell>
          <cell r="D138">
            <v>-2327264.128154377</v>
          </cell>
          <cell r="F138" t="str">
            <v>111GPCN</v>
          </cell>
          <cell r="G138" t="str">
            <v>111GP</v>
          </cell>
          <cell r="I138">
            <v>-2327264.128154377</v>
          </cell>
        </row>
        <row r="139">
          <cell r="A139" t="str">
            <v>111GPOR</v>
          </cell>
          <cell r="B139" t="str">
            <v>111GP</v>
          </cell>
          <cell r="D139">
            <v>-9842656.740480412</v>
          </cell>
          <cell r="F139" t="str">
            <v>111GPOR</v>
          </cell>
          <cell r="G139" t="str">
            <v>111GP</v>
          </cell>
          <cell r="I139">
            <v>-9842656.740480412</v>
          </cell>
        </row>
        <row r="140">
          <cell r="A140" t="str">
            <v>111GPSG</v>
          </cell>
          <cell r="B140" t="str">
            <v>111GP</v>
          </cell>
          <cell r="D140">
            <v>-684687.12</v>
          </cell>
          <cell r="F140" t="str">
            <v>111GPSG</v>
          </cell>
          <cell r="G140" t="str">
            <v>111GP</v>
          </cell>
          <cell r="I140">
            <v>-684687.12</v>
          </cell>
        </row>
        <row r="141">
          <cell r="A141" t="str">
            <v>111GPSO</v>
          </cell>
          <cell r="B141" t="str">
            <v>111GP</v>
          </cell>
          <cell r="D141">
            <v>-9308839.076556364</v>
          </cell>
          <cell r="F141" t="str">
            <v>111GPSO</v>
          </cell>
          <cell r="G141" t="str">
            <v>111GP</v>
          </cell>
          <cell r="I141">
            <v>-9308839.076556364</v>
          </cell>
        </row>
        <row r="142">
          <cell r="A142" t="str">
            <v>111GPUT</v>
          </cell>
          <cell r="B142" t="str">
            <v>111GP</v>
          </cell>
          <cell r="D142">
            <v>-10649.704999999982</v>
          </cell>
          <cell r="F142" t="str">
            <v>111GPUT</v>
          </cell>
          <cell r="G142" t="str">
            <v>111GP</v>
          </cell>
          <cell r="I142">
            <v>-10649.704999999982</v>
          </cell>
        </row>
        <row r="143">
          <cell r="A143" t="str">
            <v>111GPWA</v>
          </cell>
          <cell r="B143" t="str">
            <v>111GP</v>
          </cell>
          <cell r="D143">
            <v>-1374926.1980974008</v>
          </cell>
          <cell r="F143" t="str">
            <v>111GPWA</v>
          </cell>
          <cell r="G143" t="str">
            <v>111GP</v>
          </cell>
          <cell r="I143">
            <v>-1374926.1980974008</v>
          </cell>
        </row>
        <row r="144">
          <cell r="A144" t="str">
            <v>111GPWYP</v>
          </cell>
          <cell r="B144" t="str">
            <v>111GP</v>
          </cell>
          <cell r="D144">
            <v>-6495709.329613527</v>
          </cell>
          <cell r="F144" t="str">
            <v>111GPWYP</v>
          </cell>
          <cell r="G144" t="str">
            <v>111GP</v>
          </cell>
          <cell r="I144">
            <v>-6495709.329613527</v>
          </cell>
        </row>
        <row r="145">
          <cell r="A145" t="str">
            <v>111GPWYU</v>
          </cell>
          <cell r="B145" t="str">
            <v>111GP</v>
          </cell>
          <cell r="D145">
            <v>-28720.960000000003</v>
          </cell>
          <cell r="F145" t="str">
            <v>111GPWYU</v>
          </cell>
          <cell r="G145" t="str">
            <v>111GP</v>
          </cell>
          <cell r="I145">
            <v>-28720.960000000003</v>
          </cell>
        </row>
        <row r="146">
          <cell r="A146" t="str">
            <v>111HPDGP</v>
          </cell>
          <cell r="B146" t="str">
            <v>111HP</v>
          </cell>
          <cell r="D146">
            <v>-344575.42</v>
          </cell>
          <cell r="F146" t="str">
            <v>111HPDGP</v>
          </cell>
          <cell r="G146" t="str">
            <v>111HP</v>
          </cell>
          <cell r="I146">
            <v>-344575.42</v>
          </cell>
        </row>
        <row r="147">
          <cell r="A147" t="str">
            <v>111HPSG-P</v>
          </cell>
          <cell r="B147" t="str">
            <v>111HP</v>
          </cell>
          <cell r="D147">
            <v>-7585.105</v>
          </cell>
          <cell r="F147" t="str">
            <v>111HPSG-P</v>
          </cell>
          <cell r="G147" t="str">
            <v>111HP</v>
          </cell>
          <cell r="I147">
            <v>-7585.105</v>
          </cell>
        </row>
        <row r="148">
          <cell r="A148" t="str">
            <v>111HPSG-U</v>
          </cell>
          <cell r="B148" t="str">
            <v>111HP</v>
          </cell>
          <cell r="D148">
            <v>-368918.7912225408</v>
          </cell>
          <cell r="F148" t="str">
            <v>111HPSG-U</v>
          </cell>
          <cell r="G148" t="str">
            <v>111HP</v>
          </cell>
          <cell r="I148">
            <v>-368918.7912225408</v>
          </cell>
        </row>
        <row r="149">
          <cell r="A149" t="str">
            <v>111IPCN</v>
          </cell>
          <cell r="B149" t="str">
            <v>111IP</v>
          </cell>
          <cell r="D149">
            <v>-87020980.71449023</v>
          </cell>
          <cell r="F149" t="str">
            <v>111IPCN</v>
          </cell>
          <cell r="G149" t="str">
            <v>111IP</v>
          </cell>
          <cell r="I149">
            <v>-87020980.71449023</v>
          </cell>
        </row>
        <row r="150">
          <cell r="A150" t="str">
            <v>111IPDGP</v>
          </cell>
          <cell r="B150" t="str">
            <v>111IP</v>
          </cell>
          <cell r="D150">
            <v>87813.576742436</v>
          </cell>
          <cell r="F150" t="str">
            <v>111IPDGP</v>
          </cell>
          <cell r="G150" t="str">
            <v>111IP</v>
          </cell>
          <cell r="I150">
            <v>87813.576742436</v>
          </cell>
        </row>
        <row r="151">
          <cell r="A151" t="str">
            <v>111IPDGU</v>
          </cell>
          <cell r="B151" t="str">
            <v>111IP</v>
          </cell>
          <cell r="D151">
            <v>-303808.48591047624</v>
          </cell>
          <cell r="F151" t="str">
            <v>111IPDGU</v>
          </cell>
          <cell r="G151" t="str">
            <v>111IP</v>
          </cell>
          <cell r="I151">
            <v>-303808.48591047624</v>
          </cell>
        </row>
        <row r="152">
          <cell r="A152" t="str">
            <v>111IPID</v>
          </cell>
          <cell r="B152" t="str">
            <v>111IP</v>
          </cell>
          <cell r="D152">
            <v>-723110.9334728285</v>
          </cell>
          <cell r="F152" t="str">
            <v>111IPID</v>
          </cell>
          <cell r="G152" t="str">
            <v>111IP</v>
          </cell>
          <cell r="I152">
            <v>-723110.9334728285</v>
          </cell>
        </row>
        <row r="153">
          <cell r="A153" t="str">
            <v>111IPOR</v>
          </cell>
          <cell r="B153" t="str">
            <v>111IP</v>
          </cell>
          <cell r="D153">
            <v>-17605.521700959078</v>
          </cell>
          <cell r="F153" t="str">
            <v>111IPOR</v>
          </cell>
          <cell r="G153" t="str">
            <v>111IP</v>
          </cell>
          <cell r="I153">
            <v>-17605.521700959078</v>
          </cell>
        </row>
        <row r="154">
          <cell r="A154" t="str">
            <v>111IPSE</v>
          </cell>
          <cell r="B154" t="str">
            <v>111IP</v>
          </cell>
          <cell r="D154">
            <v>-866057.737085083</v>
          </cell>
          <cell r="F154" t="str">
            <v>111IPSE</v>
          </cell>
          <cell r="G154" t="str">
            <v>111IP</v>
          </cell>
          <cell r="I154">
            <v>-866057.737085083</v>
          </cell>
        </row>
        <row r="155">
          <cell r="A155" t="str">
            <v>111IPSG</v>
          </cell>
          <cell r="B155" t="str">
            <v>111IP</v>
          </cell>
          <cell r="D155">
            <v>-31259602.68342426</v>
          </cell>
          <cell r="F155" t="str">
            <v>111IPSG</v>
          </cell>
          <cell r="G155" t="str">
            <v>111IP</v>
          </cell>
          <cell r="I155">
            <v>-31259602.68342426</v>
          </cell>
        </row>
        <row r="156">
          <cell r="A156" t="str">
            <v>111IPSG-P</v>
          </cell>
          <cell r="B156" t="str">
            <v>111IP</v>
          </cell>
          <cell r="D156">
            <v>-14336511.014529545</v>
          </cell>
          <cell r="F156" t="str">
            <v>111IPSG-P</v>
          </cell>
          <cell r="G156" t="str">
            <v>111IP</v>
          </cell>
          <cell r="I156">
            <v>-14336511.014529545</v>
          </cell>
        </row>
        <row r="157">
          <cell r="A157" t="str">
            <v>111IPSG-U</v>
          </cell>
          <cell r="B157" t="str">
            <v>111IP</v>
          </cell>
          <cell r="D157">
            <v>-2956218.7104428187</v>
          </cell>
          <cell r="F157" t="str">
            <v>111IPSG-U</v>
          </cell>
          <cell r="G157" t="str">
            <v>111IP</v>
          </cell>
          <cell r="I157">
            <v>-2956218.7104428187</v>
          </cell>
        </row>
        <row r="158">
          <cell r="A158" t="str">
            <v>111IPSO</v>
          </cell>
          <cell r="B158" t="str">
            <v>111IP</v>
          </cell>
          <cell r="D158">
            <v>-293491055.3581158</v>
          </cell>
          <cell r="F158" t="str">
            <v>111IPSO</v>
          </cell>
          <cell r="G158" t="str">
            <v>111IP</v>
          </cell>
          <cell r="I158">
            <v>-293491055.3581158</v>
          </cell>
        </row>
        <row r="159">
          <cell r="A159" t="str">
            <v>111IPSSGCH</v>
          </cell>
          <cell r="B159" t="str">
            <v>111IP</v>
          </cell>
          <cell r="D159">
            <v>-19979.35</v>
          </cell>
          <cell r="F159" t="str">
            <v>111IPSSGCH</v>
          </cell>
          <cell r="G159" t="str">
            <v>111IP</v>
          </cell>
          <cell r="I159">
            <v>-19979.35</v>
          </cell>
        </row>
        <row r="160">
          <cell r="A160" t="str">
            <v>111IPUT</v>
          </cell>
          <cell r="B160" t="str">
            <v>111IP</v>
          </cell>
          <cell r="D160">
            <v>-4773.338511402948</v>
          </cell>
          <cell r="F160" t="str">
            <v>111IPUT</v>
          </cell>
          <cell r="G160" t="str">
            <v>111IP</v>
          </cell>
          <cell r="I160">
            <v>-4773.338511402948</v>
          </cell>
        </row>
        <row r="161">
          <cell r="A161" t="str">
            <v>111IPWA</v>
          </cell>
          <cell r="B161" t="str">
            <v>111IP</v>
          </cell>
          <cell r="D161">
            <v>-674.1669880893029</v>
          </cell>
          <cell r="F161" t="str">
            <v>111IPWA</v>
          </cell>
          <cell r="G161" t="str">
            <v>111IP</v>
          </cell>
          <cell r="I161">
            <v>-674.1669880893029</v>
          </cell>
        </row>
        <row r="162">
          <cell r="A162" t="str">
            <v>111IPWYP</v>
          </cell>
          <cell r="B162" t="str">
            <v>111IP</v>
          </cell>
          <cell r="D162">
            <v>-31370.335998070645</v>
          </cell>
          <cell r="F162" t="str">
            <v>111IPWYP</v>
          </cell>
          <cell r="G162" t="str">
            <v>111IP</v>
          </cell>
          <cell r="I162">
            <v>-31370.335998070645</v>
          </cell>
        </row>
        <row r="163">
          <cell r="A163" t="str">
            <v>111OPSSGCT</v>
          </cell>
          <cell r="B163" t="str">
            <v>111OP</v>
          </cell>
          <cell r="D163">
            <v>-0.0296423702893933</v>
          </cell>
          <cell r="F163" t="str">
            <v>111OPSSGCT</v>
          </cell>
          <cell r="G163" t="str">
            <v>111OP</v>
          </cell>
          <cell r="I163">
            <v>-0.0296423702893933</v>
          </cell>
        </row>
        <row r="164">
          <cell r="A164" t="str">
            <v>111SPSSGCT</v>
          </cell>
          <cell r="B164" t="str">
            <v>111SP</v>
          </cell>
          <cell r="D164">
            <v>0</v>
          </cell>
          <cell r="F164" t="str">
            <v>111SPSSGCT</v>
          </cell>
          <cell r="G164" t="str">
            <v>111SP</v>
          </cell>
          <cell r="I164">
            <v>0</v>
          </cell>
        </row>
        <row r="165">
          <cell r="A165" t="str">
            <v>114DGP</v>
          </cell>
          <cell r="B165" t="str">
            <v>114</v>
          </cell>
          <cell r="D165">
            <v>14560710.68</v>
          </cell>
          <cell r="F165" t="str">
            <v>114DGP</v>
          </cell>
          <cell r="G165" t="str">
            <v>114</v>
          </cell>
          <cell r="I165">
            <v>14560710.68</v>
          </cell>
        </row>
        <row r="166">
          <cell r="A166" t="str">
            <v>114SG</v>
          </cell>
          <cell r="B166" t="str">
            <v>114</v>
          </cell>
          <cell r="D166">
            <v>142633069.07</v>
          </cell>
          <cell r="F166" t="str">
            <v>114SG</v>
          </cell>
          <cell r="G166" t="str">
            <v>114</v>
          </cell>
          <cell r="I166">
            <v>142633069.07</v>
          </cell>
        </row>
        <row r="167">
          <cell r="A167" t="str">
            <v>115DGP</v>
          </cell>
          <cell r="B167" t="str">
            <v>115</v>
          </cell>
          <cell r="D167">
            <v>-10902465.08</v>
          </cell>
          <cell r="F167" t="str">
            <v>115DGP</v>
          </cell>
          <cell r="G167" t="str">
            <v>115</v>
          </cell>
          <cell r="I167">
            <v>-10902465.08</v>
          </cell>
        </row>
        <row r="168">
          <cell r="A168" t="str">
            <v>115SG</v>
          </cell>
          <cell r="B168" t="str">
            <v>115</v>
          </cell>
          <cell r="D168">
            <v>-83369650.475</v>
          </cell>
          <cell r="F168" t="str">
            <v>115SG</v>
          </cell>
          <cell r="G168" t="str">
            <v>115</v>
          </cell>
          <cell r="I168">
            <v>-83369650.475</v>
          </cell>
        </row>
        <row r="169">
          <cell r="A169" t="str">
            <v>124CA</v>
          </cell>
          <cell r="B169" t="str">
            <v>124</v>
          </cell>
          <cell r="D169">
            <v>405822.5</v>
          </cell>
          <cell r="F169" t="str">
            <v>124CA</v>
          </cell>
          <cell r="G169" t="str">
            <v>124</v>
          </cell>
          <cell r="I169">
            <v>405822.5</v>
          </cell>
        </row>
        <row r="170">
          <cell r="A170" t="str">
            <v>124ID</v>
          </cell>
          <cell r="B170" t="str">
            <v>124</v>
          </cell>
          <cell r="D170">
            <v>39098.62</v>
          </cell>
          <cell r="F170" t="str">
            <v>124ID</v>
          </cell>
          <cell r="G170" t="str">
            <v>124</v>
          </cell>
          <cell r="I170">
            <v>39098.62</v>
          </cell>
        </row>
        <row r="171">
          <cell r="A171" t="str">
            <v>124MT</v>
          </cell>
          <cell r="B171" t="str">
            <v>124</v>
          </cell>
          <cell r="D171">
            <v>0</v>
          </cell>
          <cell r="F171" t="str">
            <v>124MT</v>
          </cell>
          <cell r="G171" t="str">
            <v>124</v>
          </cell>
          <cell r="I171">
            <v>0</v>
          </cell>
        </row>
        <row r="172">
          <cell r="A172" t="str">
            <v>124OR</v>
          </cell>
          <cell r="B172" t="str">
            <v>124</v>
          </cell>
          <cell r="D172">
            <v>0.17</v>
          </cell>
          <cell r="F172" t="str">
            <v>124OR</v>
          </cell>
          <cell r="G172" t="str">
            <v>124</v>
          </cell>
          <cell r="I172">
            <v>0.17</v>
          </cell>
        </row>
        <row r="173">
          <cell r="A173" t="str">
            <v>124OTHER</v>
          </cell>
          <cell r="B173" t="str">
            <v>124</v>
          </cell>
          <cell r="D173">
            <v>-3753314.34</v>
          </cell>
          <cell r="F173" t="str">
            <v>124OTHER</v>
          </cell>
          <cell r="G173" t="str">
            <v>124</v>
          </cell>
          <cell r="I173">
            <v>-3753314.34</v>
          </cell>
        </row>
        <row r="174">
          <cell r="A174" t="str">
            <v>124SO</v>
          </cell>
          <cell r="B174" t="str">
            <v>124</v>
          </cell>
          <cell r="D174">
            <v>-2462.97</v>
          </cell>
          <cell r="F174" t="str">
            <v>124SO</v>
          </cell>
          <cell r="G174" t="str">
            <v>124</v>
          </cell>
          <cell r="I174">
            <v>-2462.97</v>
          </cell>
        </row>
        <row r="175">
          <cell r="A175" t="str">
            <v>124UT</v>
          </cell>
          <cell r="B175" t="str">
            <v>124</v>
          </cell>
          <cell r="D175">
            <v>5496745.54</v>
          </cell>
          <cell r="F175" t="str">
            <v>124UT</v>
          </cell>
          <cell r="G175" t="str">
            <v>124</v>
          </cell>
          <cell r="I175">
            <v>5496745.54</v>
          </cell>
        </row>
        <row r="176">
          <cell r="A176" t="str">
            <v>124WA</v>
          </cell>
          <cell r="B176" t="str">
            <v>124</v>
          </cell>
          <cell r="D176">
            <v>2099755.05</v>
          </cell>
          <cell r="F176" t="str">
            <v>124WA</v>
          </cell>
          <cell r="G176" t="str">
            <v>124</v>
          </cell>
          <cell r="I176">
            <v>2099755.05</v>
          </cell>
        </row>
        <row r="177">
          <cell r="A177" t="str">
            <v>124WYP</v>
          </cell>
          <cell r="B177" t="str">
            <v>124</v>
          </cell>
          <cell r="D177">
            <v>117215.94</v>
          </cell>
          <cell r="F177" t="str">
            <v>124WYP</v>
          </cell>
          <cell r="G177" t="str">
            <v>124</v>
          </cell>
          <cell r="I177">
            <v>117215.94</v>
          </cell>
        </row>
        <row r="178">
          <cell r="A178" t="str">
            <v>124WYU</v>
          </cell>
          <cell r="B178" t="str">
            <v>124</v>
          </cell>
          <cell r="D178">
            <v>12594.07</v>
          </cell>
          <cell r="F178" t="str">
            <v>124WYU</v>
          </cell>
          <cell r="G178" t="str">
            <v>124</v>
          </cell>
          <cell r="I178">
            <v>12594.07</v>
          </cell>
        </row>
        <row r="179">
          <cell r="A179" t="str">
            <v>131SNP</v>
          </cell>
          <cell r="B179" t="str">
            <v>131</v>
          </cell>
          <cell r="D179">
            <v>0</v>
          </cell>
          <cell r="F179" t="str">
            <v>131SNP</v>
          </cell>
          <cell r="G179" t="str">
            <v>131</v>
          </cell>
          <cell r="I179">
            <v>0</v>
          </cell>
        </row>
        <row r="180">
          <cell r="A180" t="str">
            <v>135SG</v>
          </cell>
          <cell r="B180" t="str">
            <v>135</v>
          </cell>
          <cell r="D180">
            <v>2690.833333304</v>
          </cell>
          <cell r="F180" t="str">
            <v>135SG</v>
          </cell>
          <cell r="G180" t="str">
            <v>135</v>
          </cell>
          <cell r="I180">
            <v>2690.833333304</v>
          </cell>
        </row>
        <row r="181">
          <cell r="A181" t="str">
            <v>141SO</v>
          </cell>
          <cell r="B181" t="str">
            <v>141</v>
          </cell>
          <cell r="D181">
            <v>918460.045833334</v>
          </cell>
          <cell r="F181" t="str">
            <v>141SO</v>
          </cell>
          <cell r="G181" t="str">
            <v>141</v>
          </cell>
          <cell r="I181">
            <v>918460.045833334</v>
          </cell>
        </row>
        <row r="182">
          <cell r="A182" t="str">
            <v>143SO</v>
          </cell>
          <cell r="B182" t="str">
            <v>143</v>
          </cell>
          <cell r="D182">
            <v>16607229.8658975</v>
          </cell>
          <cell r="F182" t="str">
            <v>143SO</v>
          </cell>
          <cell r="G182" t="str">
            <v>143</v>
          </cell>
          <cell r="I182">
            <v>16607229.8658975</v>
          </cell>
        </row>
        <row r="183">
          <cell r="A183" t="str">
            <v>151SE</v>
          </cell>
          <cell r="B183" t="str">
            <v>151</v>
          </cell>
          <cell r="D183">
            <v>152999369.1308166</v>
          </cell>
          <cell r="F183" t="str">
            <v>151SE</v>
          </cell>
          <cell r="G183" t="str">
            <v>151</v>
          </cell>
          <cell r="I183">
            <v>152999369.1308166</v>
          </cell>
        </row>
        <row r="184">
          <cell r="A184" t="str">
            <v>151SSECH</v>
          </cell>
          <cell r="B184" t="str">
            <v>151</v>
          </cell>
          <cell r="D184">
            <v>13046167.071301084</v>
          </cell>
          <cell r="F184" t="str">
            <v>151SSECH</v>
          </cell>
          <cell r="G184" t="str">
            <v>151</v>
          </cell>
          <cell r="I184">
            <v>13046167.071301084</v>
          </cell>
        </row>
        <row r="185">
          <cell r="A185" t="str">
            <v>154CA</v>
          </cell>
          <cell r="B185" t="str">
            <v>154</v>
          </cell>
          <cell r="D185">
            <v>1120106.81</v>
          </cell>
          <cell r="F185" t="str">
            <v>154CA</v>
          </cell>
          <cell r="G185" t="str">
            <v>154</v>
          </cell>
          <cell r="I185">
            <v>1120106.81</v>
          </cell>
        </row>
        <row r="186">
          <cell r="A186" t="str">
            <v>154DGP</v>
          </cell>
          <cell r="B186" t="str">
            <v>154</v>
          </cell>
          <cell r="D186">
            <v>0</v>
          </cell>
          <cell r="F186" t="str">
            <v>154DGP</v>
          </cell>
          <cell r="G186" t="str">
            <v>154</v>
          </cell>
          <cell r="I186">
            <v>0</v>
          </cell>
        </row>
        <row r="187">
          <cell r="A187" t="str">
            <v>154ID</v>
          </cell>
          <cell r="B187" t="str">
            <v>154</v>
          </cell>
          <cell r="D187">
            <v>4461413.28</v>
          </cell>
          <cell r="F187" t="str">
            <v>154ID</v>
          </cell>
          <cell r="G187" t="str">
            <v>154</v>
          </cell>
          <cell r="I187">
            <v>4461413.28</v>
          </cell>
        </row>
        <row r="188">
          <cell r="A188" t="str">
            <v>154OR</v>
          </cell>
          <cell r="B188" t="str">
            <v>154</v>
          </cell>
          <cell r="D188">
            <v>25097828.99</v>
          </cell>
          <cell r="F188" t="str">
            <v>154OR</v>
          </cell>
          <cell r="G188" t="str">
            <v>154</v>
          </cell>
          <cell r="I188">
            <v>25097828.99</v>
          </cell>
        </row>
        <row r="189">
          <cell r="A189" t="str">
            <v>154SE</v>
          </cell>
          <cell r="B189" t="str">
            <v>154</v>
          </cell>
          <cell r="D189">
            <v>4314407.96</v>
          </cell>
          <cell r="F189" t="str">
            <v>154SE</v>
          </cell>
          <cell r="G189" t="str">
            <v>154</v>
          </cell>
          <cell r="I189">
            <v>4314407.96</v>
          </cell>
        </row>
        <row r="190">
          <cell r="A190" t="str">
            <v>154SG</v>
          </cell>
          <cell r="B190" t="str">
            <v>154</v>
          </cell>
          <cell r="D190">
            <v>1807014.6</v>
          </cell>
          <cell r="F190" t="str">
            <v>154SG</v>
          </cell>
          <cell r="G190" t="str">
            <v>154</v>
          </cell>
          <cell r="I190">
            <v>1807014.6</v>
          </cell>
        </row>
        <row r="191">
          <cell r="A191" t="str">
            <v>154SNPD</v>
          </cell>
          <cell r="B191" t="str">
            <v>154</v>
          </cell>
          <cell r="D191">
            <v>-4850775.75</v>
          </cell>
          <cell r="F191" t="str">
            <v>154SNPD</v>
          </cell>
          <cell r="G191" t="str">
            <v>154</v>
          </cell>
          <cell r="I191">
            <v>-4850775.75</v>
          </cell>
        </row>
        <row r="192">
          <cell r="A192" t="str">
            <v>154SNPPH</v>
          </cell>
          <cell r="B192" t="str">
            <v>154</v>
          </cell>
          <cell r="D192">
            <v>-21080.64</v>
          </cell>
          <cell r="F192" t="str">
            <v>154SNPPH</v>
          </cell>
          <cell r="G192" t="str">
            <v>154</v>
          </cell>
          <cell r="I192">
            <v>-21080.64</v>
          </cell>
        </row>
        <row r="193">
          <cell r="A193" t="str">
            <v>154SNPPS</v>
          </cell>
          <cell r="B193" t="str">
            <v>154</v>
          </cell>
          <cell r="D193">
            <v>73226690.01</v>
          </cell>
          <cell r="F193" t="str">
            <v>154SNPPS</v>
          </cell>
          <cell r="G193" t="str">
            <v>154</v>
          </cell>
          <cell r="I193">
            <v>73226690.01</v>
          </cell>
        </row>
        <row r="194">
          <cell r="A194" t="str">
            <v>154SO</v>
          </cell>
          <cell r="B194" t="str">
            <v>154</v>
          </cell>
          <cell r="D194">
            <v>194683.45</v>
          </cell>
          <cell r="F194" t="str">
            <v>154SO</v>
          </cell>
          <cell r="G194" t="str">
            <v>154</v>
          </cell>
          <cell r="I194">
            <v>194683.45</v>
          </cell>
        </row>
        <row r="195">
          <cell r="A195" t="str">
            <v>154SSGCH</v>
          </cell>
          <cell r="B195" t="str">
            <v>154</v>
          </cell>
          <cell r="D195">
            <v>0</v>
          </cell>
          <cell r="F195" t="str">
            <v>154SSGCH</v>
          </cell>
          <cell r="G195" t="str">
            <v>154</v>
          </cell>
          <cell r="I195">
            <v>0</v>
          </cell>
        </row>
        <row r="196">
          <cell r="A196" t="str">
            <v>154UT</v>
          </cell>
          <cell r="B196" t="str">
            <v>154</v>
          </cell>
          <cell r="D196">
            <v>30511869.05</v>
          </cell>
          <cell r="F196" t="str">
            <v>154UT</v>
          </cell>
          <cell r="G196" t="str">
            <v>154</v>
          </cell>
          <cell r="I196">
            <v>30511869.05</v>
          </cell>
        </row>
        <row r="197">
          <cell r="A197" t="str">
            <v>154WA</v>
          </cell>
          <cell r="B197" t="str">
            <v>154</v>
          </cell>
          <cell r="D197">
            <v>5445971.4</v>
          </cell>
          <cell r="F197" t="str">
            <v>154WA</v>
          </cell>
          <cell r="G197" t="str">
            <v>154</v>
          </cell>
          <cell r="I197">
            <v>5445971.4</v>
          </cell>
        </row>
        <row r="198">
          <cell r="A198" t="str">
            <v>154WYP</v>
          </cell>
          <cell r="B198" t="str">
            <v>154</v>
          </cell>
          <cell r="D198">
            <v>7614848.22</v>
          </cell>
          <cell r="F198" t="str">
            <v>154WYP</v>
          </cell>
          <cell r="G198" t="str">
            <v>154</v>
          </cell>
          <cell r="I198">
            <v>7614848.22</v>
          </cell>
        </row>
        <row r="199">
          <cell r="A199" t="str">
            <v>154WYU</v>
          </cell>
          <cell r="B199" t="str">
            <v>154</v>
          </cell>
          <cell r="D199">
            <v>1127044.13</v>
          </cell>
          <cell r="F199" t="str">
            <v>154WYU</v>
          </cell>
          <cell r="G199" t="str">
            <v>154</v>
          </cell>
          <cell r="I199">
            <v>1127044.13</v>
          </cell>
        </row>
        <row r="200">
          <cell r="A200" t="str">
            <v>163SO</v>
          </cell>
          <cell r="B200" t="str">
            <v>163</v>
          </cell>
          <cell r="D200">
            <v>0</v>
          </cell>
          <cell r="F200" t="str">
            <v>163SO</v>
          </cell>
          <cell r="G200" t="str">
            <v>163</v>
          </cell>
          <cell r="I200">
            <v>0</v>
          </cell>
        </row>
        <row r="201">
          <cell r="A201" t="str">
            <v>165GPS</v>
          </cell>
          <cell r="B201" t="str">
            <v>165</v>
          </cell>
          <cell r="D201">
            <v>8147932.78</v>
          </cell>
          <cell r="F201" t="str">
            <v>165GPS</v>
          </cell>
          <cell r="G201" t="str">
            <v>165</v>
          </cell>
          <cell r="I201">
            <v>8147932.78</v>
          </cell>
        </row>
        <row r="202">
          <cell r="A202" t="str">
            <v>165ID</v>
          </cell>
          <cell r="B202" t="str">
            <v>165</v>
          </cell>
          <cell r="D202">
            <v>173502.35</v>
          </cell>
          <cell r="F202" t="str">
            <v>165ID</v>
          </cell>
          <cell r="G202" t="str">
            <v>165</v>
          </cell>
          <cell r="I202">
            <v>173502.35</v>
          </cell>
        </row>
        <row r="203">
          <cell r="A203" t="str">
            <v>165OR</v>
          </cell>
          <cell r="B203" t="str">
            <v>165</v>
          </cell>
          <cell r="D203">
            <v>911411.32</v>
          </cell>
          <cell r="F203" t="str">
            <v>165OR</v>
          </cell>
          <cell r="G203" t="str">
            <v>165</v>
          </cell>
          <cell r="I203">
            <v>911411.32</v>
          </cell>
        </row>
        <row r="204">
          <cell r="A204" t="str">
            <v>165OTHER</v>
          </cell>
          <cell r="B204" t="str">
            <v>165</v>
          </cell>
          <cell r="D204">
            <v>369200.48</v>
          </cell>
          <cell r="F204" t="str">
            <v>165OTHER</v>
          </cell>
          <cell r="G204" t="str">
            <v>165</v>
          </cell>
          <cell r="I204">
            <v>369200.48</v>
          </cell>
        </row>
        <row r="205">
          <cell r="A205" t="str">
            <v>165SE</v>
          </cell>
          <cell r="B205" t="str">
            <v>165</v>
          </cell>
          <cell r="D205">
            <v>3641352.83</v>
          </cell>
          <cell r="F205" t="str">
            <v>165SE</v>
          </cell>
          <cell r="G205" t="str">
            <v>165</v>
          </cell>
          <cell r="I205">
            <v>3641352.83</v>
          </cell>
        </row>
        <row r="206">
          <cell r="A206" t="str">
            <v>165SG</v>
          </cell>
          <cell r="B206" t="str">
            <v>165</v>
          </cell>
          <cell r="D206">
            <v>5054506.14</v>
          </cell>
          <cell r="F206" t="str">
            <v>165SG</v>
          </cell>
          <cell r="G206" t="str">
            <v>165</v>
          </cell>
          <cell r="I206">
            <v>5054506.14</v>
          </cell>
        </row>
        <row r="207">
          <cell r="A207" t="str">
            <v>165SO</v>
          </cell>
          <cell r="B207" t="str">
            <v>165</v>
          </cell>
          <cell r="D207">
            <v>19220698.25</v>
          </cell>
          <cell r="F207" t="str">
            <v>165SO</v>
          </cell>
          <cell r="G207" t="str">
            <v>165</v>
          </cell>
          <cell r="I207">
            <v>19220698.25</v>
          </cell>
        </row>
        <row r="208">
          <cell r="A208" t="str">
            <v>165UT</v>
          </cell>
          <cell r="B208" t="str">
            <v>165</v>
          </cell>
          <cell r="D208">
            <v>1778354.44</v>
          </cell>
          <cell r="F208" t="str">
            <v>165UT</v>
          </cell>
          <cell r="G208" t="str">
            <v>165</v>
          </cell>
          <cell r="I208">
            <v>1778354.44</v>
          </cell>
        </row>
        <row r="209">
          <cell r="A209" t="str">
            <v>165WA</v>
          </cell>
          <cell r="B209" t="str">
            <v>165</v>
          </cell>
          <cell r="D209">
            <v>0</v>
          </cell>
          <cell r="F209" t="str">
            <v>165WA</v>
          </cell>
          <cell r="G209" t="str">
            <v>165</v>
          </cell>
          <cell r="I209">
            <v>0</v>
          </cell>
        </row>
        <row r="210">
          <cell r="A210" t="str">
            <v>165WYP</v>
          </cell>
          <cell r="B210" t="str">
            <v>165</v>
          </cell>
          <cell r="D210">
            <v>-0.01</v>
          </cell>
          <cell r="F210" t="str">
            <v>165WYP</v>
          </cell>
          <cell r="G210" t="str">
            <v>165</v>
          </cell>
          <cell r="I210">
            <v>-0.01</v>
          </cell>
        </row>
        <row r="211">
          <cell r="A211" t="str">
            <v>165WYU</v>
          </cell>
          <cell r="B211" t="str">
            <v>165</v>
          </cell>
          <cell r="D211">
            <v>0</v>
          </cell>
          <cell r="F211" t="str">
            <v>165WYU</v>
          </cell>
          <cell r="G211" t="str">
            <v>165</v>
          </cell>
          <cell r="I211">
            <v>0</v>
          </cell>
        </row>
        <row r="212">
          <cell r="A212" t="str">
            <v>18222OR</v>
          </cell>
          <cell r="B212" t="str">
            <v>18222</v>
          </cell>
          <cell r="D212">
            <v>-209522.81</v>
          </cell>
          <cell r="F212" t="str">
            <v>18222OR</v>
          </cell>
          <cell r="G212" t="str">
            <v>18222</v>
          </cell>
          <cell r="I212">
            <v>-209522.81</v>
          </cell>
        </row>
        <row r="213">
          <cell r="A213" t="str">
            <v>18222TROJD</v>
          </cell>
          <cell r="B213" t="str">
            <v>18222</v>
          </cell>
          <cell r="D213">
            <v>1894551.1391150006</v>
          </cell>
          <cell r="F213" t="str">
            <v>18222TROJD</v>
          </cell>
          <cell r="G213" t="str">
            <v>18222</v>
          </cell>
          <cell r="I213">
            <v>1894551.1391150006</v>
          </cell>
        </row>
        <row r="214">
          <cell r="A214" t="str">
            <v>18222TROJP</v>
          </cell>
          <cell r="B214" t="str">
            <v>18222</v>
          </cell>
          <cell r="D214">
            <v>1293848.1300000004</v>
          </cell>
          <cell r="F214" t="str">
            <v>18222TROJP</v>
          </cell>
          <cell r="G214" t="str">
            <v>18222</v>
          </cell>
          <cell r="I214">
            <v>1293848.1300000004</v>
          </cell>
        </row>
        <row r="215">
          <cell r="A215" t="str">
            <v>18222WA</v>
          </cell>
          <cell r="B215" t="str">
            <v>18222</v>
          </cell>
          <cell r="D215">
            <v>-850277.46</v>
          </cell>
          <cell r="F215" t="str">
            <v>18222WA</v>
          </cell>
          <cell r="G215" t="str">
            <v>18222</v>
          </cell>
          <cell r="I215">
            <v>-850277.46</v>
          </cell>
        </row>
        <row r="216">
          <cell r="A216" t="str">
            <v>182MCA</v>
          </cell>
          <cell r="B216" t="str">
            <v>182M</v>
          </cell>
          <cell r="D216">
            <v>2805865.96</v>
          </cell>
          <cell r="F216" t="str">
            <v>182MCA</v>
          </cell>
          <cell r="G216" t="str">
            <v>182M</v>
          </cell>
          <cell r="I216">
            <v>2805865.96</v>
          </cell>
        </row>
        <row r="217">
          <cell r="A217" t="str">
            <v>182MID</v>
          </cell>
          <cell r="B217" t="str">
            <v>182M</v>
          </cell>
          <cell r="D217">
            <v>-287129.91</v>
          </cell>
          <cell r="F217" t="str">
            <v>182MID</v>
          </cell>
          <cell r="G217" t="str">
            <v>182M</v>
          </cell>
          <cell r="I217">
            <v>-287129.91</v>
          </cell>
        </row>
        <row r="218">
          <cell r="A218" t="str">
            <v>182MOR</v>
          </cell>
          <cell r="B218" t="str">
            <v>182M</v>
          </cell>
          <cell r="D218">
            <v>10102569.39</v>
          </cell>
          <cell r="F218" t="str">
            <v>182MOR</v>
          </cell>
          <cell r="G218" t="str">
            <v>182M</v>
          </cell>
          <cell r="I218">
            <v>10102569.39</v>
          </cell>
        </row>
        <row r="219">
          <cell r="A219" t="str">
            <v>182MOTHER</v>
          </cell>
          <cell r="B219" t="str">
            <v>182M</v>
          </cell>
          <cell r="D219">
            <v>42160837.05</v>
          </cell>
          <cell r="F219" t="str">
            <v>182MOTHER</v>
          </cell>
          <cell r="G219" t="str">
            <v>182M</v>
          </cell>
          <cell r="I219">
            <v>42160837.05</v>
          </cell>
        </row>
        <row r="220">
          <cell r="A220" t="str">
            <v>182MSG</v>
          </cell>
          <cell r="B220" t="str">
            <v>182M</v>
          </cell>
          <cell r="D220">
            <v>7092836.39</v>
          </cell>
          <cell r="F220" t="str">
            <v>182MSG</v>
          </cell>
          <cell r="G220" t="str">
            <v>182M</v>
          </cell>
          <cell r="I220">
            <v>7092836.39</v>
          </cell>
        </row>
        <row r="221">
          <cell r="A221" t="str">
            <v>182MSG-P</v>
          </cell>
          <cell r="B221" t="str">
            <v>182M</v>
          </cell>
          <cell r="D221">
            <v>-6465400.645</v>
          </cell>
          <cell r="F221" t="str">
            <v>182MSG-P</v>
          </cell>
          <cell r="G221" t="str">
            <v>182M</v>
          </cell>
          <cell r="I221">
            <v>-6465400.645</v>
          </cell>
        </row>
        <row r="222">
          <cell r="A222" t="str">
            <v>182MSGCT</v>
          </cell>
          <cell r="B222" t="str">
            <v>182M</v>
          </cell>
          <cell r="D222">
            <v>9072937.075657</v>
          </cell>
          <cell r="F222" t="str">
            <v>182MSGCT</v>
          </cell>
          <cell r="G222" t="str">
            <v>182M</v>
          </cell>
          <cell r="I222">
            <v>9072937.075657</v>
          </cell>
        </row>
        <row r="223">
          <cell r="A223" t="str">
            <v>182MSO</v>
          </cell>
          <cell r="B223" t="str">
            <v>182M</v>
          </cell>
          <cell r="D223">
            <v>5663164.109999999</v>
          </cell>
          <cell r="F223" t="str">
            <v>182MSO</v>
          </cell>
          <cell r="G223" t="str">
            <v>182M</v>
          </cell>
          <cell r="I223">
            <v>5663164.109999999</v>
          </cell>
        </row>
        <row r="224">
          <cell r="A224" t="str">
            <v>182MUT</v>
          </cell>
          <cell r="B224" t="str">
            <v>182M</v>
          </cell>
          <cell r="D224">
            <v>775735.1100000003</v>
          </cell>
          <cell r="F224" t="str">
            <v>182MUT</v>
          </cell>
          <cell r="G224" t="str">
            <v>182M</v>
          </cell>
          <cell r="I224">
            <v>775735.1100000003</v>
          </cell>
        </row>
        <row r="225">
          <cell r="A225" t="str">
            <v>182MWA</v>
          </cell>
          <cell r="B225" t="str">
            <v>182M</v>
          </cell>
          <cell r="D225">
            <v>923210.39</v>
          </cell>
          <cell r="F225" t="str">
            <v>182MWA</v>
          </cell>
          <cell r="G225" t="str">
            <v>182M</v>
          </cell>
          <cell r="I225">
            <v>923210.39</v>
          </cell>
        </row>
        <row r="226">
          <cell r="A226" t="str">
            <v>182MWYP</v>
          </cell>
          <cell r="B226" t="str">
            <v>182M</v>
          </cell>
          <cell r="D226">
            <v>0</v>
          </cell>
          <cell r="F226" t="str">
            <v>182MWYP</v>
          </cell>
          <cell r="G226" t="str">
            <v>182M</v>
          </cell>
          <cell r="I226">
            <v>0</v>
          </cell>
        </row>
        <row r="227">
          <cell r="A227" t="str">
            <v>182MWYU</v>
          </cell>
          <cell r="B227" t="str">
            <v>182M</v>
          </cell>
          <cell r="D227">
            <v>0</v>
          </cell>
          <cell r="F227" t="str">
            <v>182MWYU</v>
          </cell>
          <cell r="G227" t="str">
            <v>182M</v>
          </cell>
          <cell r="I227">
            <v>0</v>
          </cell>
        </row>
        <row r="228">
          <cell r="A228" t="str">
            <v>182WCA</v>
          </cell>
          <cell r="B228" t="str">
            <v>182W</v>
          </cell>
          <cell r="D228">
            <v>0</v>
          </cell>
          <cell r="F228" t="str">
            <v>182WCA</v>
          </cell>
          <cell r="G228" t="str">
            <v>182W</v>
          </cell>
          <cell r="I228">
            <v>0</v>
          </cell>
        </row>
        <row r="229">
          <cell r="A229" t="str">
            <v>182WID</v>
          </cell>
          <cell r="B229" t="str">
            <v>182W</v>
          </cell>
          <cell r="D229">
            <v>5553480.31</v>
          </cell>
          <cell r="F229" t="str">
            <v>182WID</v>
          </cell>
          <cell r="G229" t="str">
            <v>182W</v>
          </cell>
          <cell r="I229">
            <v>5553480.31</v>
          </cell>
        </row>
        <row r="230">
          <cell r="A230" t="str">
            <v>182WOTHER</v>
          </cell>
          <cell r="B230" t="str">
            <v>182W</v>
          </cell>
          <cell r="D230">
            <v>-415730.93</v>
          </cell>
          <cell r="F230" t="str">
            <v>182WOTHER</v>
          </cell>
          <cell r="G230" t="str">
            <v>182W</v>
          </cell>
          <cell r="I230">
            <v>-415730.93</v>
          </cell>
        </row>
        <row r="231">
          <cell r="A231" t="str">
            <v>182WUT</v>
          </cell>
          <cell r="B231" t="str">
            <v>182W</v>
          </cell>
          <cell r="D231">
            <v>489920.9600000002</v>
          </cell>
          <cell r="F231" t="str">
            <v>182WUT</v>
          </cell>
          <cell r="G231" t="str">
            <v>182W</v>
          </cell>
          <cell r="I231">
            <v>489920.9600000002</v>
          </cell>
        </row>
        <row r="232">
          <cell r="A232" t="str">
            <v>182WWYP</v>
          </cell>
          <cell r="B232" t="str">
            <v>182W</v>
          </cell>
          <cell r="D232">
            <v>275905.03</v>
          </cell>
          <cell r="F232" t="str">
            <v>182WWYP</v>
          </cell>
          <cell r="G232" t="str">
            <v>182W</v>
          </cell>
          <cell r="I232">
            <v>275905.03</v>
          </cell>
        </row>
        <row r="233">
          <cell r="A233" t="str">
            <v>182WWYU</v>
          </cell>
          <cell r="B233" t="str">
            <v>182W</v>
          </cell>
          <cell r="D233">
            <v>6720.97</v>
          </cell>
          <cell r="F233" t="str">
            <v>182WWYU</v>
          </cell>
          <cell r="G233" t="str">
            <v>182W</v>
          </cell>
          <cell r="I233">
            <v>6720.97</v>
          </cell>
        </row>
        <row r="234">
          <cell r="A234" t="str">
            <v>186MDGP</v>
          </cell>
          <cell r="B234" t="str">
            <v>186M</v>
          </cell>
          <cell r="D234">
            <v>0</v>
          </cell>
          <cell r="F234" t="str">
            <v>186MDGP</v>
          </cell>
          <cell r="G234" t="str">
            <v>186M</v>
          </cell>
          <cell r="I234">
            <v>0</v>
          </cell>
        </row>
        <row r="235">
          <cell r="A235" t="str">
            <v>186MID</v>
          </cell>
          <cell r="B235" t="str">
            <v>186M</v>
          </cell>
          <cell r="D235">
            <v>0</v>
          </cell>
          <cell r="F235" t="str">
            <v>186MID</v>
          </cell>
          <cell r="G235" t="str">
            <v>186M</v>
          </cell>
          <cell r="I235">
            <v>0</v>
          </cell>
        </row>
        <row r="236">
          <cell r="A236" t="str">
            <v>186MOR</v>
          </cell>
          <cell r="B236" t="str">
            <v>186M</v>
          </cell>
          <cell r="D236">
            <v>0</v>
          </cell>
          <cell r="F236" t="str">
            <v>186MOR</v>
          </cell>
          <cell r="G236" t="str">
            <v>186M</v>
          </cell>
          <cell r="I236">
            <v>0</v>
          </cell>
        </row>
        <row r="237">
          <cell r="A237" t="str">
            <v>186MOTHER</v>
          </cell>
          <cell r="B237" t="str">
            <v>186M</v>
          </cell>
          <cell r="D237">
            <v>4055790.97</v>
          </cell>
          <cell r="F237" t="str">
            <v>186MOTHER</v>
          </cell>
          <cell r="G237" t="str">
            <v>186M</v>
          </cell>
          <cell r="I237">
            <v>4055790.97</v>
          </cell>
        </row>
        <row r="238">
          <cell r="A238" t="str">
            <v>186MSE</v>
          </cell>
          <cell r="B238" t="str">
            <v>186M</v>
          </cell>
          <cell r="D238">
            <v>9027664.407478943</v>
          </cell>
          <cell r="F238" t="str">
            <v>186MSE</v>
          </cell>
          <cell r="G238" t="str">
            <v>186M</v>
          </cell>
          <cell r="I238">
            <v>9027664.407478943</v>
          </cell>
        </row>
        <row r="239">
          <cell r="A239" t="str">
            <v>186MSG</v>
          </cell>
          <cell r="B239" t="str">
            <v>186M</v>
          </cell>
          <cell r="D239">
            <v>39178691.68</v>
          </cell>
          <cell r="F239" t="str">
            <v>186MSG</v>
          </cell>
          <cell r="G239" t="str">
            <v>186M</v>
          </cell>
          <cell r="I239">
            <v>39178691.68</v>
          </cell>
        </row>
        <row r="240">
          <cell r="A240" t="str">
            <v>186MSO</v>
          </cell>
          <cell r="B240" t="str">
            <v>186M</v>
          </cell>
          <cell r="D240">
            <v>97768.72</v>
          </cell>
          <cell r="F240" t="str">
            <v>186MSO</v>
          </cell>
          <cell r="G240" t="str">
            <v>186M</v>
          </cell>
          <cell r="I240">
            <v>97768.72</v>
          </cell>
        </row>
        <row r="241">
          <cell r="A241" t="str">
            <v>186MWA</v>
          </cell>
          <cell r="B241" t="str">
            <v>186M</v>
          </cell>
          <cell r="D241">
            <v>164293.08</v>
          </cell>
          <cell r="F241" t="str">
            <v>186MWA</v>
          </cell>
          <cell r="G241" t="str">
            <v>186M</v>
          </cell>
          <cell r="I241">
            <v>164293.08</v>
          </cell>
        </row>
        <row r="242">
          <cell r="A242" t="str">
            <v>186WOTHER</v>
          </cell>
          <cell r="B242" t="str">
            <v>186W</v>
          </cell>
          <cell r="D242">
            <v>0</v>
          </cell>
          <cell r="F242" t="str">
            <v>186WOTHER</v>
          </cell>
          <cell r="G242" t="str">
            <v>186W</v>
          </cell>
          <cell r="I242">
            <v>0</v>
          </cell>
        </row>
        <row r="243">
          <cell r="A243" t="str">
            <v>190BADDEBT</v>
          </cell>
          <cell r="B243" t="str">
            <v>190</v>
          </cell>
          <cell r="D243">
            <v>8426.023107000627</v>
          </cell>
          <cell r="F243" t="str">
            <v>190BADDEBT</v>
          </cell>
          <cell r="G243" t="str">
            <v>190</v>
          </cell>
          <cell r="I243">
            <v>8426.023107000627</v>
          </cell>
        </row>
        <row r="244">
          <cell r="A244" t="str">
            <v>190CA</v>
          </cell>
          <cell r="B244" t="str">
            <v>190</v>
          </cell>
          <cell r="D244">
            <v>20338.199999999997</v>
          </cell>
          <cell r="F244" t="str">
            <v>190CA</v>
          </cell>
          <cell r="G244" t="str">
            <v>190</v>
          </cell>
          <cell r="I244">
            <v>20338.199999999997</v>
          </cell>
        </row>
        <row r="245">
          <cell r="A245" t="str">
            <v>190CN</v>
          </cell>
          <cell r="B245" t="str">
            <v>190</v>
          </cell>
          <cell r="D245">
            <v>76472.17</v>
          </cell>
          <cell r="F245" t="str">
            <v>190CN</v>
          </cell>
          <cell r="G245" t="str">
            <v>190</v>
          </cell>
          <cell r="I245">
            <v>76472.17</v>
          </cell>
        </row>
        <row r="246">
          <cell r="A246" t="str">
            <v>190DGP</v>
          </cell>
          <cell r="B246" t="str">
            <v>190</v>
          </cell>
          <cell r="D246">
            <v>-3288.96</v>
          </cell>
          <cell r="F246" t="str">
            <v>190DGP</v>
          </cell>
          <cell r="G246" t="str">
            <v>190</v>
          </cell>
          <cell r="I246">
            <v>-3288.96</v>
          </cell>
        </row>
        <row r="247">
          <cell r="A247" t="str">
            <v>190DGU</v>
          </cell>
          <cell r="B247" t="str">
            <v>190</v>
          </cell>
          <cell r="D247">
            <v>0</v>
          </cell>
          <cell r="F247" t="str">
            <v>190DGU</v>
          </cell>
          <cell r="G247" t="str">
            <v>190</v>
          </cell>
          <cell r="I247">
            <v>0</v>
          </cell>
        </row>
        <row r="248">
          <cell r="A248" t="str">
            <v>190IBT</v>
          </cell>
          <cell r="B248" t="str">
            <v>190</v>
          </cell>
          <cell r="D248">
            <v>559788.25</v>
          </cell>
          <cell r="F248" t="str">
            <v>190IBT</v>
          </cell>
          <cell r="G248" t="str">
            <v>190</v>
          </cell>
          <cell r="I248">
            <v>559788.25</v>
          </cell>
        </row>
        <row r="249">
          <cell r="A249" t="str">
            <v>190ID</v>
          </cell>
          <cell r="B249" t="str">
            <v>190</v>
          </cell>
          <cell r="D249">
            <v>484327.52999999997</v>
          </cell>
          <cell r="F249" t="str">
            <v>190ID</v>
          </cell>
          <cell r="G249" t="str">
            <v>190</v>
          </cell>
          <cell r="I249">
            <v>484327.52999999997</v>
          </cell>
        </row>
        <row r="250">
          <cell r="A250" t="str">
            <v>190MT</v>
          </cell>
          <cell r="B250" t="str">
            <v>190</v>
          </cell>
          <cell r="D250">
            <v>0</v>
          </cell>
          <cell r="F250" t="str">
            <v>190MT</v>
          </cell>
          <cell r="G250" t="str">
            <v>190</v>
          </cell>
          <cell r="I250">
            <v>0</v>
          </cell>
        </row>
        <row r="251">
          <cell r="A251" t="str">
            <v>190OR</v>
          </cell>
          <cell r="B251" t="str">
            <v>190</v>
          </cell>
          <cell r="D251">
            <v>839527.51</v>
          </cell>
          <cell r="F251" t="str">
            <v>190OR</v>
          </cell>
          <cell r="G251" t="str">
            <v>190</v>
          </cell>
          <cell r="I251">
            <v>839527.51</v>
          </cell>
        </row>
        <row r="252">
          <cell r="A252" t="str">
            <v>190OTHER</v>
          </cell>
          <cell r="B252" t="str">
            <v>190</v>
          </cell>
          <cell r="D252">
            <v>-295014.00324900076</v>
          </cell>
          <cell r="F252" t="str">
            <v>190OTHER</v>
          </cell>
          <cell r="G252" t="str">
            <v>190</v>
          </cell>
          <cell r="I252">
            <v>-295014.00324900076</v>
          </cell>
        </row>
        <row r="253">
          <cell r="A253" t="str">
            <v>190SE</v>
          </cell>
          <cell r="B253" t="str">
            <v>190</v>
          </cell>
          <cell r="D253">
            <v>25811827.038680002</v>
          </cell>
          <cell r="F253" t="str">
            <v>190SE</v>
          </cell>
          <cell r="G253" t="str">
            <v>190</v>
          </cell>
          <cell r="I253">
            <v>25811827.038680002</v>
          </cell>
        </row>
        <row r="254">
          <cell r="A254" t="str">
            <v>190SG</v>
          </cell>
          <cell r="B254" t="str">
            <v>190</v>
          </cell>
          <cell r="D254">
            <v>47891372.35988</v>
          </cell>
          <cell r="F254" t="str">
            <v>190SG</v>
          </cell>
          <cell r="G254" t="str">
            <v>190</v>
          </cell>
          <cell r="I254">
            <v>47891372.35988</v>
          </cell>
        </row>
        <row r="255">
          <cell r="A255" t="str">
            <v>190SG-P</v>
          </cell>
          <cell r="B255" t="str">
            <v>190</v>
          </cell>
          <cell r="D255">
            <v>0</v>
          </cell>
          <cell r="F255" t="str">
            <v>190SG-P</v>
          </cell>
          <cell r="G255" t="str">
            <v>190</v>
          </cell>
          <cell r="I255">
            <v>0</v>
          </cell>
        </row>
        <row r="256">
          <cell r="A256" t="str">
            <v>190SG-U</v>
          </cell>
          <cell r="B256" t="str">
            <v>190</v>
          </cell>
          <cell r="D256">
            <v>0</v>
          </cell>
          <cell r="F256" t="str">
            <v>190SG-U</v>
          </cell>
          <cell r="G256" t="str">
            <v>190</v>
          </cell>
          <cell r="I256">
            <v>0</v>
          </cell>
        </row>
        <row r="257">
          <cell r="A257" t="str">
            <v>190SNP</v>
          </cell>
          <cell r="B257" t="str">
            <v>190</v>
          </cell>
          <cell r="D257">
            <v>-31974.373198000005</v>
          </cell>
          <cell r="F257" t="str">
            <v>190SNP</v>
          </cell>
          <cell r="G257" t="str">
            <v>190</v>
          </cell>
          <cell r="I257">
            <v>-31974.373198000005</v>
          </cell>
        </row>
        <row r="258">
          <cell r="A258" t="str">
            <v>190SNPD</v>
          </cell>
          <cell r="B258" t="str">
            <v>190</v>
          </cell>
          <cell r="D258">
            <v>793031.2874169999</v>
          </cell>
          <cell r="F258" t="str">
            <v>190SNPD</v>
          </cell>
          <cell r="G258" t="str">
            <v>190</v>
          </cell>
          <cell r="I258">
            <v>793031.2874169999</v>
          </cell>
        </row>
        <row r="259">
          <cell r="A259" t="str">
            <v>190SO</v>
          </cell>
          <cell r="B259" t="str">
            <v>190</v>
          </cell>
          <cell r="D259">
            <v>88917279.95347124</v>
          </cell>
          <cell r="F259" t="str">
            <v>190SO</v>
          </cell>
          <cell r="G259" t="str">
            <v>190</v>
          </cell>
          <cell r="I259">
            <v>88917279.95347124</v>
          </cell>
        </row>
        <row r="260">
          <cell r="A260" t="str">
            <v>190SSGCT</v>
          </cell>
          <cell r="B260" t="str">
            <v>190</v>
          </cell>
          <cell r="D260">
            <v>0</v>
          </cell>
          <cell r="F260" t="str">
            <v>190SSGCT</v>
          </cell>
          <cell r="G260" t="str">
            <v>190</v>
          </cell>
          <cell r="I260">
            <v>0</v>
          </cell>
        </row>
        <row r="261">
          <cell r="A261" t="str">
            <v>190TROJD</v>
          </cell>
          <cell r="B261" t="str">
            <v>190</v>
          </cell>
          <cell r="D261">
            <v>-21851.792198999996</v>
          </cell>
          <cell r="F261" t="str">
            <v>190TROJD</v>
          </cell>
          <cell r="G261" t="str">
            <v>190</v>
          </cell>
          <cell r="I261">
            <v>-21851.792198999996</v>
          </cell>
        </row>
        <row r="262">
          <cell r="A262" t="str">
            <v>190UT</v>
          </cell>
          <cell r="B262" t="str">
            <v>190</v>
          </cell>
          <cell r="D262">
            <v>-5673431.200000001</v>
          </cell>
          <cell r="F262" t="str">
            <v>190UT</v>
          </cell>
          <cell r="G262" t="str">
            <v>190</v>
          </cell>
          <cell r="I262">
            <v>-5673431.200000001</v>
          </cell>
        </row>
        <row r="263">
          <cell r="A263" t="str">
            <v>190WA</v>
          </cell>
          <cell r="B263" t="str">
            <v>190</v>
          </cell>
          <cell r="D263">
            <v>-155511.95999999996</v>
          </cell>
          <cell r="F263" t="str">
            <v>190WA</v>
          </cell>
          <cell r="G263" t="str">
            <v>190</v>
          </cell>
          <cell r="I263">
            <v>-155511.95999999996</v>
          </cell>
        </row>
        <row r="264">
          <cell r="A264" t="str">
            <v>190WYP</v>
          </cell>
          <cell r="B264" t="str">
            <v>190</v>
          </cell>
          <cell r="D264">
            <v>1080493.99</v>
          </cell>
          <cell r="F264" t="str">
            <v>190WYP</v>
          </cell>
          <cell r="G264" t="str">
            <v>190</v>
          </cell>
          <cell r="I264">
            <v>1080493.99</v>
          </cell>
        </row>
        <row r="265">
          <cell r="A265" t="str">
            <v>2281SO</v>
          </cell>
          <cell r="B265" t="str">
            <v>2281</v>
          </cell>
          <cell r="D265">
            <v>0</v>
          </cell>
          <cell r="F265" t="str">
            <v>2281SO</v>
          </cell>
          <cell r="G265" t="str">
            <v>2281</v>
          </cell>
          <cell r="I265">
            <v>0</v>
          </cell>
        </row>
        <row r="266">
          <cell r="A266" t="str">
            <v>2282SO</v>
          </cell>
          <cell r="B266" t="str">
            <v>2282</v>
          </cell>
          <cell r="D266">
            <v>-6054192.07</v>
          </cell>
          <cell r="F266" t="str">
            <v>2282SO</v>
          </cell>
          <cell r="G266" t="str">
            <v>2282</v>
          </cell>
          <cell r="I266">
            <v>-6054192.07</v>
          </cell>
        </row>
        <row r="267">
          <cell r="A267" t="str">
            <v>2283SO</v>
          </cell>
          <cell r="B267" t="str">
            <v>2283</v>
          </cell>
          <cell r="D267">
            <v>-20386756.15</v>
          </cell>
          <cell r="F267" t="str">
            <v>2283SO</v>
          </cell>
          <cell r="G267" t="str">
            <v>2283</v>
          </cell>
          <cell r="I267">
            <v>-20386756.15</v>
          </cell>
        </row>
        <row r="268">
          <cell r="A268" t="str">
            <v>22841SE</v>
          </cell>
          <cell r="B268" t="str">
            <v>22841</v>
          </cell>
          <cell r="D268">
            <v>0</v>
          </cell>
          <cell r="F268" t="str">
            <v>22841SE</v>
          </cell>
          <cell r="G268" t="str">
            <v>22841</v>
          </cell>
          <cell r="I268">
            <v>0</v>
          </cell>
        </row>
        <row r="269">
          <cell r="A269" t="str">
            <v>22842TROJD</v>
          </cell>
          <cell r="B269" t="str">
            <v>22842</v>
          </cell>
          <cell r="D269">
            <v>-2484009.34</v>
          </cell>
          <cell r="F269" t="str">
            <v>22842TROJD</v>
          </cell>
          <cell r="G269" t="str">
            <v>22842</v>
          </cell>
          <cell r="I269">
            <v>-2484009.34</v>
          </cell>
        </row>
        <row r="270">
          <cell r="A270" t="str">
            <v>230SE</v>
          </cell>
          <cell r="B270" t="str">
            <v>230</v>
          </cell>
          <cell r="D270">
            <v>-2401442.94333333</v>
          </cell>
          <cell r="F270" t="str">
            <v>230SE</v>
          </cell>
          <cell r="G270" t="str">
            <v>230</v>
          </cell>
          <cell r="I270">
            <v>-2401442.94333333</v>
          </cell>
        </row>
        <row r="271">
          <cell r="A271" t="str">
            <v>230TROJP</v>
          </cell>
          <cell r="B271" t="str">
            <v>230</v>
          </cell>
          <cell r="D271">
            <v>-2273791.87</v>
          </cell>
          <cell r="F271" t="str">
            <v>230TROJP</v>
          </cell>
          <cell r="G271" t="str">
            <v>230</v>
          </cell>
          <cell r="I271">
            <v>-2273791.87</v>
          </cell>
        </row>
        <row r="272">
          <cell r="A272" t="str">
            <v>232SE</v>
          </cell>
          <cell r="B272" t="str">
            <v>232</v>
          </cell>
          <cell r="D272">
            <v>-1216082.84499989</v>
          </cell>
          <cell r="F272" t="str">
            <v>232SE</v>
          </cell>
          <cell r="G272" t="str">
            <v>232</v>
          </cell>
          <cell r="I272">
            <v>-1216082.84499989</v>
          </cell>
        </row>
        <row r="273">
          <cell r="A273" t="str">
            <v>232SG</v>
          </cell>
          <cell r="B273" t="str">
            <v>232</v>
          </cell>
          <cell r="D273">
            <v>1.666666667</v>
          </cell>
          <cell r="F273" t="str">
            <v>232SG</v>
          </cell>
          <cell r="G273" t="str">
            <v>232</v>
          </cell>
          <cell r="I273">
            <v>1.666666667</v>
          </cell>
        </row>
        <row r="274">
          <cell r="A274" t="str">
            <v>232SO</v>
          </cell>
          <cell r="B274" t="str">
            <v>232</v>
          </cell>
          <cell r="D274">
            <v>-1278895.27083303</v>
          </cell>
          <cell r="F274" t="str">
            <v>232SO</v>
          </cell>
          <cell r="G274" t="str">
            <v>232</v>
          </cell>
          <cell r="I274">
            <v>-1278895.27083303</v>
          </cell>
        </row>
        <row r="275">
          <cell r="A275" t="str">
            <v>252CA</v>
          </cell>
          <cell r="B275" t="str">
            <v>252</v>
          </cell>
          <cell r="D275">
            <v>-58595</v>
          </cell>
          <cell r="F275" t="str">
            <v>252CA</v>
          </cell>
          <cell r="G275" t="str">
            <v>252</v>
          </cell>
          <cell r="I275">
            <v>-58595</v>
          </cell>
        </row>
        <row r="276">
          <cell r="A276" t="str">
            <v>252CN</v>
          </cell>
          <cell r="B276" t="str">
            <v>252</v>
          </cell>
          <cell r="D276">
            <v>0.3272319999523461</v>
          </cell>
          <cell r="F276" t="str">
            <v>252CN</v>
          </cell>
          <cell r="G276" t="str">
            <v>252</v>
          </cell>
          <cell r="I276">
            <v>0.3272319999523461</v>
          </cell>
        </row>
        <row r="277">
          <cell r="A277" t="str">
            <v>252ID</v>
          </cell>
          <cell r="B277" t="str">
            <v>252</v>
          </cell>
          <cell r="D277">
            <v>-175823.91</v>
          </cell>
          <cell r="F277" t="str">
            <v>252ID</v>
          </cell>
          <cell r="G277" t="str">
            <v>252</v>
          </cell>
          <cell r="I277">
            <v>-175823.91</v>
          </cell>
        </row>
        <row r="278">
          <cell r="A278" t="str">
            <v>252OR</v>
          </cell>
          <cell r="B278" t="str">
            <v>252</v>
          </cell>
          <cell r="D278">
            <v>-1104013.85</v>
          </cell>
          <cell r="F278" t="str">
            <v>252OR</v>
          </cell>
          <cell r="G278" t="str">
            <v>252</v>
          </cell>
          <cell r="I278">
            <v>-1104013.85</v>
          </cell>
        </row>
        <row r="279">
          <cell r="A279" t="str">
            <v>252SG</v>
          </cell>
          <cell r="B279" t="str">
            <v>252</v>
          </cell>
          <cell r="D279">
            <v>-5354420.3</v>
          </cell>
          <cell r="F279" t="str">
            <v>252SG</v>
          </cell>
          <cell r="G279" t="str">
            <v>252</v>
          </cell>
          <cell r="I279">
            <v>-5354420.3</v>
          </cell>
        </row>
        <row r="280">
          <cell r="A280" t="str">
            <v>252UT</v>
          </cell>
          <cell r="B280" t="str">
            <v>252</v>
          </cell>
          <cell r="D280">
            <v>-6940078.67</v>
          </cell>
          <cell r="F280" t="str">
            <v>252UT</v>
          </cell>
          <cell r="G280" t="str">
            <v>252</v>
          </cell>
          <cell r="I280">
            <v>-6940078.67</v>
          </cell>
        </row>
        <row r="281">
          <cell r="A281" t="str">
            <v>252WA</v>
          </cell>
          <cell r="B281" t="str">
            <v>252</v>
          </cell>
          <cell r="D281">
            <v>-261992.87</v>
          </cell>
          <cell r="F281" t="str">
            <v>252WA</v>
          </cell>
          <cell r="G281" t="str">
            <v>252</v>
          </cell>
          <cell r="I281">
            <v>-261992.87</v>
          </cell>
        </row>
        <row r="282">
          <cell r="A282" t="str">
            <v>252WYP</v>
          </cell>
          <cell r="B282" t="str">
            <v>252</v>
          </cell>
          <cell r="D282">
            <v>-3588213.08</v>
          </cell>
          <cell r="F282" t="str">
            <v>252WYP</v>
          </cell>
          <cell r="G282" t="str">
            <v>252</v>
          </cell>
          <cell r="I282">
            <v>-3588213.08</v>
          </cell>
        </row>
        <row r="283">
          <cell r="A283" t="str">
            <v>252WYU</v>
          </cell>
          <cell r="B283" t="str">
            <v>252</v>
          </cell>
          <cell r="D283">
            <v>0</v>
          </cell>
          <cell r="F283" t="str">
            <v>252WYU</v>
          </cell>
          <cell r="G283" t="str">
            <v>252</v>
          </cell>
          <cell r="I283">
            <v>0</v>
          </cell>
        </row>
        <row r="284">
          <cell r="A284" t="str">
            <v>25316SE</v>
          </cell>
          <cell r="B284" t="str">
            <v>25316</v>
          </cell>
          <cell r="D284">
            <v>-551000</v>
          </cell>
          <cell r="F284" t="str">
            <v>25316SE</v>
          </cell>
          <cell r="G284" t="str">
            <v>25316</v>
          </cell>
          <cell r="I284">
            <v>-551000</v>
          </cell>
        </row>
        <row r="285">
          <cell r="A285" t="str">
            <v>25317SE</v>
          </cell>
          <cell r="B285" t="str">
            <v>25317</v>
          </cell>
          <cell r="D285">
            <v>-1544144</v>
          </cell>
          <cell r="F285" t="str">
            <v>25317SE</v>
          </cell>
          <cell r="G285" t="str">
            <v>25317</v>
          </cell>
          <cell r="I285">
            <v>-1544144</v>
          </cell>
        </row>
        <row r="286">
          <cell r="A286" t="str">
            <v>25318SNPPS</v>
          </cell>
          <cell r="B286" t="str">
            <v>25318</v>
          </cell>
          <cell r="D286">
            <v>-273000</v>
          </cell>
          <cell r="F286" t="str">
            <v>25318SNPPS</v>
          </cell>
          <cell r="G286" t="str">
            <v>25318</v>
          </cell>
          <cell r="I286">
            <v>-273000</v>
          </cell>
        </row>
        <row r="287">
          <cell r="A287" t="str">
            <v>25325SE</v>
          </cell>
          <cell r="B287" t="str">
            <v>25325</v>
          </cell>
          <cell r="D287">
            <v>0</v>
          </cell>
          <cell r="F287" t="str">
            <v>25325SE</v>
          </cell>
          <cell r="G287" t="str">
            <v>25325</v>
          </cell>
          <cell r="I287">
            <v>0</v>
          </cell>
        </row>
        <row r="288">
          <cell r="A288" t="str">
            <v>2533SE</v>
          </cell>
          <cell r="B288" t="str">
            <v>2533</v>
          </cell>
          <cell r="D288">
            <v>-5605322.09249999</v>
          </cell>
          <cell r="F288" t="str">
            <v>2533SE</v>
          </cell>
          <cell r="G288" t="str">
            <v>2533</v>
          </cell>
          <cell r="I288">
            <v>-5605322.09249999</v>
          </cell>
        </row>
        <row r="289">
          <cell r="A289" t="str">
            <v>2533SSECH</v>
          </cell>
          <cell r="B289" t="str">
            <v>2533</v>
          </cell>
          <cell r="D289">
            <v>0</v>
          </cell>
          <cell r="F289" t="str">
            <v>2533SSECH</v>
          </cell>
          <cell r="G289" t="str">
            <v>2533</v>
          </cell>
          <cell r="I289">
            <v>0</v>
          </cell>
        </row>
        <row r="290">
          <cell r="A290" t="str">
            <v>25398SE</v>
          </cell>
          <cell r="B290">
            <v>25398</v>
          </cell>
          <cell r="D290">
            <v>-22049493.38</v>
          </cell>
          <cell r="F290" t="str">
            <v>25398SE</v>
          </cell>
          <cell r="G290">
            <v>25398</v>
          </cell>
          <cell r="I290">
            <v>-22049493.38</v>
          </cell>
        </row>
        <row r="291">
          <cell r="A291" t="str">
            <v>25399CA</v>
          </cell>
          <cell r="B291" t="str">
            <v>25399</v>
          </cell>
          <cell r="D291">
            <v>-230305.69</v>
          </cell>
          <cell r="F291" t="str">
            <v>25399CA</v>
          </cell>
          <cell r="G291" t="str">
            <v>25399</v>
          </cell>
          <cell r="I291">
            <v>-230305.69</v>
          </cell>
        </row>
        <row r="292">
          <cell r="A292" t="str">
            <v>25399ID</v>
          </cell>
          <cell r="B292" t="str">
            <v>25399</v>
          </cell>
          <cell r="D292">
            <v>-75953.54</v>
          </cell>
          <cell r="F292" t="str">
            <v>25399ID</v>
          </cell>
          <cell r="G292" t="str">
            <v>25399</v>
          </cell>
          <cell r="I292">
            <v>-75953.54</v>
          </cell>
        </row>
        <row r="293">
          <cell r="A293" t="str">
            <v>25399OR</v>
          </cell>
          <cell r="B293" t="str">
            <v>25399</v>
          </cell>
          <cell r="D293">
            <v>-1959193.78</v>
          </cell>
          <cell r="F293" t="str">
            <v>25399OR</v>
          </cell>
          <cell r="G293" t="str">
            <v>25399</v>
          </cell>
          <cell r="I293">
            <v>-1959193.78</v>
          </cell>
        </row>
        <row r="294">
          <cell r="A294" t="str">
            <v>25399OTHER</v>
          </cell>
          <cell r="B294" t="str">
            <v>25399</v>
          </cell>
          <cell r="D294">
            <v>-1416490.2</v>
          </cell>
          <cell r="F294" t="str">
            <v>25399OTHER</v>
          </cell>
          <cell r="G294" t="str">
            <v>25399</v>
          </cell>
          <cell r="I294">
            <v>-1416490.2</v>
          </cell>
        </row>
        <row r="295">
          <cell r="A295" t="str">
            <v>25399SE</v>
          </cell>
          <cell r="B295" t="str">
            <v>25399</v>
          </cell>
          <cell r="D295">
            <v>-2732187.27</v>
          </cell>
          <cell r="F295" t="str">
            <v>25399SE</v>
          </cell>
          <cell r="G295" t="str">
            <v>25399</v>
          </cell>
          <cell r="I295">
            <v>-2732187.27</v>
          </cell>
        </row>
        <row r="296">
          <cell r="A296" t="str">
            <v>25399SG</v>
          </cell>
          <cell r="B296" t="str">
            <v>25399</v>
          </cell>
          <cell r="D296">
            <v>-20168478.96333333</v>
          </cell>
          <cell r="F296" t="str">
            <v>25399SG</v>
          </cell>
          <cell r="G296" t="str">
            <v>25399</v>
          </cell>
          <cell r="I296">
            <v>-20168478.96333333</v>
          </cell>
        </row>
        <row r="297">
          <cell r="A297" t="str">
            <v>25399SO</v>
          </cell>
          <cell r="B297" t="str">
            <v>25399</v>
          </cell>
          <cell r="D297">
            <v>-8936456.311333332</v>
          </cell>
          <cell r="F297" t="str">
            <v>25399SO</v>
          </cell>
          <cell r="G297" t="str">
            <v>25399</v>
          </cell>
          <cell r="I297">
            <v>-8936456.311333332</v>
          </cell>
        </row>
        <row r="298">
          <cell r="A298" t="str">
            <v>25399UT</v>
          </cell>
          <cell r="B298" t="str">
            <v>25399</v>
          </cell>
          <cell r="D298">
            <v>-744568.6</v>
          </cell>
          <cell r="F298" t="str">
            <v>25399UT</v>
          </cell>
          <cell r="G298" t="str">
            <v>25399</v>
          </cell>
          <cell r="I298">
            <v>-744568.6</v>
          </cell>
        </row>
        <row r="299">
          <cell r="A299" t="str">
            <v>25399WA</v>
          </cell>
          <cell r="B299" t="str">
            <v>25399</v>
          </cell>
          <cell r="D299">
            <v>-390294.35</v>
          </cell>
          <cell r="F299" t="str">
            <v>25399WA</v>
          </cell>
          <cell r="G299" t="str">
            <v>25399</v>
          </cell>
          <cell r="I299">
            <v>-390294.35</v>
          </cell>
        </row>
        <row r="300">
          <cell r="A300" t="str">
            <v>25399WYP</v>
          </cell>
          <cell r="B300" t="str">
            <v>25399</v>
          </cell>
          <cell r="D300">
            <v>-172639.24</v>
          </cell>
          <cell r="F300" t="str">
            <v>25399WYP</v>
          </cell>
          <cell r="G300" t="str">
            <v>25399</v>
          </cell>
          <cell r="I300">
            <v>-172639.24</v>
          </cell>
        </row>
        <row r="301">
          <cell r="A301" t="str">
            <v>25399WYU</v>
          </cell>
          <cell r="B301" t="str">
            <v>25399</v>
          </cell>
          <cell r="D301">
            <v>-4393.99</v>
          </cell>
          <cell r="F301" t="str">
            <v>25399WYU</v>
          </cell>
          <cell r="G301" t="str">
            <v>25399</v>
          </cell>
          <cell r="I301">
            <v>-4393.99</v>
          </cell>
        </row>
        <row r="302">
          <cell r="A302" t="str">
            <v>254105OTHER</v>
          </cell>
          <cell r="B302" t="str">
            <v>254105</v>
          </cell>
          <cell r="D302">
            <v>-30363</v>
          </cell>
          <cell r="F302" t="str">
            <v>254105OTHER</v>
          </cell>
          <cell r="G302" t="str">
            <v>254105</v>
          </cell>
          <cell r="I302">
            <v>-30363</v>
          </cell>
        </row>
        <row r="303">
          <cell r="A303" t="str">
            <v>254105SE</v>
          </cell>
          <cell r="B303" t="str">
            <v>254105</v>
          </cell>
          <cell r="D303">
            <v>-437406.086666667</v>
          </cell>
          <cell r="F303" t="str">
            <v>254105SE</v>
          </cell>
          <cell r="G303" t="str">
            <v>254105</v>
          </cell>
          <cell r="I303">
            <v>-437406.086666667</v>
          </cell>
        </row>
        <row r="304">
          <cell r="A304" t="str">
            <v>254105TROJP</v>
          </cell>
          <cell r="B304" t="str">
            <v>254105</v>
          </cell>
          <cell r="D304">
            <v>-865813.13</v>
          </cell>
          <cell r="F304" t="str">
            <v>254105TROJP</v>
          </cell>
          <cell r="G304" t="str">
            <v>254105</v>
          </cell>
          <cell r="I304">
            <v>-865813.13</v>
          </cell>
        </row>
        <row r="305">
          <cell r="A305" t="str">
            <v>254ID</v>
          </cell>
          <cell r="B305" t="str">
            <v>254</v>
          </cell>
          <cell r="D305">
            <v>0</v>
          </cell>
          <cell r="F305" t="str">
            <v>254ID</v>
          </cell>
          <cell r="G305" t="str">
            <v>254</v>
          </cell>
          <cell r="I305">
            <v>0</v>
          </cell>
        </row>
        <row r="306">
          <cell r="A306" t="str">
            <v>254OTHER</v>
          </cell>
          <cell r="B306" t="str">
            <v>254</v>
          </cell>
          <cell r="D306">
            <v>0</v>
          </cell>
          <cell r="F306" t="str">
            <v>254OTHER</v>
          </cell>
          <cell r="G306" t="str">
            <v>254</v>
          </cell>
          <cell r="I306">
            <v>0</v>
          </cell>
        </row>
        <row r="307">
          <cell r="A307" t="str">
            <v>254SO</v>
          </cell>
          <cell r="B307" t="str">
            <v>254</v>
          </cell>
          <cell r="D307">
            <v>0</v>
          </cell>
          <cell r="F307" t="str">
            <v>254SO</v>
          </cell>
          <cell r="G307" t="str">
            <v>254</v>
          </cell>
          <cell r="I307">
            <v>0</v>
          </cell>
        </row>
        <row r="308">
          <cell r="A308" t="str">
            <v>254WA</v>
          </cell>
          <cell r="B308" t="str">
            <v>254</v>
          </cell>
          <cell r="D308">
            <v>251997.53</v>
          </cell>
          <cell r="F308" t="str">
            <v>254WA</v>
          </cell>
          <cell r="G308" t="str">
            <v>254</v>
          </cell>
          <cell r="I308">
            <v>251997.53</v>
          </cell>
        </row>
        <row r="309">
          <cell r="A309" t="str">
            <v>255DGU</v>
          </cell>
          <cell r="B309" t="str">
            <v>255</v>
          </cell>
          <cell r="D309">
            <v>0</v>
          </cell>
          <cell r="F309" t="str">
            <v>255DGU</v>
          </cell>
          <cell r="G309" t="str">
            <v>255</v>
          </cell>
          <cell r="I309">
            <v>0</v>
          </cell>
        </row>
        <row r="310">
          <cell r="A310" t="str">
            <v>255ITC84</v>
          </cell>
          <cell r="B310" t="str">
            <v>255</v>
          </cell>
          <cell r="D310">
            <v>-2160302.1076965216</v>
          </cell>
          <cell r="F310" t="str">
            <v>255ITC84</v>
          </cell>
          <cell r="G310" t="str">
            <v>255</v>
          </cell>
          <cell r="I310">
            <v>-2160302.1076965216</v>
          </cell>
        </row>
        <row r="311">
          <cell r="A311" t="str">
            <v>255ITC85</v>
          </cell>
          <cell r="B311" t="str">
            <v>255</v>
          </cell>
          <cell r="D311">
            <v>-3268977.67660597</v>
          </cell>
          <cell r="F311" t="str">
            <v>255ITC85</v>
          </cell>
          <cell r="G311" t="str">
            <v>255</v>
          </cell>
          <cell r="I311">
            <v>-3268977.67660597</v>
          </cell>
        </row>
        <row r="312">
          <cell r="A312" t="str">
            <v>255ITC86</v>
          </cell>
          <cell r="B312" t="str">
            <v>255</v>
          </cell>
          <cell r="D312">
            <v>-1465276.3812002249</v>
          </cell>
          <cell r="F312" t="str">
            <v>255ITC86</v>
          </cell>
          <cell r="G312" t="str">
            <v>255</v>
          </cell>
          <cell r="I312">
            <v>-1465276.3812002249</v>
          </cell>
        </row>
        <row r="313">
          <cell r="A313" t="str">
            <v>255ITC88</v>
          </cell>
          <cell r="B313" t="str">
            <v>255</v>
          </cell>
          <cell r="D313">
            <v>-209060.70371804337</v>
          </cell>
          <cell r="F313" t="str">
            <v>255ITC88</v>
          </cell>
          <cell r="G313" t="str">
            <v>255</v>
          </cell>
          <cell r="I313">
            <v>-209060.70371804337</v>
          </cell>
        </row>
        <row r="314">
          <cell r="A314" t="str">
            <v>255ITC89</v>
          </cell>
          <cell r="B314" t="str">
            <v>255</v>
          </cell>
          <cell r="D314">
            <v>-449004.244159844</v>
          </cell>
          <cell r="F314" t="str">
            <v>255ITC89</v>
          </cell>
          <cell r="G314" t="str">
            <v>255</v>
          </cell>
          <cell r="I314">
            <v>-449004.244159844</v>
          </cell>
        </row>
        <row r="315">
          <cell r="A315" t="str">
            <v>255ITC90</v>
          </cell>
          <cell r="B315" t="str">
            <v>255</v>
          </cell>
          <cell r="D315">
            <v>-277352.8866193954</v>
          </cell>
          <cell r="F315" t="str">
            <v>255ITC90</v>
          </cell>
          <cell r="G315" t="str">
            <v>255</v>
          </cell>
          <cell r="I315">
            <v>-277352.8866193954</v>
          </cell>
        </row>
        <row r="316">
          <cell r="A316" t="str">
            <v>281DGP</v>
          </cell>
          <cell r="B316" t="str">
            <v>281</v>
          </cell>
          <cell r="D316">
            <v>0</v>
          </cell>
          <cell r="F316" t="str">
            <v>281DGP</v>
          </cell>
          <cell r="G316" t="str">
            <v>281</v>
          </cell>
          <cell r="I316">
            <v>0</v>
          </cell>
        </row>
        <row r="317">
          <cell r="A317" t="str">
            <v>282CA</v>
          </cell>
          <cell r="B317" t="str">
            <v>282</v>
          </cell>
          <cell r="D317">
            <v>-43026911</v>
          </cell>
          <cell r="F317" t="str">
            <v>282CA</v>
          </cell>
          <cell r="G317" t="str">
            <v>282</v>
          </cell>
          <cell r="I317">
            <v>-43026911</v>
          </cell>
        </row>
        <row r="318">
          <cell r="A318" t="str">
            <v>282DGP</v>
          </cell>
          <cell r="B318" t="str">
            <v>282</v>
          </cell>
          <cell r="D318">
            <v>0</v>
          </cell>
          <cell r="F318" t="str">
            <v>282DGP</v>
          </cell>
          <cell r="G318" t="str">
            <v>282</v>
          </cell>
          <cell r="I318">
            <v>0</v>
          </cell>
        </row>
        <row r="319">
          <cell r="A319" t="str">
            <v>282DITBAL</v>
          </cell>
          <cell r="B319" t="str">
            <v>282</v>
          </cell>
          <cell r="D319">
            <v>4229653.018341064</v>
          </cell>
          <cell r="F319" t="str">
            <v>282DITBAL</v>
          </cell>
          <cell r="G319" t="str">
            <v>282</v>
          </cell>
          <cell r="I319">
            <v>4229653.018341064</v>
          </cell>
        </row>
        <row r="320">
          <cell r="A320" t="str">
            <v>282FERC</v>
          </cell>
          <cell r="B320" t="str">
            <v>282</v>
          </cell>
          <cell r="D320">
            <v>-4401515</v>
          </cell>
          <cell r="F320" t="str">
            <v>282FERC</v>
          </cell>
          <cell r="G320" t="str">
            <v>282</v>
          </cell>
          <cell r="I320">
            <v>-4401515</v>
          </cell>
        </row>
        <row r="321">
          <cell r="A321" t="str">
            <v>282GPS</v>
          </cell>
          <cell r="B321" t="str">
            <v>282</v>
          </cell>
          <cell r="D321">
            <v>-1501.5</v>
          </cell>
          <cell r="F321" t="str">
            <v>282GPS</v>
          </cell>
          <cell r="G321" t="str">
            <v>282</v>
          </cell>
          <cell r="I321">
            <v>-1501.5</v>
          </cell>
        </row>
        <row r="322">
          <cell r="A322" t="str">
            <v>282ID</v>
          </cell>
          <cell r="B322" t="str">
            <v>282</v>
          </cell>
          <cell r="D322">
            <v>-104637439.64</v>
          </cell>
          <cell r="F322" t="str">
            <v>282ID</v>
          </cell>
          <cell r="G322" t="str">
            <v>282</v>
          </cell>
          <cell r="I322">
            <v>-104637439.64</v>
          </cell>
        </row>
        <row r="323">
          <cell r="A323" t="str">
            <v>282OR</v>
          </cell>
          <cell r="B323" t="str">
            <v>282</v>
          </cell>
          <cell r="D323">
            <v>-491224332.73</v>
          </cell>
          <cell r="F323" t="str">
            <v>282OR</v>
          </cell>
          <cell r="G323" t="str">
            <v>282</v>
          </cell>
          <cell r="I323">
            <v>-491224332.73</v>
          </cell>
        </row>
        <row r="324">
          <cell r="A324" t="str">
            <v>282OTHER</v>
          </cell>
          <cell r="B324" t="str">
            <v>282</v>
          </cell>
          <cell r="D324">
            <v>-3961218.26</v>
          </cell>
          <cell r="F324" t="str">
            <v>282OTHER</v>
          </cell>
          <cell r="G324" t="str">
            <v>282</v>
          </cell>
          <cell r="I324">
            <v>-3961218.26</v>
          </cell>
        </row>
        <row r="325">
          <cell r="A325" t="str">
            <v>282SE</v>
          </cell>
          <cell r="B325" t="str">
            <v>282</v>
          </cell>
          <cell r="D325">
            <v>-9011640.561210003</v>
          </cell>
          <cell r="F325" t="str">
            <v>282SE</v>
          </cell>
          <cell r="G325" t="str">
            <v>282</v>
          </cell>
          <cell r="I325">
            <v>-9011640.561210003</v>
          </cell>
        </row>
        <row r="326">
          <cell r="A326" t="str">
            <v>282SG</v>
          </cell>
          <cell r="B326" t="str">
            <v>282</v>
          </cell>
          <cell r="D326">
            <v>-14296779.57625565</v>
          </cell>
          <cell r="F326" t="str">
            <v>282SG</v>
          </cell>
          <cell r="G326" t="str">
            <v>282</v>
          </cell>
          <cell r="I326">
            <v>-14296779.57625565</v>
          </cell>
        </row>
        <row r="327">
          <cell r="A327" t="str">
            <v>282SO</v>
          </cell>
          <cell r="B327" t="str">
            <v>282</v>
          </cell>
          <cell r="D327">
            <v>-10726342.08</v>
          </cell>
          <cell r="F327" t="str">
            <v>282SO</v>
          </cell>
          <cell r="G327" t="str">
            <v>282</v>
          </cell>
          <cell r="I327">
            <v>-10726342.08</v>
          </cell>
        </row>
        <row r="328">
          <cell r="A328" t="str">
            <v>282UT</v>
          </cell>
          <cell r="B328" t="str">
            <v>282</v>
          </cell>
          <cell r="D328">
            <v>-721616876</v>
          </cell>
          <cell r="F328" t="str">
            <v>282UT</v>
          </cell>
          <cell r="G328" t="str">
            <v>282</v>
          </cell>
          <cell r="I328">
            <v>-721616876</v>
          </cell>
        </row>
        <row r="329">
          <cell r="A329" t="str">
            <v>282WA</v>
          </cell>
          <cell r="B329" t="str">
            <v>282</v>
          </cell>
          <cell r="D329">
            <v>-116090982</v>
          </cell>
          <cell r="F329" t="str">
            <v>282WA</v>
          </cell>
          <cell r="G329" t="str">
            <v>282</v>
          </cell>
          <cell r="I329">
            <v>-116090982</v>
          </cell>
        </row>
        <row r="330">
          <cell r="A330" t="str">
            <v>282WYP</v>
          </cell>
          <cell r="B330" t="str">
            <v>282</v>
          </cell>
          <cell r="D330">
            <v>-182084209</v>
          </cell>
          <cell r="F330" t="str">
            <v>282WYP</v>
          </cell>
          <cell r="G330" t="str">
            <v>282</v>
          </cell>
          <cell r="I330">
            <v>-182084209</v>
          </cell>
        </row>
        <row r="331">
          <cell r="A331" t="str">
            <v>282WYU</v>
          </cell>
          <cell r="B331" t="str">
            <v>282</v>
          </cell>
          <cell r="D331">
            <v>-33808515</v>
          </cell>
          <cell r="F331" t="str">
            <v>282WYU</v>
          </cell>
          <cell r="G331" t="str">
            <v>282</v>
          </cell>
          <cell r="I331">
            <v>-33808515</v>
          </cell>
        </row>
        <row r="332">
          <cell r="A332" t="str">
            <v>283CA</v>
          </cell>
          <cell r="B332" t="str">
            <v>283</v>
          </cell>
          <cell r="D332">
            <v>-861854.15</v>
          </cell>
          <cell r="F332" t="str">
            <v>283CA</v>
          </cell>
          <cell r="G332" t="str">
            <v>283</v>
          </cell>
          <cell r="I332">
            <v>-861854.15</v>
          </cell>
        </row>
        <row r="333">
          <cell r="A333" t="str">
            <v>283GPS</v>
          </cell>
          <cell r="B333" t="str">
            <v>283</v>
          </cell>
          <cell r="D333">
            <v>-13262745.16</v>
          </cell>
          <cell r="F333" t="str">
            <v>283GPS</v>
          </cell>
          <cell r="G333" t="str">
            <v>283</v>
          </cell>
          <cell r="I333">
            <v>-13262745.16</v>
          </cell>
        </row>
        <row r="334">
          <cell r="A334" t="str">
            <v>283ID</v>
          </cell>
          <cell r="B334" t="str">
            <v>283</v>
          </cell>
          <cell r="D334">
            <v>-1813038.08</v>
          </cell>
          <cell r="F334" t="str">
            <v>283ID</v>
          </cell>
          <cell r="G334" t="str">
            <v>283</v>
          </cell>
          <cell r="I334">
            <v>-1813038.08</v>
          </cell>
        </row>
        <row r="335">
          <cell r="A335" t="str">
            <v>283OR</v>
          </cell>
          <cell r="B335" t="str">
            <v>283</v>
          </cell>
          <cell r="D335">
            <v>-1761940.7199999993</v>
          </cell>
          <cell r="F335" t="str">
            <v>283OR</v>
          </cell>
          <cell r="G335" t="str">
            <v>283</v>
          </cell>
          <cell r="I335">
            <v>-1761940.7199999993</v>
          </cell>
        </row>
        <row r="336">
          <cell r="A336" t="str">
            <v>283OTHER</v>
          </cell>
          <cell r="B336" t="str">
            <v>283</v>
          </cell>
          <cell r="D336">
            <v>-39205501.69499999</v>
          </cell>
          <cell r="F336" t="str">
            <v>283OTHER</v>
          </cell>
          <cell r="G336" t="str">
            <v>283</v>
          </cell>
          <cell r="I336">
            <v>-39205501.69499999</v>
          </cell>
        </row>
        <row r="337">
          <cell r="A337" t="str">
            <v>283SE</v>
          </cell>
          <cell r="B337" t="str">
            <v>283</v>
          </cell>
          <cell r="D337">
            <v>-13554280.821570002</v>
          </cell>
          <cell r="F337" t="str">
            <v>283SE</v>
          </cell>
          <cell r="G337" t="str">
            <v>283</v>
          </cell>
          <cell r="I337">
            <v>-13554280.821570002</v>
          </cell>
        </row>
        <row r="338">
          <cell r="A338" t="str">
            <v>283SG</v>
          </cell>
          <cell r="B338" t="str">
            <v>283</v>
          </cell>
          <cell r="D338">
            <v>-4797740.589485999</v>
          </cell>
          <cell r="F338" t="str">
            <v>283SG</v>
          </cell>
          <cell r="G338" t="str">
            <v>283</v>
          </cell>
          <cell r="I338">
            <v>-4797740.589485999</v>
          </cell>
        </row>
        <row r="339">
          <cell r="A339" t="str">
            <v>283SGCT</v>
          </cell>
          <cell r="B339" t="str">
            <v>283</v>
          </cell>
          <cell r="D339">
            <v>-2373225.165</v>
          </cell>
          <cell r="F339" t="str">
            <v>283SGCT</v>
          </cell>
          <cell r="G339" t="str">
            <v>283</v>
          </cell>
          <cell r="I339">
            <v>-2373225.165</v>
          </cell>
        </row>
        <row r="340">
          <cell r="A340" t="str">
            <v>283SNP</v>
          </cell>
          <cell r="B340" t="str">
            <v>283</v>
          </cell>
          <cell r="D340">
            <v>-5812320.505</v>
          </cell>
          <cell r="F340" t="str">
            <v>283SNP</v>
          </cell>
          <cell r="G340" t="str">
            <v>283</v>
          </cell>
          <cell r="I340">
            <v>-5812320.505</v>
          </cell>
        </row>
        <row r="341">
          <cell r="A341" t="str">
            <v>283SO</v>
          </cell>
          <cell r="B341" t="str">
            <v>283</v>
          </cell>
          <cell r="D341">
            <v>-2832702.65632</v>
          </cell>
          <cell r="F341" t="str">
            <v>283SO</v>
          </cell>
          <cell r="G341" t="str">
            <v>283</v>
          </cell>
          <cell r="I341">
            <v>-2832702.65632</v>
          </cell>
        </row>
        <row r="342">
          <cell r="A342" t="str">
            <v>283TROJD</v>
          </cell>
          <cell r="B342" t="str">
            <v>283</v>
          </cell>
          <cell r="D342">
            <v>1133569.045</v>
          </cell>
          <cell r="F342" t="str">
            <v>283TROJD</v>
          </cell>
          <cell r="G342" t="str">
            <v>283</v>
          </cell>
          <cell r="I342">
            <v>1133569.045</v>
          </cell>
        </row>
        <row r="343">
          <cell r="A343" t="str">
            <v>283UT</v>
          </cell>
          <cell r="B343" t="str">
            <v>283</v>
          </cell>
          <cell r="D343">
            <v>-1051135.2599999998</v>
          </cell>
          <cell r="F343" t="str">
            <v>283UT</v>
          </cell>
          <cell r="G343" t="str">
            <v>283</v>
          </cell>
          <cell r="I343">
            <v>-1051135.2599999998</v>
          </cell>
        </row>
        <row r="344">
          <cell r="A344" t="str">
            <v>283WA</v>
          </cell>
          <cell r="B344" t="str">
            <v>283</v>
          </cell>
          <cell r="D344">
            <v>-3410815.21</v>
          </cell>
          <cell r="F344" t="str">
            <v>283WA</v>
          </cell>
          <cell r="G344" t="str">
            <v>283</v>
          </cell>
          <cell r="I344">
            <v>-3410815.21</v>
          </cell>
        </row>
        <row r="345">
          <cell r="A345" t="str">
            <v>283WYP</v>
          </cell>
          <cell r="B345" t="str">
            <v>283</v>
          </cell>
          <cell r="D345">
            <v>0</v>
          </cell>
          <cell r="F345" t="str">
            <v>283WYP</v>
          </cell>
          <cell r="G345" t="str">
            <v>283</v>
          </cell>
          <cell r="I345">
            <v>0</v>
          </cell>
        </row>
        <row r="346">
          <cell r="A346" t="str">
            <v>283WYU</v>
          </cell>
          <cell r="B346" t="str">
            <v>283</v>
          </cell>
          <cell r="D346">
            <v>0</v>
          </cell>
          <cell r="F346" t="str">
            <v>283WYU</v>
          </cell>
          <cell r="G346" t="str">
            <v>283</v>
          </cell>
          <cell r="I346">
            <v>0</v>
          </cell>
        </row>
        <row r="347">
          <cell r="A347" t="str">
            <v>302DGP</v>
          </cell>
          <cell r="B347" t="str">
            <v>302</v>
          </cell>
          <cell r="D347">
            <v>-87813.576742436</v>
          </cell>
          <cell r="F347" t="str">
            <v>302DGP</v>
          </cell>
          <cell r="G347" t="str">
            <v>302</v>
          </cell>
          <cell r="I347">
            <v>-87813.576742436</v>
          </cell>
        </row>
        <row r="348">
          <cell r="A348" t="str">
            <v>302DGU</v>
          </cell>
          <cell r="B348" t="str">
            <v>302</v>
          </cell>
          <cell r="D348">
            <v>581001.2316826443</v>
          </cell>
          <cell r="F348" t="str">
            <v>302DGU</v>
          </cell>
          <cell r="G348" t="str">
            <v>302</v>
          </cell>
          <cell r="I348">
            <v>581001.2316826443</v>
          </cell>
        </row>
        <row r="349">
          <cell r="A349" t="str">
            <v>302ID</v>
          </cell>
          <cell r="B349" t="str">
            <v>302</v>
          </cell>
          <cell r="D349">
            <v>997305.9319998327</v>
          </cell>
          <cell r="F349" t="str">
            <v>302ID</v>
          </cell>
          <cell r="G349" t="str">
            <v>302</v>
          </cell>
          <cell r="I349">
            <v>997305.9319998327</v>
          </cell>
        </row>
        <row r="350">
          <cell r="A350" t="str">
            <v>302SG</v>
          </cell>
          <cell r="B350" t="str">
            <v>302</v>
          </cell>
          <cell r="D350">
            <v>13625001.088445727</v>
          </cell>
          <cell r="F350" t="str">
            <v>302SG</v>
          </cell>
          <cell r="G350" t="str">
            <v>302</v>
          </cell>
          <cell r="I350">
            <v>13625001.088445727</v>
          </cell>
        </row>
        <row r="351">
          <cell r="A351" t="str">
            <v>302SG-P</v>
          </cell>
          <cell r="B351" t="str">
            <v>302</v>
          </cell>
          <cell r="D351">
            <v>103017774.75</v>
          </cell>
          <cell r="F351" t="str">
            <v>302SG-P</v>
          </cell>
          <cell r="G351" t="str">
            <v>302</v>
          </cell>
          <cell r="I351">
            <v>103017774.75</v>
          </cell>
        </row>
        <row r="352">
          <cell r="A352" t="str">
            <v>302SG-U</v>
          </cell>
          <cell r="B352" t="str">
            <v>302</v>
          </cell>
          <cell r="D352">
            <v>9240741.61</v>
          </cell>
          <cell r="F352" t="str">
            <v>302SG-U</v>
          </cell>
          <cell r="G352" t="str">
            <v>302</v>
          </cell>
          <cell r="I352">
            <v>9240741.61</v>
          </cell>
        </row>
        <row r="353">
          <cell r="A353" t="str">
            <v>303CN</v>
          </cell>
          <cell r="B353" t="str">
            <v>303</v>
          </cell>
          <cell r="D353">
            <v>108653682.2079185</v>
          </cell>
          <cell r="F353" t="str">
            <v>303CN</v>
          </cell>
          <cell r="G353" t="str">
            <v>303</v>
          </cell>
          <cell r="I353">
            <v>108653682.2079185</v>
          </cell>
        </row>
        <row r="354">
          <cell r="A354" t="str">
            <v>303DGP</v>
          </cell>
          <cell r="B354" t="str">
            <v>303</v>
          </cell>
          <cell r="D354">
            <v>344575.42</v>
          </cell>
          <cell r="F354" t="str">
            <v>303DGP</v>
          </cell>
          <cell r="G354" t="str">
            <v>303</v>
          </cell>
          <cell r="I354">
            <v>344575.42</v>
          </cell>
        </row>
        <row r="355">
          <cell r="A355" t="str">
            <v>303ID</v>
          </cell>
          <cell r="B355" t="str">
            <v>303</v>
          </cell>
          <cell r="D355">
            <v>392380.9</v>
          </cell>
          <cell r="F355" t="str">
            <v>303ID</v>
          </cell>
          <cell r="G355" t="str">
            <v>303</v>
          </cell>
          <cell r="I355">
            <v>392380.9</v>
          </cell>
        </row>
        <row r="356">
          <cell r="A356" t="str">
            <v>303OR</v>
          </cell>
          <cell r="B356" t="str">
            <v>303</v>
          </cell>
          <cell r="D356">
            <v>7953.946903869203</v>
          </cell>
          <cell r="F356" t="str">
            <v>303OR</v>
          </cell>
          <cell r="G356" t="str">
            <v>303</v>
          </cell>
          <cell r="I356">
            <v>7953.946903869203</v>
          </cell>
        </row>
        <row r="357">
          <cell r="A357" t="str">
            <v>303SE</v>
          </cell>
          <cell r="B357" t="str">
            <v>303</v>
          </cell>
          <cell r="D357">
            <v>3600044.46</v>
          </cell>
          <cell r="F357" t="str">
            <v>303SE</v>
          </cell>
          <cell r="G357" t="str">
            <v>303</v>
          </cell>
          <cell r="I357">
            <v>3600044.46</v>
          </cell>
        </row>
        <row r="358">
          <cell r="A358" t="str">
            <v>303SG</v>
          </cell>
          <cell r="B358" t="str">
            <v>303</v>
          </cell>
          <cell r="D358">
            <v>63040862.6</v>
          </cell>
          <cell r="F358" t="str">
            <v>303SG</v>
          </cell>
          <cell r="G358" t="str">
            <v>303</v>
          </cell>
          <cell r="I358">
            <v>63040862.6</v>
          </cell>
        </row>
        <row r="359">
          <cell r="A359" t="str">
            <v>303SO</v>
          </cell>
          <cell r="B359" t="str">
            <v>303</v>
          </cell>
          <cell r="D359">
            <v>398117220.27388555</v>
          </cell>
          <cell r="F359" t="str">
            <v>303SO</v>
          </cell>
          <cell r="G359" t="str">
            <v>303</v>
          </cell>
          <cell r="I359">
            <v>398117220.27388555</v>
          </cell>
        </row>
        <row r="360">
          <cell r="A360" t="str">
            <v>303UT</v>
          </cell>
          <cell r="B360" t="str">
            <v>303</v>
          </cell>
          <cell r="D360">
            <v>881501.6973612079</v>
          </cell>
          <cell r="F360" t="str">
            <v>303UT</v>
          </cell>
          <cell r="G360" t="str">
            <v>303</v>
          </cell>
          <cell r="I360">
            <v>881501.6973612079</v>
          </cell>
        </row>
        <row r="361">
          <cell r="A361" t="str">
            <v>303WA</v>
          </cell>
          <cell r="B361" t="str">
            <v>303</v>
          </cell>
          <cell r="D361">
            <v>1796.1344835043037</v>
          </cell>
          <cell r="F361" t="str">
            <v>303WA</v>
          </cell>
          <cell r="G361" t="str">
            <v>303</v>
          </cell>
          <cell r="I361">
            <v>1796.1344835043037</v>
          </cell>
        </row>
        <row r="362">
          <cell r="A362" t="str">
            <v>303WYP</v>
          </cell>
          <cell r="B362" t="str">
            <v>303</v>
          </cell>
          <cell r="D362">
            <v>246168.2111319854</v>
          </cell>
          <cell r="F362" t="str">
            <v>303WYP</v>
          </cell>
          <cell r="G362" t="str">
            <v>303</v>
          </cell>
          <cell r="I362">
            <v>246168.2111319854</v>
          </cell>
        </row>
        <row r="363">
          <cell r="A363" t="str">
            <v>310DGP</v>
          </cell>
          <cell r="B363" t="str">
            <v>310</v>
          </cell>
          <cell r="D363">
            <v>2329517.46</v>
          </cell>
          <cell r="F363" t="str">
            <v>310DGP</v>
          </cell>
          <cell r="G363" t="str">
            <v>310</v>
          </cell>
          <cell r="I363">
            <v>2329517.46</v>
          </cell>
        </row>
        <row r="364">
          <cell r="A364" t="str">
            <v>310DGU</v>
          </cell>
          <cell r="B364" t="str">
            <v>310</v>
          </cell>
          <cell r="D364">
            <v>34798445.67</v>
          </cell>
          <cell r="F364" t="str">
            <v>310DGU</v>
          </cell>
          <cell r="G364" t="str">
            <v>310</v>
          </cell>
          <cell r="I364">
            <v>34798445.67</v>
          </cell>
        </row>
        <row r="365">
          <cell r="A365" t="str">
            <v>310SG</v>
          </cell>
          <cell r="B365" t="str">
            <v>310</v>
          </cell>
          <cell r="D365">
            <v>52841352.74</v>
          </cell>
          <cell r="F365" t="str">
            <v>310SG</v>
          </cell>
          <cell r="G365" t="str">
            <v>310</v>
          </cell>
          <cell r="I365">
            <v>52841352.74</v>
          </cell>
        </row>
        <row r="366">
          <cell r="A366" t="str">
            <v>310SSGCH</v>
          </cell>
          <cell r="B366" t="str">
            <v>310</v>
          </cell>
          <cell r="D366">
            <v>1246362.88</v>
          </cell>
          <cell r="F366" t="str">
            <v>310SSGCH</v>
          </cell>
          <cell r="G366" t="str">
            <v>310</v>
          </cell>
          <cell r="I366">
            <v>1246362.88</v>
          </cell>
        </row>
        <row r="367">
          <cell r="A367" t="str">
            <v>311DGP</v>
          </cell>
          <cell r="B367" t="str">
            <v>311</v>
          </cell>
          <cell r="D367">
            <v>235066008.98</v>
          </cell>
          <cell r="F367" t="str">
            <v>311DGP</v>
          </cell>
          <cell r="G367" t="str">
            <v>311</v>
          </cell>
          <cell r="I367">
            <v>235066008.98</v>
          </cell>
        </row>
        <row r="368">
          <cell r="A368" t="str">
            <v>311DGU</v>
          </cell>
          <cell r="B368" t="str">
            <v>311</v>
          </cell>
          <cell r="D368">
            <v>328521963.74</v>
          </cell>
          <cell r="F368" t="str">
            <v>311DGU</v>
          </cell>
          <cell r="G368" t="str">
            <v>311</v>
          </cell>
          <cell r="I368">
            <v>328521963.74</v>
          </cell>
        </row>
        <row r="369">
          <cell r="A369" t="str">
            <v>311SG</v>
          </cell>
          <cell r="B369" t="str">
            <v>311</v>
          </cell>
          <cell r="D369">
            <v>183902758.08</v>
          </cell>
          <cell r="F369" t="str">
            <v>311SG</v>
          </cell>
          <cell r="G369" t="str">
            <v>311</v>
          </cell>
          <cell r="I369">
            <v>183902758.08</v>
          </cell>
        </row>
        <row r="370">
          <cell r="A370" t="str">
            <v>311SSGCH</v>
          </cell>
          <cell r="B370" t="str">
            <v>311</v>
          </cell>
          <cell r="D370">
            <v>53032032.9</v>
          </cell>
          <cell r="F370" t="str">
            <v>311SSGCH</v>
          </cell>
          <cell r="G370" t="str">
            <v>311</v>
          </cell>
          <cell r="I370">
            <v>53032032.9</v>
          </cell>
        </row>
        <row r="371">
          <cell r="A371" t="str">
            <v>312DGP</v>
          </cell>
          <cell r="B371" t="str">
            <v>312</v>
          </cell>
          <cell r="D371">
            <v>712962531.0859864</v>
          </cell>
          <cell r="F371" t="str">
            <v>312DGP</v>
          </cell>
          <cell r="G371" t="str">
            <v>312</v>
          </cell>
          <cell r="I371">
            <v>712962531.0859864</v>
          </cell>
        </row>
        <row r="372">
          <cell r="A372" t="str">
            <v>312DGU</v>
          </cell>
          <cell r="B372" t="str">
            <v>312</v>
          </cell>
          <cell r="D372">
            <v>647590393.6639488</v>
          </cell>
          <cell r="F372" t="str">
            <v>312DGU</v>
          </cell>
          <cell r="G372" t="str">
            <v>312</v>
          </cell>
          <cell r="I372">
            <v>647590393.6639488</v>
          </cell>
        </row>
        <row r="373">
          <cell r="A373" t="str">
            <v>312SG</v>
          </cell>
          <cell r="B373" t="str">
            <v>312</v>
          </cell>
          <cell r="D373">
            <v>1494673039.4579525</v>
          </cell>
          <cell r="F373" t="str">
            <v>312SG</v>
          </cell>
          <cell r="G373" t="str">
            <v>312</v>
          </cell>
          <cell r="I373">
            <v>1494673039.4579525</v>
          </cell>
        </row>
        <row r="374">
          <cell r="A374" t="str">
            <v>312SSGCH</v>
          </cell>
          <cell r="B374" t="str">
            <v>312</v>
          </cell>
          <cell r="D374">
            <v>440600227.9869068</v>
          </cell>
          <cell r="F374" t="str">
            <v>312SSGCH</v>
          </cell>
          <cell r="G374" t="str">
            <v>312</v>
          </cell>
          <cell r="I374">
            <v>440600227.9869068</v>
          </cell>
        </row>
        <row r="375">
          <cell r="A375" t="str">
            <v>314DGP</v>
          </cell>
          <cell r="B375" t="str">
            <v>314</v>
          </cell>
          <cell r="D375">
            <v>147504469.44</v>
          </cell>
          <cell r="F375" t="str">
            <v>314DGP</v>
          </cell>
          <cell r="G375" t="str">
            <v>314</v>
          </cell>
          <cell r="I375">
            <v>147504469.44</v>
          </cell>
        </row>
        <row r="376">
          <cell r="A376" t="str">
            <v>314DGU</v>
          </cell>
          <cell r="B376" t="str">
            <v>314</v>
          </cell>
          <cell r="D376">
            <v>145269411.88</v>
          </cell>
          <cell r="F376" t="str">
            <v>314DGU</v>
          </cell>
          <cell r="G376" t="str">
            <v>314</v>
          </cell>
          <cell r="I376">
            <v>145269411.88</v>
          </cell>
        </row>
        <row r="377">
          <cell r="A377" t="str">
            <v>314SG</v>
          </cell>
          <cell r="B377" t="str">
            <v>314</v>
          </cell>
          <cell r="D377">
            <v>407154283.07</v>
          </cell>
          <cell r="F377" t="str">
            <v>314SG</v>
          </cell>
          <cell r="G377" t="str">
            <v>314</v>
          </cell>
          <cell r="I377">
            <v>407154283.07</v>
          </cell>
        </row>
        <row r="378">
          <cell r="A378" t="str">
            <v>314SSGCH</v>
          </cell>
          <cell r="B378" t="str">
            <v>314</v>
          </cell>
          <cell r="D378">
            <v>54788624.9</v>
          </cell>
          <cell r="F378" t="str">
            <v>314SSGCH</v>
          </cell>
          <cell r="G378" t="str">
            <v>314</v>
          </cell>
          <cell r="I378">
            <v>54788624.9</v>
          </cell>
        </row>
        <row r="379">
          <cell r="A379" t="str">
            <v>315DGP</v>
          </cell>
          <cell r="B379" t="str">
            <v>315</v>
          </cell>
          <cell r="D379">
            <v>88157058.59</v>
          </cell>
          <cell r="F379" t="str">
            <v>315DGP</v>
          </cell>
          <cell r="G379" t="str">
            <v>315</v>
          </cell>
          <cell r="I379">
            <v>88157058.59</v>
          </cell>
        </row>
        <row r="380">
          <cell r="A380" t="str">
            <v>315DGU</v>
          </cell>
          <cell r="B380" t="str">
            <v>315</v>
          </cell>
          <cell r="D380">
            <v>139358575.32</v>
          </cell>
          <cell r="F380" t="str">
            <v>315DGU</v>
          </cell>
          <cell r="G380" t="str">
            <v>315</v>
          </cell>
          <cell r="I380">
            <v>139358575.32</v>
          </cell>
        </row>
        <row r="381">
          <cell r="A381" t="str">
            <v>315SG</v>
          </cell>
          <cell r="B381" t="str">
            <v>315</v>
          </cell>
          <cell r="D381">
            <v>68125707.41</v>
          </cell>
          <cell r="F381" t="str">
            <v>315SG</v>
          </cell>
          <cell r="G381" t="str">
            <v>315</v>
          </cell>
          <cell r="I381">
            <v>68125707.41</v>
          </cell>
        </row>
        <row r="382">
          <cell r="A382" t="str">
            <v>315SSGCH</v>
          </cell>
          <cell r="B382" t="str">
            <v>315</v>
          </cell>
          <cell r="D382">
            <v>46985800.86</v>
          </cell>
          <cell r="F382" t="str">
            <v>315SSGCH</v>
          </cell>
          <cell r="G382" t="str">
            <v>315</v>
          </cell>
          <cell r="I382">
            <v>46985800.86</v>
          </cell>
        </row>
        <row r="383">
          <cell r="A383" t="str">
            <v>316DGP</v>
          </cell>
          <cell r="B383" t="str">
            <v>316</v>
          </cell>
          <cell r="D383">
            <v>4918591.21</v>
          </cell>
          <cell r="F383" t="str">
            <v>316DGP</v>
          </cell>
          <cell r="G383" t="str">
            <v>316</v>
          </cell>
          <cell r="I383">
            <v>4918591.21</v>
          </cell>
        </row>
        <row r="384">
          <cell r="A384" t="str">
            <v>316DGU</v>
          </cell>
          <cell r="B384" t="str">
            <v>316</v>
          </cell>
          <cell r="D384">
            <v>5327244.56</v>
          </cell>
          <cell r="F384" t="str">
            <v>316DGU</v>
          </cell>
          <cell r="G384" t="str">
            <v>316</v>
          </cell>
          <cell r="I384">
            <v>5327244.56</v>
          </cell>
        </row>
        <row r="385">
          <cell r="A385" t="str">
            <v>316SG</v>
          </cell>
          <cell r="B385" t="str">
            <v>316</v>
          </cell>
          <cell r="D385">
            <v>12510929.56</v>
          </cell>
          <cell r="F385" t="str">
            <v>316SG</v>
          </cell>
          <cell r="G385" t="str">
            <v>316</v>
          </cell>
          <cell r="I385">
            <v>12510929.56</v>
          </cell>
        </row>
        <row r="386">
          <cell r="A386" t="str">
            <v>316SSGCH</v>
          </cell>
          <cell r="B386" t="str">
            <v>316</v>
          </cell>
          <cell r="D386">
            <v>3144721.81</v>
          </cell>
          <cell r="F386" t="str">
            <v>316SSGCH</v>
          </cell>
          <cell r="G386" t="str">
            <v>316</v>
          </cell>
          <cell r="I386">
            <v>3144721.81</v>
          </cell>
        </row>
        <row r="387">
          <cell r="A387" t="str">
            <v>330DGP</v>
          </cell>
          <cell r="B387" t="str">
            <v>330</v>
          </cell>
          <cell r="D387">
            <v>10626875.31</v>
          </cell>
          <cell r="F387" t="str">
            <v>330DGP</v>
          </cell>
          <cell r="G387" t="str">
            <v>330</v>
          </cell>
          <cell r="I387">
            <v>10626875.31</v>
          </cell>
        </row>
        <row r="388">
          <cell r="A388" t="str">
            <v>330DGU</v>
          </cell>
          <cell r="B388" t="str">
            <v>330</v>
          </cell>
          <cell r="D388">
            <v>5307561.53</v>
          </cell>
          <cell r="F388" t="str">
            <v>330DGU</v>
          </cell>
          <cell r="G388" t="str">
            <v>330</v>
          </cell>
          <cell r="I388">
            <v>5307561.53</v>
          </cell>
        </row>
        <row r="389">
          <cell r="A389" t="str">
            <v>330SG-P</v>
          </cell>
          <cell r="B389" t="str">
            <v>330</v>
          </cell>
          <cell r="D389">
            <v>3122410.21</v>
          </cell>
          <cell r="F389" t="str">
            <v>330SG-P</v>
          </cell>
          <cell r="G389" t="str">
            <v>330</v>
          </cell>
          <cell r="I389">
            <v>3122410.21</v>
          </cell>
        </row>
        <row r="390">
          <cell r="A390" t="str">
            <v>330SG-U</v>
          </cell>
          <cell r="B390" t="str">
            <v>330</v>
          </cell>
          <cell r="D390">
            <v>635699.65</v>
          </cell>
          <cell r="F390" t="str">
            <v>330SG-U</v>
          </cell>
          <cell r="G390" t="str">
            <v>330</v>
          </cell>
          <cell r="I390">
            <v>635699.65</v>
          </cell>
        </row>
        <row r="391">
          <cell r="A391" t="str">
            <v>331DGP</v>
          </cell>
          <cell r="B391" t="str">
            <v>331</v>
          </cell>
          <cell r="D391">
            <v>21461160.46</v>
          </cell>
          <cell r="F391" t="str">
            <v>331DGP</v>
          </cell>
          <cell r="G391" t="str">
            <v>331</v>
          </cell>
          <cell r="I391">
            <v>21461160.46</v>
          </cell>
        </row>
        <row r="392">
          <cell r="A392" t="str">
            <v>331DGU</v>
          </cell>
          <cell r="B392" t="str">
            <v>331</v>
          </cell>
          <cell r="D392">
            <v>5327119.36</v>
          </cell>
          <cell r="F392" t="str">
            <v>331DGU</v>
          </cell>
          <cell r="G392" t="str">
            <v>331</v>
          </cell>
          <cell r="I392">
            <v>5327119.36</v>
          </cell>
        </row>
        <row r="393">
          <cell r="A393" t="str">
            <v>331SG-P</v>
          </cell>
          <cell r="B393" t="str">
            <v>331</v>
          </cell>
          <cell r="D393">
            <v>50016733.52</v>
          </cell>
          <cell r="F393" t="str">
            <v>331SG-P</v>
          </cell>
          <cell r="G393" t="str">
            <v>331</v>
          </cell>
          <cell r="I393">
            <v>50016733.52</v>
          </cell>
        </row>
        <row r="394">
          <cell r="A394" t="str">
            <v>331SG-U</v>
          </cell>
          <cell r="B394" t="str">
            <v>331</v>
          </cell>
          <cell r="D394">
            <v>7101543.79</v>
          </cell>
          <cell r="F394" t="str">
            <v>331SG-U</v>
          </cell>
          <cell r="G394" t="str">
            <v>331</v>
          </cell>
          <cell r="I394">
            <v>7101543.79</v>
          </cell>
        </row>
        <row r="395">
          <cell r="A395" t="str">
            <v>332DGP</v>
          </cell>
          <cell r="B395" t="str">
            <v>332</v>
          </cell>
          <cell r="D395">
            <v>150568733.9109045</v>
          </cell>
          <cell r="F395" t="str">
            <v>332DGP</v>
          </cell>
          <cell r="G395" t="str">
            <v>332</v>
          </cell>
          <cell r="I395">
            <v>150568733.9109045</v>
          </cell>
        </row>
        <row r="396">
          <cell r="A396" t="str">
            <v>332DGU</v>
          </cell>
          <cell r="B396" t="str">
            <v>332</v>
          </cell>
          <cell r="D396">
            <v>20132861.856055725</v>
          </cell>
          <cell r="F396" t="str">
            <v>332DGU</v>
          </cell>
          <cell r="G396" t="str">
            <v>332</v>
          </cell>
          <cell r="I396">
            <v>20132861.856055725</v>
          </cell>
        </row>
        <row r="397">
          <cell r="A397" t="str">
            <v>332SG-P</v>
          </cell>
          <cell r="B397" t="str">
            <v>332</v>
          </cell>
          <cell r="D397">
            <v>130074115.54325315</v>
          </cell>
          <cell r="F397" t="str">
            <v>332SG-P</v>
          </cell>
          <cell r="G397" t="str">
            <v>332</v>
          </cell>
          <cell r="I397">
            <v>130074115.54325315</v>
          </cell>
        </row>
        <row r="398">
          <cell r="A398" t="str">
            <v>332SG-U</v>
          </cell>
          <cell r="B398" t="str">
            <v>332</v>
          </cell>
          <cell r="D398">
            <v>54565406.30397363</v>
          </cell>
          <cell r="F398" t="str">
            <v>332SG-U</v>
          </cell>
          <cell r="G398" t="str">
            <v>332</v>
          </cell>
          <cell r="I398">
            <v>54565406.30397363</v>
          </cell>
        </row>
        <row r="399">
          <cell r="A399" t="str">
            <v>333DGP</v>
          </cell>
          <cell r="B399" t="str">
            <v>333</v>
          </cell>
          <cell r="D399">
            <v>32833722.98</v>
          </cell>
          <cell r="F399" t="str">
            <v>333DGP</v>
          </cell>
          <cell r="G399" t="str">
            <v>333</v>
          </cell>
          <cell r="I399">
            <v>32833722.98</v>
          </cell>
        </row>
        <row r="400">
          <cell r="A400" t="str">
            <v>333DGU</v>
          </cell>
          <cell r="B400" t="str">
            <v>333</v>
          </cell>
          <cell r="D400">
            <v>9479348.75</v>
          </cell>
          <cell r="F400" t="str">
            <v>333DGU</v>
          </cell>
          <cell r="G400" t="str">
            <v>333</v>
          </cell>
          <cell r="I400">
            <v>9479348.75</v>
          </cell>
        </row>
        <row r="401">
          <cell r="A401" t="str">
            <v>333SG-P</v>
          </cell>
          <cell r="B401" t="str">
            <v>333</v>
          </cell>
          <cell r="D401">
            <v>35531536.98</v>
          </cell>
          <cell r="F401" t="str">
            <v>333SG-P</v>
          </cell>
          <cell r="G401" t="str">
            <v>333</v>
          </cell>
          <cell r="I401">
            <v>35531536.98</v>
          </cell>
        </row>
        <row r="402">
          <cell r="A402" t="str">
            <v>333SG-U</v>
          </cell>
          <cell r="B402" t="str">
            <v>333</v>
          </cell>
          <cell r="D402">
            <v>12699370.42</v>
          </cell>
          <cell r="F402" t="str">
            <v>333SG-U</v>
          </cell>
          <cell r="G402" t="str">
            <v>333</v>
          </cell>
          <cell r="I402">
            <v>12699370.42</v>
          </cell>
        </row>
        <row r="403">
          <cell r="A403" t="str">
            <v>334DGP</v>
          </cell>
          <cell r="B403" t="str">
            <v>334</v>
          </cell>
          <cell r="D403">
            <v>5102414.88</v>
          </cell>
          <cell r="F403" t="str">
            <v>334DGP</v>
          </cell>
          <cell r="G403" t="str">
            <v>334</v>
          </cell>
          <cell r="I403">
            <v>5102414.88</v>
          </cell>
        </row>
        <row r="404">
          <cell r="A404" t="str">
            <v>334DGU</v>
          </cell>
          <cell r="B404" t="str">
            <v>334</v>
          </cell>
          <cell r="D404">
            <v>3968929.57</v>
          </cell>
          <cell r="F404" t="str">
            <v>334DGU</v>
          </cell>
          <cell r="G404" t="str">
            <v>334</v>
          </cell>
          <cell r="I404">
            <v>3968929.57</v>
          </cell>
        </row>
        <row r="405">
          <cell r="A405" t="str">
            <v>334SG-P</v>
          </cell>
          <cell r="B405" t="str">
            <v>334</v>
          </cell>
          <cell r="D405">
            <v>30647338.31</v>
          </cell>
          <cell r="F405" t="str">
            <v>334SG-P</v>
          </cell>
          <cell r="G405" t="str">
            <v>334</v>
          </cell>
          <cell r="I405">
            <v>30647338.31</v>
          </cell>
        </row>
        <row r="406">
          <cell r="A406" t="str">
            <v>334SG-U</v>
          </cell>
          <cell r="B406" t="str">
            <v>334</v>
          </cell>
          <cell r="D406">
            <v>3423222.13</v>
          </cell>
          <cell r="F406" t="str">
            <v>334SG-U</v>
          </cell>
          <cell r="G406" t="str">
            <v>334</v>
          </cell>
          <cell r="I406">
            <v>3423222.13</v>
          </cell>
        </row>
        <row r="407">
          <cell r="A407" t="str">
            <v>335DGP</v>
          </cell>
          <cell r="B407" t="str">
            <v>335</v>
          </cell>
          <cell r="D407">
            <v>1371505.49</v>
          </cell>
          <cell r="F407" t="str">
            <v>335DGP</v>
          </cell>
          <cell r="G407" t="str">
            <v>335</v>
          </cell>
          <cell r="I407">
            <v>1371505.49</v>
          </cell>
        </row>
        <row r="408">
          <cell r="A408" t="str">
            <v>335DGU</v>
          </cell>
          <cell r="B408" t="str">
            <v>335</v>
          </cell>
          <cell r="D408">
            <v>197884.5</v>
          </cell>
          <cell r="F408" t="str">
            <v>335DGU</v>
          </cell>
          <cell r="G408" t="str">
            <v>335</v>
          </cell>
          <cell r="I408">
            <v>197884.5</v>
          </cell>
        </row>
        <row r="409">
          <cell r="A409" t="str">
            <v>335SG-P</v>
          </cell>
          <cell r="B409" t="str">
            <v>335</v>
          </cell>
          <cell r="D409">
            <v>982272.08</v>
          </cell>
          <cell r="F409" t="str">
            <v>335SG-P</v>
          </cell>
          <cell r="G409" t="str">
            <v>335</v>
          </cell>
          <cell r="I409">
            <v>982272.08</v>
          </cell>
        </row>
        <row r="410">
          <cell r="A410" t="str">
            <v>335SG-U</v>
          </cell>
          <cell r="B410" t="str">
            <v>335</v>
          </cell>
          <cell r="D410">
            <v>12962.91</v>
          </cell>
          <cell r="F410" t="str">
            <v>335SG-U</v>
          </cell>
          <cell r="G410" t="str">
            <v>335</v>
          </cell>
          <cell r="I410">
            <v>12962.91</v>
          </cell>
        </row>
        <row r="411">
          <cell r="A411" t="str">
            <v>336DGP</v>
          </cell>
          <cell r="B411" t="str">
            <v>336</v>
          </cell>
          <cell r="D411">
            <v>4636944.49</v>
          </cell>
          <cell r="F411" t="str">
            <v>336DGP</v>
          </cell>
          <cell r="G411" t="str">
            <v>336</v>
          </cell>
          <cell r="I411">
            <v>4636944.49</v>
          </cell>
        </row>
        <row r="412">
          <cell r="A412" t="str">
            <v>336DGU</v>
          </cell>
          <cell r="B412" t="str">
            <v>336</v>
          </cell>
          <cell r="D412">
            <v>828975.78</v>
          </cell>
          <cell r="F412" t="str">
            <v>336DGU</v>
          </cell>
          <cell r="G412" t="str">
            <v>336</v>
          </cell>
          <cell r="I412">
            <v>828975.78</v>
          </cell>
        </row>
        <row r="413">
          <cell r="A413" t="str">
            <v>336SG-P</v>
          </cell>
          <cell r="B413" t="str">
            <v>336</v>
          </cell>
          <cell r="D413">
            <v>7882825.28</v>
          </cell>
          <cell r="F413" t="str">
            <v>336SG-P</v>
          </cell>
          <cell r="G413" t="str">
            <v>336</v>
          </cell>
          <cell r="I413">
            <v>7882825.28</v>
          </cell>
        </row>
        <row r="414">
          <cell r="A414" t="str">
            <v>336SG-U</v>
          </cell>
          <cell r="B414" t="str">
            <v>336</v>
          </cell>
          <cell r="D414">
            <v>592158.18</v>
          </cell>
          <cell r="F414" t="str">
            <v>336SG-U</v>
          </cell>
          <cell r="G414" t="str">
            <v>336</v>
          </cell>
          <cell r="I414">
            <v>592158.18</v>
          </cell>
        </row>
        <row r="415">
          <cell r="A415" t="str">
            <v>340SG</v>
          </cell>
          <cell r="B415" t="str">
            <v>340</v>
          </cell>
          <cell r="D415">
            <v>21542669.9</v>
          </cell>
          <cell r="F415" t="str">
            <v>340SG</v>
          </cell>
          <cell r="G415" t="str">
            <v>340</v>
          </cell>
          <cell r="I415">
            <v>21542669.9</v>
          </cell>
        </row>
        <row r="416">
          <cell r="A416" t="str">
            <v>341DGU</v>
          </cell>
          <cell r="B416" t="str">
            <v>341</v>
          </cell>
          <cell r="D416">
            <v>170925.77</v>
          </cell>
          <cell r="F416" t="str">
            <v>341DGU</v>
          </cell>
          <cell r="G416" t="str">
            <v>341</v>
          </cell>
          <cell r="I416">
            <v>170925.77</v>
          </cell>
        </row>
        <row r="417">
          <cell r="A417" t="str">
            <v>341SG</v>
          </cell>
          <cell r="B417" t="str">
            <v>341</v>
          </cell>
          <cell r="D417">
            <v>108044807.57</v>
          </cell>
          <cell r="F417" t="str">
            <v>341SG</v>
          </cell>
          <cell r="G417" t="str">
            <v>341</v>
          </cell>
          <cell r="I417">
            <v>108044807.57</v>
          </cell>
        </row>
        <row r="418">
          <cell r="A418" t="str">
            <v>341SSGCT</v>
          </cell>
          <cell r="B418" t="str">
            <v>341</v>
          </cell>
          <cell r="D418">
            <v>4237997.14</v>
          </cell>
          <cell r="F418" t="str">
            <v>341SSGCT</v>
          </cell>
          <cell r="G418" t="str">
            <v>341</v>
          </cell>
          <cell r="I418">
            <v>4237997.14</v>
          </cell>
        </row>
        <row r="419">
          <cell r="A419" t="str">
            <v>342DGU</v>
          </cell>
          <cell r="B419" t="str">
            <v>342</v>
          </cell>
          <cell r="D419">
            <v>121338.9</v>
          </cell>
          <cell r="F419" t="str">
            <v>342DGU</v>
          </cell>
          <cell r="G419" t="str">
            <v>342</v>
          </cell>
          <cell r="I419">
            <v>121338.9</v>
          </cell>
        </row>
        <row r="420">
          <cell r="A420" t="str">
            <v>342SG</v>
          </cell>
          <cell r="B420" t="str">
            <v>342</v>
          </cell>
          <cell r="D420">
            <v>6597356.17</v>
          </cell>
          <cell r="F420" t="str">
            <v>342SG</v>
          </cell>
          <cell r="G420" t="str">
            <v>342</v>
          </cell>
          <cell r="I420">
            <v>6597356.17</v>
          </cell>
        </row>
        <row r="421">
          <cell r="A421" t="str">
            <v>342SSGCT</v>
          </cell>
          <cell r="B421" t="str">
            <v>342</v>
          </cell>
          <cell r="D421">
            <v>2257624.72</v>
          </cell>
          <cell r="F421" t="str">
            <v>342SSGCT</v>
          </cell>
          <cell r="G421" t="str">
            <v>342</v>
          </cell>
          <cell r="I421">
            <v>2257624.72</v>
          </cell>
        </row>
        <row r="422">
          <cell r="A422" t="str">
            <v>343DGU</v>
          </cell>
          <cell r="B422" t="str">
            <v>343</v>
          </cell>
          <cell r="D422">
            <v>735450.8549087951</v>
          </cell>
          <cell r="F422" t="str">
            <v>343DGU</v>
          </cell>
          <cell r="G422" t="str">
            <v>343</v>
          </cell>
          <cell r="I422">
            <v>735450.8549087951</v>
          </cell>
        </row>
        <row r="423">
          <cell r="A423" t="str">
            <v>343SG</v>
          </cell>
          <cell r="B423" t="str">
            <v>343</v>
          </cell>
          <cell r="D423">
            <v>2511242165.923195</v>
          </cell>
          <cell r="F423" t="str">
            <v>343SG</v>
          </cell>
          <cell r="G423" t="str">
            <v>343</v>
          </cell>
          <cell r="I423">
            <v>2511242165.923195</v>
          </cell>
        </row>
        <row r="424">
          <cell r="A424" t="str">
            <v>343SSGCT</v>
          </cell>
          <cell r="B424" t="str">
            <v>343</v>
          </cell>
          <cell r="D424">
            <v>53284817.60376917</v>
          </cell>
          <cell r="F424" t="str">
            <v>343SSGCT</v>
          </cell>
          <cell r="G424" t="str">
            <v>343</v>
          </cell>
          <cell r="I424">
            <v>53284817.60376917</v>
          </cell>
        </row>
        <row r="425">
          <cell r="A425" t="str">
            <v>344DGU</v>
          </cell>
          <cell r="B425" t="str">
            <v>344</v>
          </cell>
          <cell r="D425">
            <v>0</v>
          </cell>
          <cell r="F425" t="str">
            <v>344DGU</v>
          </cell>
          <cell r="G425" t="str">
            <v>344</v>
          </cell>
          <cell r="I425">
            <v>0</v>
          </cell>
        </row>
        <row r="426">
          <cell r="A426" t="str">
            <v>344SG</v>
          </cell>
          <cell r="B426" t="str">
            <v>344</v>
          </cell>
          <cell r="D426">
            <v>207484516.56</v>
          </cell>
          <cell r="F426" t="str">
            <v>344SG</v>
          </cell>
          <cell r="G426" t="str">
            <v>344</v>
          </cell>
          <cell r="I426">
            <v>207484516.56</v>
          </cell>
        </row>
        <row r="427">
          <cell r="A427" t="str">
            <v>344SSGCT</v>
          </cell>
          <cell r="B427" t="str">
            <v>344</v>
          </cell>
          <cell r="D427">
            <v>15873643.47</v>
          </cell>
          <cell r="F427" t="str">
            <v>344SSGCT</v>
          </cell>
          <cell r="G427" t="str">
            <v>344</v>
          </cell>
          <cell r="I427">
            <v>15873643.47</v>
          </cell>
        </row>
        <row r="428">
          <cell r="A428" t="str">
            <v>345DGU</v>
          </cell>
          <cell r="B428" t="str">
            <v>345</v>
          </cell>
          <cell r="D428">
            <v>156586.13</v>
          </cell>
          <cell r="F428" t="str">
            <v>345DGU</v>
          </cell>
          <cell r="G428" t="str">
            <v>345</v>
          </cell>
          <cell r="I428">
            <v>156586.13</v>
          </cell>
        </row>
        <row r="429">
          <cell r="A429" t="str">
            <v>345SG</v>
          </cell>
          <cell r="B429" t="str">
            <v>345</v>
          </cell>
          <cell r="D429">
            <v>112644196.26</v>
          </cell>
          <cell r="F429" t="str">
            <v>345SG</v>
          </cell>
          <cell r="G429" t="str">
            <v>345</v>
          </cell>
          <cell r="I429">
            <v>112644196.26</v>
          </cell>
        </row>
        <row r="430">
          <cell r="A430" t="str">
            <v>345SSGCT</v>
          </cell>
          <cell r="B430" t="str">
            <v>345</v>
          </cell>
          <cell r="D430">
            <v>3072971.2</v>
          </cell>
          <cell r="F430" t="str">
            <v>345SSGCT</v>
          </cell>
          <cell r="G430" t="str">
            <v>345</v>
          </cell>
          <cell r="I430">
            <v>3072971.2</v>
          </cell>
        </row>
        <row r="431">
          <cell r="A431" t="str">
            <v>346DGU</v>
          </cell>
          <cell r="B431" t="str">
            <v>346</v>
          </cell>
          <cell r="D431">
            <v>11813.11</v>
          </cell>
          <cell r="F431" t="str">
            <v>346DGU</v>
          </cell>
          <cell r="G431" t="str">
            <v>346</v>
          </cell>
          <cell r="I431">
            <v>11813.11</v>
          </cell>
        </row>
        <row r="432">
          <cell r="A432" t="str">
            <v>346SG</v>
          </cell>
          <cell r="B432" t="str">
            <v>346</v>
          </cell>
          <cell r="D432">
            <v>6653072.81</v>
          </cell>
          <cell r="F432" t="str">
            <v>346SG</v>
          </cell>
          <cell r="G432" t="str">
            <v>346</v>
          </cell>
          <cell r="I432">
            <v>6653072.81</v>
          </cell>
        </row>
        <row r="433">
          <cell r="A433" t="str">
            <v>350DGP</v>
          </cell>
          <cell r="B433" t="str">
            <v>350</v>
          </cell>
          <cell r="D433">
            <v>20116072.71</v>
          </cell>
          <cell r="F433" t="str">
            <v>350DGP</v>
          </cell>
          <cell r="G433" t="str">
            <v>350</v>
          </cell>
          <cell r="I433">
            <v>20116072.71</v>
          </cell>
        </row>
        <row r="434">
          <cell r="A434" t="str">
            <v>350DGU</v>
          </cell>
          <cell r="B434" t="str">
            <v>350</v>
          </cell>
          <cell r="D434">
            <v>48627811.03</v>
          </cell>
          <cell r="F434" t="str">
            <v>350DGU</v>
          </cell>
          <cell r="G434" t="str">
            <v>350</v>
          </cell>
          <cell r="I434">
            <v>48627811.03</v>
          </cell>
        </row>
        <row r="435">
          <cell r="A435" t="str">
            <v>350SG</v>
          </cell>
          <cell r="B435" t="str">
            <v>350</v>
          </cell>
          <cell r="D435">
            <v>23603069.39</v>
          </cell>
          <cell r="F435" t="str">
            <v>350SG</v>
          </cell>
          <cell r="G435" t="str">
            <v>350</v>
          </cell>
          <cell r="I435">
            <v>23603069.39</v>
          </cell>
        </row>
        <row r="436">
          <cell r="A436" t="str">
            <v>352DGP</v>
          </cell>
          <cell r="B436" t="str">
            <v>352</v>
          </cell>
          <cell r="D436">
            <v>7679830.18</v>
          </cell>
          <cell r="F436" t="str">
            <v>352DGP</v>
          </cell>
          <cell r="G436" t="str">
            <v>352</v>
          </cell>
          <cell r="I436">
            <v>7679830.18</v>
          </cell>
        </row>
        <row r="437">
          <cell r="A437" t="str">
            <v>352DGU</v>
          </cell>
          <cell r="B437" t="str">
            <v>352</v>
          </cell>
          <cell r="D437">
            <v>18276825.38</v>
          </cell>
          <cell r="F437" t="str">
            <v>352DGU</v>
          </cell>
          <cell r="G437" t="str">
            <v>352</v>
          </cell>
          <cell r="I437">
            <v>18276825.38</v>
          </cell>
        </row>
        <row r="438">
          <cell r="A438" t="str">
            <v>352SG</v>
          </cell>
          <cell r="B438" t="str">
            <v>352</v>
          </cell>
          <cell r="D438">
            <v>37781428.49</v>
          </cell>
          <cell r="F438" t="str">
            <v>352SG</v>
          </cell>
          <cell r="G438" t="str">
            <v>352</v>
          </cell>
          <cell r="I438">
            <v>37781428.49</v>
          </cell>
        </row>
        <row r="439">
          <cell r="A439" t="str">
            <v>353DGP</v>
          </cell>
          <cell r="B439" t="str">
            <v>353</v>
          </cell>
          <cell r="D439">
            <v>134220445.38</v>
          </cell>
          <cell r="F439" t="str">
            <v>353DGP</v>
          </cell>
          <cell r="G439" t="str">
            <v>353</v>
          </cell>
          <cell r="I439">
            <v>134220445.38</v>
          </cell>
        </row>
        <row r="440">
          <cell r="A440" t="str">
            <v>353DGU</v>
          </cell>
          <cell r="B440" t="str">
            <v>353</v>
          </cell>
          <cell r="D440">
            <v>195779603.93</v>
          </cell>
          <cell r="F440" t="str">
            <v>353DGU</v>
          </cell>
          <cell r="G440" t="str">
            <v>353</v>
          </cell>
          <cell r="I440">
            <v>195779603.93</v>
          </cell>
        </row>
        <row r="441">
          <cell r="A441" t="str">
            <v>353SG</v>
          </cell>
          <cell r="B441" t="str">
            <v>353</v>
          </cell>
          <cell r="D441">
            <v>696655577.55</v>
          </cell>
          <cell r="F441" t="str">
            <v>353SG</v>
          </cell>
          <cell r="G441" t="str">
            <v>353</v>
          </cell>
          <cell r="I441">
            <v>696655577.55</v>
          </cell>
        </row>
        <row r="442">
          <cell r="A442" t="str">
            <v>354DGP</v>
          </cell>
          <cell r="B442" t="str">
            <v>354</v>
          </cell>
          <cell r="D442">
            <v>156340058.35</v>
          </cell>
          <cell r="F442" t="str">
            <v>354DGP</v>
          </cell>
          <cell r="G442" t="str">
            <v>354</v>
          </cell>
          <cell r="I442">
            <v>156340058.35</v>
          </cell>
        </row>
        <row r="443">
          <cell r="A443" t="str">
            <v>354DGU</v>
          </cell>
          <cell r="B443" t="str">
            <v>354</v>
          </cell>
          <cell r="D443">
            <v>126993443.89</v>
          </cell>
          <cell r="F443" t="str">
            <v>354DGU</v>
          </cell>
          <cell r="G443" t="str">
            <v>354</v>
          </cell>
          <cell r="I443">
            <v>126993443.89</v>
          </cell>
        </row>
        <row r="444">
          <cell r="A444" t="str">
            <v>354SG</v>
          </cell>
          <cell r="B444" t="str">
            <v>354</v>
          </cell>
          <cell r="D444">
            <v>141302905.96</v>
          </cell>
          <cell r="F444" t="str">
            <v>354SG</v>
          </cell>
          <cell r="G444" t="str">
            <v>354</v>
          </cell>
          <cell r="I444">
            <v>141302905.96</v>
          </cell>
        </row>
        <row r="445">
          <cell r="A445" t="str">
            <v>355DGP</v>
          </cell>
          <cell r="B445" t="str">
            <v>355</v>
          </cell>
          <cell r="D445">
            <v>64442252.798499785</v>
          </cell>
          <cell r="F445" t="str">
            <v>355DGP</v>
          </cell>
          <cell r="G445" t="str">
            <v>355</v>
          </cell>
          <cell r="I445">
            <v>64442252.798499785</v>
          </cell>
        </row>
        <row r="446">
          <cell r="A446" t="str">
            <v>355DGU</v>
          </cell>
          <cell r="B446" t="str">
            <v>355</v>
          </cell>
          <cell r="D446">
            <v>114359344.43698908</v>
          </cell>
          <cell r="F446" t="str">
            <v>355DGU</v>
          </cell>
          <cell r="G446" t="str">
            <v>355</v>
          </cell>
          <cell r="I446">
            <v>114359344.43698908</v>
          </cell>
        </row>
        <row r="447">
          <cell r="A447" t="str">
            <v>355SG</v>
          </cell>
          <cell r="B447" t="str">
            <v>355</v>
          </cell>
          <cell r="D447">
            <v>660466327.3721378</v>
          </cell>
          <cell r="F447" t="str">
            <v>355SG</v>
          </cell>
          <cell r="G447" t="str">
            <v>355</v>
          </cell>
          <cell r="I447">
            <v>660466327.3721378</v>
          </cell>
        </row>
        <row r="448">
          <cell r="A448" t="str">
            <v>356DGP</v>
          </cell>
          <cell r="B448" t="str">
            <v>356</v>
          </cell>
          <cell r="D448">
            <v>207525184.81</v>
          </cell>
          <cell r="F448" t="str">
            <v>356DGP</v>
          </cell>
          <cell r="G448" t="str">
            <v>356</v>
          </cell>
          <cell r="I448">
            <v>207525184.81</v>
          </cell>
        </row>
        <row r="449">
          <cell r="A449" t="str">
            <v>356DGU</v>
          </cell>
          <cell r="B449" t="str">
            <v>356</v>
          </cell>
          <cell r="D449">
            <v>158557352.7</v>
          </cell>
          <cell r="F449" t="str">
            <v>356DGU</v>
          </cell>
          <cell r="G449" t="str">
            <v>356</v>
          </cell>
          <cell r="I449">
            <v>158557352.7</v>
          </cell>
        </row>
        <row r="450">
          <cell r="A450" t="str">
            <v>356SG</v>
          </cell>
          <cell r="B450" t="str">
            <v>356</v>
          </cell>
          <cell r="D450">
            <v>330381583.48</v>
          </cell>
          <cell r="F450" t="str">
            <v>356SG</v>
          </cell>
          <cell r="G450" t="str">
            <v>356</v>
          </cell>
          <cell r="I450">
            <v>330381583.48</v>
          </cell>
        </row>
        <row r="451">
          <cell r="A451" t="str">
            <v>357DGP</v>
          </cell>
          <cell r="B451" t="str">
            <v>357</v>
          </cell>
          <cell r="D451">
            <v>6370.99</v>
          </cell>
          <cell r="F451" t="str">
            <v>357DGP</v>
          </cell>
          <cell r="G451" t="str">
            <v>357</v>
          </cell>
          <cell r="I451">
            <v>6370.99</v>
          </cell>
        </row>
        <row r="452">
          <cell r="A452" t="str">
            <v>357DGU</v>
          </cell>
          <cell r="B452" t="str">
            <v>357</v>
          </cell>
          <cell r="D452">
            <v>162746.45</v>
          </cell>
          <cell r="F452" t="str">
            <v>357DGU</v>
          </cell>
          <cell r="G452" t="str">
            <v>357</v>
          </cell>
          <cell r="I452">
            <v>162746.45</v>
          </cell>
        </row>
        <row r="453">
          <cell r="A453" t="str">
            <v>357SG</v>
          </cell>
          <cell r="B453" t="str">
            <v>357</v>
          </cell>
          <cell r="D453">
            <v>3108494.85</v>
          </cell>
          <cell r="F453" t="str">
            <v>357SG</v>
          </cell>
          <cell r="G453" t="str">
            <v>357</v>
          </cell>
          <cell r="I453">
            <v>3108494.85</v>
          </cell>
        </row>
        <row r="454">
          <cell r="A454" t="str">
            <v>358DGU</v>
          </cell>
          <cell r="B454" t="str">
            <v>358</v>
          </cell>
          <cell r="D454">
            <v>1018662.8</v>
          </cell>
          <cell r="F454" t="str">
            <v>358DGU</v>
          </cell>
          <cell r="G454" t="str">
            <v>358</v>
          </cell>
          <cell r="I454">
            <v>1018662.8</v>
          </cell>
        </row>
        <row r="455">
          <cell r="A455" t="str">
            <v>358SG</v>
          </cell>
          <cell r="B455" t="str">
            <v>358</v>
          </cell>
          <cell r="D455">
            <v>6346849.65</v>
          </cell>
          <cell r="F455" t="str">
            <v>358SG</v>
          </cell>
          <cell r="G455" t="str">
            <v>358</v>
          </cell>
          <cell r="I455">
            <v>6346849.65</v>
          </cell>
        </row>
        <row r="456">
          <cell r="A456" t="str">
            <v>359DGP</v>
          </cell>
          <cell r="B456" t="str">
            <v>359</v>
          </cell>
          <cell r="D456">
            <v>1890427.66</v>
          </cell>
          <cell r="F456" t="str">
            <v>359DGP</v>
          </cell>
          <cell r="G456" t="str">
            <v>359</v>
          </cell>
          <cell r="I456">
            <v>1890427.66</v>
          </cell>
        </row>
        <row r="457">
          <cell r="A457" t="str">
            <v>359DGU</v>
          </cell>
          <cell r="B457" t="str">
            <v>359</v>
          </cell>
          <cell r="D457">
            <v>494754.49</v>
          </cell>
          <cell r="F457" t="str">
            <v>359DGU</v>
          </cell>
          <cell r="G457" t="str">
            <v>359</v>
          </cell>
          <cell r="I457">
            <v>494754.49</v>
          </cell>
        </row>
        <row r="458">
          <cell r="A458" t="str">
            <v>359SG</v>
          </cell>
          <cell r="B458" t="str">
            <v>359</v>
          </cell>
          <cell r="D458">
            <v>9087044.55</v>
          </cell>
          <cell r="F458" t="str">
            <v>359SG</v>
          </cell>
          <cell r="G458" t="str">
            <v>359</v>
          </cell>
          <cell r="I458">
            <v>9087044.55</v>
          </cell>
        </row>
        <row r="459">
          <cell r="A459" t="str">
            <v>360CA</v>
          </cell>
          <cell r="B459" t="str">
            <v>360</v>
          </cell>
          <cell r="D459">
            <v>1029975.23</v>
          </cell>
          <cell r="F459" t="str">
            <v>360CA</v>
          </cell>
          <cell r="G459" t="str">
            <v>360</v>
          </cell>
          <cell r="I459">
            <v>1029975.23</v>
          </cell>
        </row>
        <row r="460">
          <cell r="A460" t="str">
            <v>360ID</v>
          </cell>
          <cell r="B460" t="str">
            <v>360</v>
          </cell>
          <cell r="D460">
            <v>1257219.27</v>
          </cell>
          <cell r="F460" t="str">
            <v>360ID</v>
          </cell>
          <cell r="G460" t="str">
            <v>360</v>
          </cell>
          <cell r="I460">
            <v>1257219.27</v>
          </cell>
        </row>
        <row r="461">
          <cell r="A461" t="str">
            <v>360OR</v>
          </cell>
          <cell r="B461" t="str">
            <v>360</v>
          </cell>
          <cell r="D461">
            <v>9013493.7</v>
          </cell>
          <cell r="F461" t="str">
            <v>360OR</v>
          </cell>
          <cell r="G461" t="str">
            <v>360</v>
          </cell>
          <cell r="I461">
            <v>9013493.7</v>
          </cell>
        </row>
        <row r="462">
          <cell r="A462" t="str">
            <v>360UT</v>
          </cell>
          <cell r="B462" t="str">
            <v>360</v>
          </cell>
          <cell r="D462">
            <v>28963612.29</v>
          </cell>
          <cell r="F462" t="str">
            <v>360UT</v>
          </cell>
          <cell r="G462" t="str">
            <v>360</v>
          </cell>
          <cell r="I462">
            <v>28963612.29</v>
          </cell>
        </row>
        <row r="463">
          <cell r="A463" t="str">
            <v>360WA</v>
          </cell>
          <cell r="B463" t="str">
            <v>360</v>
          </cell>
          <cell r="D463">
            <v>1556414.18</v>
          </cell>
          <cell r="F463" t="str">
            <v>360WA</v>
          </cell>
          <cell r="G463" t="str">
            <v>360</v>
          </cell>
          <cell r="I463">
            <v>1556414.18</v>
          </cell>
        </row>
        <row r="464">
          <cell r="A464" t="str">
            <v>360WYP</v>
          </cell>
          <cell r="B464" t="str">
            <v>360</v>
          </cell>
          <cell r="D464">
            <v>2470545.88</v>
          </cell>
          <cell r="F464" t="str">
            <v>360WYP</v>
          </cell>
          <cell r="G464" t="str">
            <v>360</v>
          </cell>
          <cell r="I464">
            <v>2470545.88</v>
          </cell>
        </row>
        <row r="465">
          <cell r="A465" t="str">
            <v>360WYU</v>
          </cell>
          <cell r="B465" t="str">
            <v>360</v>
          </cell>
          <cell r="D465">
            <v>1384181.77</v>
          </cell>
          <cell r="F465" t="str">
            <v>360WYU</v>
          </cell>
          <cell r="G465" t="str">
            <v>360</v>
          </cell>
          <cell r="I465">
            <v>1384181.77</v>
          </cell>
        </row>
        <row r="466">
          <cell r="A466" t="str">
            <v>361CA</v>
          </cell>
          <cell r="B466" t="str">
            <v>361</v>
          </cell>
          <cell r="D466">
            <v>1466232.38</v>
          </cell>
          <cell r="F466" t="str">
            <v>361CA</v>
          </cell>
          <cell r="G466" t="str">
            <v>361</v>
          </cell>
          <cell r="I466">
            <v>1466232.38</v>
          </cell>
        </row>
        <row r="467">
          <cell r="A467" t="str">
            <v>361ID</v>
          </cell>
          <cell r="B467" t="str">
            <v>361</v>
          </cell>
          <cell r="D467">
            <v>807989.52</v>
          </cell>
          <cell r="F467" t="str">
            <v>361ID</v>
          </cell>
          <cell r="G467" t="str">
            <v>361</v>
          </cell>
          <cell r="I467">
            <v>807989.52</v>
          </cell>
        </row>
        <row r="468">
          <cell r="A468" t="str">
            <v>361OR</v>
          </cell>
          <cell r="B468" t="str">
            <v>361</v>
          </cell>
          <cell r="D468">
            <v>13527605.84</v>
          </cell>
          <cell r="F468" t="str">
            <v>361OR</v>
          </cell>
          <cell r="G468" t="str">
            <v>361</v>
          </cell>
          <cell r="I468">
            <v>13527605.84</v>
          </cell>
        </row>
        <row r="469">
          <cell r="A469" t="str">
            <v>361UT</v>
          </cell>
          <cell r="B469" t="str">
            <v>361</v>
          </cell>
          <cell r="D469">
            <v>28118529.7</v>
          </cell>
          <cell r="F469" t="str">
            <v>361UT</v>
          </cell>
          <cell r="G469" t="str">
            <v>361</v>
          </cell>
          <cell r="I469">
            <v>28118529.7</v>
          </cell>
        </row>
        <row r="470">
          <cell r="A470" t="str">
            <v>361WA</v>
          </cell>
          <cell r="B470" t="str">
            <v>361</v>
          </cell>
          <cell r="D470">
            <v>2156310.78</v>
          </cell>
          <cell r="F470" t="str">
            <v>361WA</v>
          </cell>
          <cell r="G470" t="str">
            <v>361</v>
          </cell>
          <cell r="I470">
            <v>2156310.78</v>
          </cell>
        </row>
        <row r="471">
          <cell r="A471" t="str">
            <v>361WYP</v>
          </cell>
          <cell r="B471" t="str">
            <v>361</v>
          </cell>
          <cell r="D471">
            <v>5053319.43</v>
          </cell>
          <cell r="F471" t="str">
            <v>361WYP</v>
          </cell>
          <cell r="G471" t="str">
            <v>361</v>
          </cell>
          <cell r="I471">
            <v>5053319.43</v>
          </cell>
        </row>
        <row r="472">
          <cell r="A472" t="str">
            <v>361WYU</v>
          </cell>
          <cell r="B472" t="str">
            <v>361</v>
          </cell>
          <cell r="D472">
            <v>180371.99</v>
          </cell>
          <cell r="F472" t="str">
            <v>361WYU</v>
          </cell>
          <cell r="G472" t="str">
            <v>361</v>
          </cell>
          <cell r="I472">
            <v>180371.99</v>
          </cell>
        </row>
        <row r="473">
          <cell r="A473" t="str">
            <v>362CA</v>
          </cell>
          <cell r="B473" t="str">
            <v>362</v>
          </cell>
          <cell r="D473">
            <v>13637430.12</v>
          </cell>
          <cell r="F473" t="str">
            <v>362CA</v>
          </cell>
          <cell r="G473" t="str">
            <v>362</v>
          </cell>
          <cell r="I473">
            <v>13637430.12</v>
          </cell>
        </row>
        <row r="474">
          <cell r="A474" t="str">
            <v>362ID</v>
          </cell>
          <cell r="B474" t="str">
            <v>362</v>
          </cell>
          <cell r="D474">
            <v>25982880.22</v>
          </cell>
          <cell r="F474" t="str">
            <v>362ID</v>
          </cell>
          <cell r="G474" t="str">
            <v>362</v>
          </cell>
          <cell r="I474">
            <v>25982880.22</v>
          </cell>
        </row>
        <row r="475">
          <cell r="A475" t="str">
            <v>362OR</v>
          </cell>
          <cell r="B475" t="str">
            <v>362</v>
          </cell>
          <cell r="D475">
            <v>171637012.81</v>
          </cell>
          <cell r="F475" t="str">
            <v>362OR</v>
          </cell>
          <cell r="G475" t="str">
            <v>362</v>
          </cell>
          <cell r="I475">
            <v>171637012.81</v>
          </cell>
        </row>
        <row r="476">
          <cell r="A476" t="str">
            <v>362UT</v>
          </cell>
          <cell r="B476" t="str">
            <v>362</v>
          </cell>
          <cell r="D476">
            <v>330398721.1</v>
          </cell>
          <cell r="F476" t="str">
            <v>362UT</v>
          </cell>
          <cell r="G476" t="str">
            <v>362</v>
          </cell>
          <cell r="I476">
            <v>330398721.1</v>
          </cell>
        </row>
        <row r="477">
          <cell r="A477" t="str">
            <v>362WA</v>
          </cell>
          <cell r="B477" t="str">
            <v>362</v>
          </cell>
          <cell r="D477">
            <v>42849807.92</v>
          </cell>
          <cell r="F477" t="str">
            <v>362WA</v>
          </cell>
          <cell r="G477" t="str">
            <v>362</v>
          </cell>
          <cell r="I477">
            <v>42849807.92</v>
          </cell>
        </row>
        <row r="478">
          <cell r="A478" t="str">
            <v>362WYP</v>
          </cell>
          <cell r="B478" t="str">
            <v>362</v>
          </cell>
          <cell r="D478">
            <v>93239799.67</v>
          </cell>
          <cell r="F478" t="str">
            <v>362WYP</v>
          </cell>
          <cell r="G478" t="str">
            <v>362</v>
          </cell>
          <cell r="I478">
            <v>93239799.67</v>
          </cell>
        </row>
        <row r="479">
          <cell r="A479" t="str">
            <v>362WYU</v>
          </cell>
          <cell r="B479" t="str">
            <v>362</v>
          </cell>
          <cell r="D479">
            <v>5686625</v>
          </cell>
          <cell r="F479" t="str">
            <v>362WYU</v>
          </cell>
          <cell r="G479" t="str">
            <v>362</v>
          </cell>
          <cell r="I479">
            <v>5686625</v>
          </cell>
        </row>
        <row r="480">
          <cell r="A480" t="str">
            <v>363UT</v>
          </cell>
          <cell r="B480" t="str">
            <v>363</v>
          </cell>
          <cell r="D480">
            <v>1457804.66</v>
          </cell>
          <cell r="F480" t="str">
            <v>363UT</v>
          </cell>
          <cell r="G480" t="str">
            <v>363</v>
          </cell>
          <cell r="I480">
            <v>1457804.66</v>
          </cell>
        </row>
        <row r="481">
          <cell r="A481" t="str">
            <v>364CA</v>
          </cell>
          <cell r="B481" t="str">
            <v>364</v>
          </cell>
          <cell r="D481">
            <v>61810504.84080114</v>
          </cell>
          <cell r="F481" t="str">
            <v>364CA</v>
          </cell>
          <cell r="G481" t="str">
            <v>364</v>
          </cell>
          <cell r="I481">
            <v>61810504.84080114</v>
          </cell>
        </row>
        <row r="482">
          <cell r="A482" t="str">
            <v>364ID</v>
          </cell>
          <cell r="B482" t="str">
            <v>364</v>
          </cell>
          <cell r="D482">
            <v>69747952.87020917</v>
          </cell>
          <cell r="F482" t="str">
            <v>364ID</v>
          </cell>
          <cell r="G482" t="str">
            <v>364</v>
          </cell>
          <cell r="I482">
            <v>69747952.87020917</v>
          </cell>
        </row>
        <row r="483">
          <cell r="A483" t="str">
            <v>364MT</v>
          </cell>
          <cell r="B483" t="str">
            <v>364</v>
          </cell>
          <cell r="D483">
            <v>0</v>
          </cell>
          <cell r="F483" t="str">
            <v>364MT</v>
          </cell>
          <cell r="G483" t="str">
            <v>364</v>
          </cell>
          <cell r="I483">
            <v>0</v>
          </cell>
        </row>
        <row r="484">
          <cell r="A484" t="str">
            <v>364OR</v>
          </cell>
          <cell r="B484" t="str">
            <v>364</v>
          </cell>
          <cell r="D484">
            <v>372873233.9945395</v>
          </cell>
          <cell r="F484" t="str">
            <v>364OR</v>
          </cell>
          <cell r="G484" t="str">
            <v>364</v>
          </cell>
          <cell r="I484">
            <v>372873233.9945395</v>
          </cell>
        </row>
        <row r="485">
          <cell r="A485" t="str">
            <v>364UT</v>
          </cell>
          <cell r="B485" t="str">
            <v>364</v>
          </cell>
          <cell r="D485">
            <v>444134683.01168156</v>
          </cell>
          <cell r="F485" t="str">
            <v>364UT</v>
          </cell>
          <cell r="G485" t="str">
            <v>364</v>
          </cell>
          <cell r="I485">
            <v>444134683.01168156</v>
          </cell>
        </row>
        <row r="486">
          <cell r="A486" t="str">
            <v>364WA</v>
          </cell>
          <cell r="B486" t="str">
            <v>364</v>
          </cell>
          <cell r="D486">
            <v>100392407.5148255</v>
          </cell>
          <cell r="F486" t="str">
            <v>364WA</v>
          </cell>
          <cell r="G486" t="str">
            <v>364</v>
          </cell>
          <cell r="I486">
            <v>100392407.5148255</v>
          </cell>
        </row>
        <row r="487">
          <cell r="A487" t="str">
            <v>364WYP</v>
          </cell>
          <cell r="B487" t="str">
            <v>364</v>
          </cell>
          <cell r="D487">
            <v>113107354.38407196</v>
          </cell>
          <cell r="F487" t="str">
            <v>364WYP</v>
          </cell>
          <cell r="G487" t="str">
            <v>364</v>
          </cell>
          <cell r="I487">
            <v>113107354.38407196</v>
          </cell>
        </row>
        <row r="488">
          <cell r="A488" t="str">
            <v>364WYU</v>
          </cell>
          <cell r="B488" t="str">
            <v>364</v>
          </cell>
          <cell r="D488">
            <v>15035210.958399694</v>
          </cell>
          <cell r="F488" t="str">
            <v>364WYU</v>
          </cell>
          <cell r="G488" t="str">
            <v>364</v>
          </cell>
          <cell r="I488">
            <v>15035210.958399694</v>
          </cell>
        </row>
        <row r="489">
          <cell r="A489" t="str">
            <v>365CA</v>
          </cell>
          <cell r="B489" t="str">
            <v>365</v>
          </cell>
          <cell r="D489">
            <v>31567682.81</v>
          </cell>
          <cell r="F489" t="str">
            <v>365CA</v>
          </cell>
          <cell r="G489" t="str">
            <v>365</v>
          </cell>
          <cell r="I489">
            <v>31567682.81</v>
          </cell>
        </row>
        <row r="490">
          <cell r="A490" t="str">
            <v>365ID</v>
          </cell>
          <cell r="B490" t="str">
            <v>365</v>
          </cell>
          <cell r="D490">
            <v>32746325.6</v>
          </cell>
          <cell r="F490" t="str">
            <v>365ID</v>
          </cell>
          <cell r="G490" t="str">
            <v>365</v>
          </cell>
          <cell r="I490">
            <v>32746325.6</v>
          </cell>
        </row>
        <row r="491">
          <cell r="A491" t="str">
            <v>365MT</v>
          </cell>
          <cell r="B491" t="str">
            <v>365</v>
          </cell>
          <cell r="D491">
            <v>0</v>
          </cell>
          <cell r="F491" t="str">
            <v>365MT</v>
          </cell>
          <cell r="G491" t="str">
            <v>365</v>
          </cell>
          <cell r="I491">
            <v>0</v>
          </cell>
        </row>
        <row r="492">
          <cell r="A492" t="str">
            <v>365OR</v>
          </cell>
          <cell r="B492" t="str">
            <v>365</v>
          </cell>
          <cell r="D492">
            <v>214127635.87</v>
          </cell>
          <cell r="F492" t="str">
            <v>365OR</v>
          </cell>
          <cell r="G492" t="str">
            <v>365</v>
          </cell>
          <cell r="I492">
            <v>214127635.87</v>
          </cell>
        </row>
        <row r="493">
          <cell r="A493" t="str">
            <v>365UT</v>
          </cell>
          <cell r="B493" t="str">
            <v>365</v>
          </cell>
          <cell r="D493">
            <v>185219873.4</v>
          </cell>
          <cell r="F493" t="str">
            <v>365UT</v>
          </cell>
          <cell r="G493" t="str">
            <v>365</v>
          </cell>
          <cell r="I493">
            <v>185219873.4</v>
          </cell>
        </row>
        <row r="494">
          <cell r="A494" t="str">
            <v>365WA</v>
          </cell>
          <cell r="B494" t="str">
            <v>365</v>
          </cell>
          <cell r="D494">
            <v>54287614.97</v>
          </cell>
          <cell r="F494" t="str">
            <v>365WA</v>
          </cell>
          <cell r="G494" t="str">
            <v>365</v>
          </cell>
          <cell r="I494">
            <v>54287614.97</v>
          </cell>
        </row>
        <row r="495">
          <cell r="A495" t="str">
            <v>365WYP</v>
          </cell>
          <cell r="B495" t="str">
            <v>365</v>
          </cell>
          <cell r="D495">
            <v>75524476.98</v>
          </cell>
          <cell r="F495" t="str">
            <v>365WYP</v>
          </cell>
          <cell r="G495" t="str">
            <v>365</v>
          </cell>
          <cell r="I495">
            <v>75524476.98</v>
          </cell>
        </row>
        <row r="496">
          <cell r="A496" t="str">
            <v>365WYU</v>
          </cell>
          <cell r="B496" t="str">
            <v>365</v>
          </cell>
          <cell r="D496">
            <v>9869697.16</v>
          </cell>
          <cell r="F496" t="str">
            <v>365WYU</v>
          </cell>
          <cell r="G496" t="str">
            <v>365</v>
          </cell>
          <cell r="I496">
            <v>9869697.16</v>
          </cell>
        </row>
        <row r="497">
          <cell r="A497" t="str">
            <v>366CA</v>
          </cell>
          <cell r="B497" t="str">
            <v>366</v>
          </cell>
          <cell r="D497">
            <v>14688553.32</v>
          </cell>
          <cell r="F497" t="str">
            <v>366CA</v>
          </cell>
          <cell r="G497" t="str">
            <v>366</v>
          </cell>
          <cell r="I497">
            <v>14688553.32</v>
          </cell>
        </row>
        <row r="498">
          <cell r="A498" t="str">
            <v>366ID</v>
          </cell>
          <cell r="B498" t="str">
            <v>366</v>
          </cell>
          <cell r="D498">
            <v>6747463.95</v>
          </cell>
          <cell r="F498" t="str">
            <v>366ID</v>
          </cell>
          <cell r="G498" t="str">
            <v>366</v>
          </cell>
          <cell r="I498">
            <v>6747463.95</v>
          </cell>
        </row>
        <row r="499">
          <cell r="A499" t="str">
            <v>366MT</v>
          </cell>
          <cell r="B499" t="str">
            <v>366</v>
          </cell>
          <cell r="D499">
            <v>0</v>
          </cell>
          <cell r="F499" t="str">
            <v>366MT</v>
          </cell>
          <cell r="G499" t="str">
            <v>366</v>
          </cell>
          <cell r="I499">
            <v>0</v>
          </cell>
        </row>
        <row r="500">
          <cell r="A500" t="str">
            <v>366OR</v>
          </cell>
          <cell r="B500" t="str">
            <v>366</v>
          </cell>
          <cell r="D500">
            <v>77725656.79</v>
          </cell>
          <cell r="F500" t="str">
            <v>366OR</v>
          </cell>
          <cell r="G500" t="str">
            <v>366</v>
          </cell>
          <cell r="I500">
            <v>77725656.79</v>
          </cell>
        </row>
        <row r="501">
          <cell r="A501" t="str">
            <v>366UT</v>
          </cell>
          <cell r="B501" t="str">
            <v>366</v>
          </cell>
          <cell r="D501">
            <v>140884941.36</v>
          </cell>
          <cell r="F501" t="str">
            <v>366UT</v>
          </cell>
          <cell r="G501" t="str">
            <v>366</v>
          </cell>
          <cell r="I501">
            <v>140884941.36</v>
          </cell>
        </row>
        <row r="502">
          <cell r="A502" t="str">
            <v>366WA</v>
          </cell>
          <cell r="B502" t="str">
            <v>366</v>
          </cell>
          <cell r="D502">
            <v>13985162.68</v>
          </cell>
          <cell r="F502" t="str">
            <v>366WA</v>
          </cell>
          <cell r="G502" t="str">
            <v>366</v>
          </cell>
          <cell r="I502">
            <v>13985162.68</v>
          </cell>
        </row>
        <row r="503">
          <cell r="A503" t="str">
            <v>366WYP</v>
          </cell>
          <cell r="B503" t="str">
            <v>366</v>
          </cell>
          <cell r="D503">
            <v>10173281.31</v>
          </cell>
          <cell r="F503" t="str">
            <v>366WYP</v>
          </cell>
          <cell r="G503" t="str">
            <v>366</v>
          </cell>
          <cell r="I503">
            <v>10173281.31</v>
          </cell>
        </row>
        <row r="504">
          <cell r="A504" t="str">
            <v>366WYU</v>
          </cell>
          <cell r="B504" t="str">
            <v>366</v>
          </cell>
          <cell r="D504">
            <v>3459401.74</v>
          </cell>
          <cell r="F504" t="str">
            <v>366WYU</v>
          </cell>
          <cell r="G504" t="str">
            <v>366</v>
          </cell>
          <cell r="I504">
            <v>3459401.74</v>
          </cell>
        </row>
        <row r="505">
          <cell r="A505" t="str">
            <v>367CA</v>
          </cell>
          <cell r="B505" t="str">
            <v>367</v>
          </cell>
          <cell r="D505">
            <v>16102793.06</v>
          </cell>
          <cell r="F505" t="str">
            <v>367CA</v>
          </cell>
          <cell r="G505" t="str">
            <v>367</v>
          </cell>
          <cell r="I505">
            <v>16102793.06</v>
          </cell>
        </row>
        <row r="506">
          <cell r="A506" t="str">
            <v>367ID</v>
          </cell>
          <cell r="B506" t="str">
            <v>367</v>
          </cell>
          <cell r="D506">
            <v>22090643.37</v>
          </cell>
          <cell r="F506" t="str">
            <v>367ID</v>
          </cell>
          <cell r="G506" t="str">
            <v>367</v>
          </cell>
          <cell r="I506">
            <v>22090643.37</v>
          </cell>
        </row>
        <row r="507">
          <cell r="A507" t="str">
            <v>367MT</v>
          </cell>
          <cell r="B507" t="str">
            <v>367</v>
          </cell>
          <cell r="D507">
            <v>0</v>
          </cell>
          <cell r="F507" t="str">
            <v>367MT</v>
          </cell>
          <cell r="G507" t="str">
            <v>367</v>
          </cell>
          <cell r="I507">
            <v>0</v>
          </cell>
        </row>
        <row r="508">
          <cell r="A508" t="str">
            <v>367OR</v>
          </cell>
          <cell r="B508" t="str">
            <v>367</v>
          </cell>
          <cell r="D508">
            <v>139787368.23</v>
          </cell>
          <cell r="F508" t="str">
            <v>367OR</v>
          </cell>
          <cell r="G508" t="str">
            <v>367</v>
          </cell>
          <cell r="I508">
            <v>139787368.23</v>
          </cell>
        </row>
        <row r="509">
          <cell r="A509" t="str">
            <v>367UT</v>
          </cell>
          <cell r="B509" t="str">
            <v>367</v>
          </cell>
          <cell r="D509">
            <v>405473367.06</v>
          </cell>
          <cell r="F509" t="str">
            <v>367UT</v>
          </cell>
          <cell r="G509" t="str">
            <v>367</v>
          </cell>
          <cell r="I509">
            <v>405473367.06</v>
          </cell>
        </row>
        <row r="510">
          <cell r="A510" t="str">
            <v>367WA</v>
          </cell>
          <cell r="B510" t="str">
            <v>367</v>
          </cell>
          <cell r="D510">
            <v>18442872.65</v>
          </cell>
          <cell r="F510" t="str">
            <v>367WA</v>
          </cell>
          <cell r="G510" t="str">
            <v>367</v>
          </cell>
          <cell r="I510">
            <v>18442872.65</v>
          </cell>
        </row>
        <row r="511">
          <cell r="A511" t="str">
            <v>367WYP</v>
          </cell>
          <cell r="B511" t="str">
            <v>367</v>
          </cell>
          <cell r="D511">
            <v>25402115.44</v>
          </cell>
          <cell r="F511" t="str">
            <v>367WYP</v>
          </cell>
          <cell r="G511" t="str">
            <v>367</v>
          </cell>
          <cell r="I511">
            <v>25402115.44</v>
          </cell>
        </row>
        <row r="512">
          <cell r="A512" t="str">
            <v>367WYU</v>
          </cell>
          <cell r="B512" t="str">
            <v>367</v>
          </cell>
          <cell r="D512">
            <v>15188693.54</v>
          </cell>
          <cell r="F512" t="str">
            <v>367WYU</v>
          </cell>
          <cell r="G512" t="str">
            <v>367</v>
          </cell>
          <cell r="I512">
            <v>15188693.54</v>
          </cell>
        </row>
        <row r="513">
          <cell r="A513" t="str">
            <v>368CA</v>
          </cell>
          <cell r="B513" t="str">
            <v>368</v>
          </cell>
          <cell r="D513">
            <v>43108747.34</v>
          </cell>
          <cell r="F513" t="str">
            <v>368CA</v>
          </cell>
          <cell r="G513" t="str">
            <v>368</v>
          </cell>
          <cell r="I513">
            <v>43108747.34</v>
          </cell>
        </row>
        <row r="514">
          <cell r="A514" t="str">
            <v>368ID</v>
          </cell>
          <cell r="B514" t="str">
            <v>368</v>
          </cell>
          <cell r="D514">
            <v>60612365.48</v>
          </cell>
          <cell r="F514" t="str">
            <v>368ID</v>
          </cell>
          <cell r="G514" t="str">
            <v>368</v>
          </cell>
          <cell r="I514">
            <v>60612365.48</v>
          </cell>
        </row>
        <row r="515">
          <cell r="A515" t="str">
            <v>368MT</v>
          </cell>
          <cell r="B515" t="str">
            <v>368</v>
          </cell>
          <cell r="D515">
            <v>0</v>
          </cell>
          <cell r="F515" t="str">
            <v>368MT</v>
          </cell>
          <cell r="G515" t="str">
            <v>368</v>
          </cell>
          <cell r="I515">
            <v>0</v>
          </cell>
        </row>
        <row r="516">
          <cell r="A516" t="str">
            <v>368OR</v>
          </cell>
          <cell r="B516" t="str">
            <v>368</v>
          </cell>
          <cell r="D516">
            <v>351974959.08</v>
          </cell>
          <cell r="F516" t="str">
            <v>368OR</v>
          </cell>
          <cell r="G516" t="str">
            <v>368</v>
          </cell>
          <cell r="I516">
            <v>351974959.08</v>
          </cell>
        </row>
        <row r="517">
          <cell r="A517" t="str">
            <v>368UT</v>
          </cell>
          <cell r="B517" t="str">
            <v>368</v>
          </cell>
          <cell r="D517">
            <v>346358742.27</v>
          </cell>
          <cell r="F517" t="str">
            <v>368UT</v>
          </cell>
          <cell r="G517" t="str">
            <v>368</v>
          </cell>
          <cell r="I517">
            <v>346358742.27</v>
          </cell>
        </row>
        <row r="518">
          <cell r="A518" t="str">
            <v>368WA</v>
          </cell>
          <cell r="B518" t="str">
            <v>368</v>
          </cell>
          <cell r="D518">
            <v>85488633.61</v>
          </cell>
          <cell r="F518" t="str">
            <v>368WA</v>
          </cell>
          <cell r="G518" t="str">
            <v>368</v>
          </cell>
          <cell r="I518">
            <v>85488633.61</v>
          </cell>
        </row>
        <row r="519">
          <cell r="A519" t="str">
            <v>368WYP</v>
          </cell>
          <cell r="B519" t="str">
            <v>368</v>
          </cell>
          <cell r="D519">
            <v>65381676.6</v>
          </cell>
          <cell r="F519" t="str">
            <v>368WYP</v>
          </cell>
          <cell r="G519" t="str">
            <v>368</v>
          </cell>
          <cell r="I519">
            <v>65381676.6</v>
          </cell>
        </row>
        <row r="520">
          <cell r="A520" t="str">
            <v>368WYU</v>
          </cell>
          <cell r="B520" t="str">
            <v>368</v>
          </cell>
          <cell r="D520">
            <v>10431132.44</v>
          </cell>
          <cell r="F520" t="str">
            <v>368WYU</v>
          </cell>
          <cell r="G520" t="str">
            <v>368</v>
          </cell>
          <cell r="I520">
            <v>10431132.44</v>
          </cell>
        </row>
        <row r="521">
          <cell r="A521" t="str">
            <v>369CA</v>
          </cell>
          <cell r="B521" t="str">
            <v>369</v>
          </cell>
          <cell r="D521">
            <v>20828349.4</v>
          </cell>
          <cell r="F521" t="str">
            <v>369CA</v>
          </cell>
          <cell r="G521" t="str">
            <v>369</v>
          </cell>
          <cell r="I521">
            <v>20828349.4</v>
          </cell>
        </row>
        <row r="522">
          <cell r="A522" t="str">
            <v>369ID</v>
          </cell>
          <cell r="B522" t="str">
            <v>369</v>
          </cell>
          <cell r="D522">
            <v>24791003.18</v>
          </cell>
          <cell r="F522" t="str">
            <v>369ID</v>
          </cell>
          <cell r="G522" t="str">
            <v>369</v>
          </cell>
          <cell r="I522">
            <v>24791003.18</v>
          </cell>
        </row>
        <row r="523">
          <cell r="A523" t="str">
            <v>369OR</v>
          </cell>
          <cell r="B523" t="str">
            <v>369</v>
          </cell>
          <cell r="D523">
            <v>196026609.19</v>
          </cell>
          <cell r="F523" t="str">
            <v>369OR</v>
          </cell>
          <cell r="G523" t="str">
            <v>369</v>
          </cell>
          <cell r="I523">
            <v>196026609.19</v>
          </cell>
        </row>
        <row r="524">
          <cell r="A524" t="str">
            <v>369UT</v>
          </cell>
          <cell r="B524" t="str">
            <v>369</v>
          </cell>
          <cell r="D524">
            <v>181382534.64</v>
          </cell>
          <cell r="F524" t="str">
            <v>369UT</v>
          </cell>
          <cell r="G524" t="str">
            <v>369</v>
          </cell>
          <cell r="I524">
            <v>181382534.64</v>
          </cell>
        </row>
        <row r="525">
          <cell r="A525" t="str">
            <v>369WA</v>
          </cell>
          <cell r="B525" t="str">
            <v>369</v>
          </cell>
          <cell r="D525">
            <v>42537120.79</v>
          </cell>
          <cell r="F525" t="str">
            <v>369WA</v>
          </cell>
          <cell r="G525" t="str">
            <v>369</v>
          </cell>
          <cell r="I525">
            <v>42537120.79</v>
          </cell>
        </row>
        <row r="526">
          <cell r="A526" t="str">
            <v>369WYP</v>
          </cell>
          <cell r="B526" t="str">
            <v>369</v>
          </cell>
          <cell r="D526">
            <v>30628017.18</v>
          </cell>
          <cell r="F526" t="str">
            <v>369WYP</v>
          </cell>
          <cell r="G526" t="str">
            <v>369</v>
          </cell>
          <cell r="I526">
            <v>30628017.18</v>
          </cell>
        </row>
        <row r="527">
          <cell r="A527" t="str">
            <v>369WYU</v>
          </cell>
          <cell r="B527" t="str">
            <v>369</v>
          </cell>
          <cell r="D527">
            <v>7179698.29</v>
          </cell>
          <cell r="F527" t="str">
            <v>369WYU</v>
          </cell>
          <cell r="G527" t="str">
            <v>369</v>
          </cell>
          <cell r="I527">
            <v>7179698.29</v>
          </cell>
        </row>
        <row r="528">
          <cell r="A528" t="str">
            <v>370CA</v>
          </cell>
          <cell r="B528" t="str">
            <v>370</v>
          </cell>
          <cell r="D528">
            <v>3908915.87</v>
          </cell>
          <cell r="F528" t="str">
            <v>370CA</v>
          </cell>
          <cell r="G528" t="str">
            <v>370</v>
          </cell>
          <cell r="I528">
            <v>3908915.87</v>
          </cell>
        </row>
        <row r="529">
          <cell r="A529" t="str">
            <v>370ID</v>
          </cell>
          <cell r="B529" t="str">
            <v>370</v>
          </cell>
          <cell r="D529">
            <v>13735387.63</v>
          </cell>
          <cell r="F529" t="str">
            <v>370ID</v>
          </cell>
          <cell r="G529" t="str">
            <v>370</v>
          </cell>
          <cell r="I529">
            <v>13735387.63</v>
          </cell>
        </row>
        <row r="530">
          <cell r="A530" t="str">
            <v>370MT</v>
          </cell>
          <cell r="B530" t="str">
            <v>370</v>
          </cell>
          <cell r="D530">
            <v>0</v>
          </cell>
          <cell r="F530" t="str">
            <v>370MT</v>
          </cell>
          <cell r="G530" t="str">
            <v>370</v>
          </cell>
          <cell r="I530">
            <v>0</v>
          </cell>
        </row>
        <row r="531">
          <cell r="A531" t="str">
            <v>370OR</v>
          </cell>
          <cell r="B531" t="str">
            <v>370</v>
          </cell>
          <cell r="D531">
            <v>59545459.12</v>
          </cell>
          <cell r="F531" t="str">
            <v>370OR</v>
          </cell>
          <cell r="G531" t="str">
            <v>370</v>
          </cell>
          <cell r="I531">
            <v>59545459.12</v>
          </cell>
        </row>
        <row r="532">
          <cell r="A532" t="str">
            <v>370UT</v>
          </cell>
          <cell r="B532" t="str">
            <v>370</v>
          </cell>
          <cell r="D532">
            <v>78058875.45</v>
          </cell>
          <cell r="F532" t="str">
            <v>370UT</v>
          </cell>
          <cell r="G532" t="str">
            <v>370</v>
          </cell>
          <cell r="I532">
            <v>78058875.45</v>
          </cell>
        </row>
        <row r="533">
          <cell r="A533" t="str">
            <v>370WA</v>
          </cell>
          <cell r="B533" t="str">
            <v>370</v>
          </cell>
          <cell r="D533">
            <v>13663186.29</v>
          </cell>
          <cell r="F533" t="str">
            <v>370WA</v>
          </cell>
          <cell r="G533" t="str">
            <v>370</v>
          </cell>
          <cell r="I533">
            <v>13663186.29</v>
          </cell>
        </row>
        <row r="534">
          <cell r="A534" t="str">
            <v>370WYP</v>
          </cell>
          <cell r="B534" t="str">
            <v>370</v>
          </cell>
          <cell r="D534">
            <v>12302175.38</v>
          </cell>
          <cell r="F534" t="str">
            <v>370WYP</v>
          </cell>
          <cell r="G534" t="str">
            <v>370</v>
          </cell>
          <cell r="I534">
            <v>12302175.38</v>
          </cell>
        </row>
        <row r="535">
          <cell r="A535" t="str">
            <v>370WYU</v>
          </cell>
          <cell r="B535" t="str">
            <v>370</v>
          </cell>
          <cell r="D535">
            <v>3010195.45</v>
          </cell>
          <cell r="F535" t="str">
            <v>370WYU</v>
          </cell>
          <cell r="G535" t="str">
            <v>370</v>
          </cell>
          <cell r="I535">
            <v>3010195.45</v>
          </cell>
        </row>
        <row r="536">
          <cell r="A536" t="str">
            <v>371CA</v>
          </cell>
          <cell r="B536" t="str">
            <v>371</v>
          </cell>
          <cell r="D536">
            <v>271796.56</v>
          </cell>
          <cell r="F536" t="str">
            <v>371CA</v>
          </cell>
          <cell r="G536" t="str">
            <v>371</v>
          </cell>
          <cell r="I536">
            <v>271796.56</v>
          </cell>
        </row>
        <row r="537">
          <cell r="A537" t="str">
            <v>371ID</v>
          </cell>
          <cell r="B537" t="str">
            <v>371</v>
          </cell>
          <cell r="D537">
            <v>160359.64</v>
          </cell>
          <cell r="F537" t="str">
            <v>371ID</v>
          </cell>
          <cell r="G537" t="str">
            <v>371</v>
          </cell>
          <cell r="I537">
            <v>160359.64</v>
          </cell>
        </row>
        <row r="538">
          <cell r="A538" t="str">
            <v>371MT</v>
          </cell>
          <cell r="B538" t="str">
            <v>371</v>
          </cell>
          <cell r="D538">
            <v>0</v>
          </cell>
          <cell r="F538" t="str">
            <v>371MT</v>
          </cell>
          <cell r="G538" t="str">
            <v>371</v>
          </cell>
          <cell r="I538">
            <v>0</v>
          </cell>
        </row>
        <row r="539">
          <cell r="A539" t="str">
            <v>371OR</v>
          </cell>
          <cell r="B539" t="str">
            <v>371</v>
          </cell>
          <cell r="D539">
            <v>2442402.55</v>
          </cell>
          <cell r="F539" t="str">
            <v>371OR</v>
          </cell>
          <cell r="G539" t="str">
            <v>371</v>
          </cell>
          <cell r="I539">
            <v>2442402.55</v>
          </cell>
        </row>
        <row r="540">
          <cell r="A540" t="str">
            <v>371UT</v>
          </cell>
          <cell r="B540" t="str">
            <v>371</v>
          </cell>
          <cell r="D540">
            <v>4567287.3</v>
          </cell>
          <cell r="F540" t="str">
            <v>371UT</v>
          </cell>
          <cell r="G540" t="str">
            <v>371</v>
          </cell>
          <cell r="I540">
            <v>4567287.3</v>
          </cell>
        </row>
        <row r="541">
          <cell r="A541" t="str">
            <v>371WA</v>
          </cell>
          <cell r="B541" t="str">
            <v>371</v>
          </cell>
          <cell r="D541">
            <v>530738.45</v>
          </cell>
          <cell r="F541" t="str">
            <v>371WA</v>
          </cell>
          <cell r="G541" t="str">
            <v>371</v>
          </cell>
          <cell r="I541">
            <v>530738.45</v>
          </cell>
        </row>
        <row r="542">
          <cell r="A542" t="str">
            <v>371WYP</v>
          </cell>
          <cell r="B542" t="str">
            <v>371</v>
          </cell>
          <cell r="D542">
            <v>750057.71</v>
          </cell>
          <cell r="F542" t="str">
            <v>371WYP</v>
          </cell>
          <cell r="G542" t="str">
            <v>371</v>
          </cell>
          <cell r="I542">
            <v>750057.71</v>
          </cell>
        </row>
        <row r="543">
          <cell r="A543" t="str">
            <v>371WYU</v>
          </cell>
          <cell r="B543" t="str">
            <v>371</v>
          </cell>
          <cell r="D543">
            <v>137961.34</v>
          </cell>
          <cell r="F543" t="str">
            <v>371WYU</v>
          </cell>
          <cell r="G543" t="str">
            <v>371</v>
          </cell>
          <cell r="I543">
            <v>137961.34</v>
          </cell>
        </row>
        <row r="544">
          <cell r="A544" t="str">
            <v>372ID</v>
          </cell>
          <cell r="B544" t="str">
            <v>372</v>
          </cell>
          <cell r="D544">
            <v>4873.14</v>
          </cell>
          <cell r="F544" t="str">
            <v>372ID</v>
          </cell>
          <cell r="G544" t="str">
            <v>372</v>
          </cell>
          <cell r="I544">
            <v>4873.14</v>
          </cell>
        </row>
        <row r="545">
          <cell r="A545" t="str">
            <v>372UT</v>
          </cell>
          <cell r="B545" t="str">
            <v>372</v>
          </cell>
          <cell r="D545">
            <v>44784.75</v>
          </cell>
          <cell r="F545" t="str">
            <v>372UT</v>
          </cell>
          <cell r="G545" t="str">
            <v>372</v>
          </cell>
          <cell r="I545">
            <v>44784.75</v>
          </cell>
        </row>
        <row r="546">
          <cell r="A546" t="str">
            <v>373CA</v>
          </cell>
          <cell r="B546" t="str">
            <v>373</v>
          </cell>
          <cell r="D546">
            <v>660947.75</v>
          </cell>
          <cell r="F546" t="str">
            <v>373CA</v>
          </cell>
          <cell r="G546" t="str">
            <v>373</v>
          </cell>
          <cell r="I546">
            <v>660947.75</v>
          </cell>
        </row>
        <row r="547">
          <cell r="A547" t="str">
            <v>373ID</v>
          </cell>
          <cell r="B547" t="str">
            <v>373</v>
          </cell>
          <cell r="D547">
            <v>586731.81</v>
          </cell>
          <cell r="F547" t="str">
            <v>373ID</v>
          </cell>
          <cell r="G547" t="str">
            <v>373</v>
          </cell>
          <cell r="I547">
            <v>586731.81</v>
          </cell>
        </row>
        <row r="548">
          <cell r="A548" t="str">
            <v>373MT</v>
          </cell>
          <cell r="B548" t="str">
            <v>373</v>
          </cell>
          <cell r="D548">
            <v>0</v>
          </cell>
          <cell r="F548" t="str">
            <v>373MT</v>
          </cell>
          <cell r="G548" t="str">
            <v>373</v>
          </cell>
          <cell r="I548">
            <v>0</v>
          </cell>
        </row>
        <row r="549">
          <cell r="A549" t="str">
            <v>373OR</v>
          </cell>
          <cell r="B549" t="str">
            <v>373</v>
          </cell>
          <cell r="D549">
            <v>20815436.42</v>
          </cell>
          <cell r="F549" t="str">
            <v>373OR</v>
          </cell>
          <cell r="G549" t="str">
            <v>373</v>
          </cell>
          <cell r="I549">
            <v>20815436.42</v>
          </cell>
        </row>
        <row r="550">
          <cell r="A550" t="str">
            <v>373UT</v>
          </cell>
          <cell r="B550" t="str">
            <v>373</v>
          </cell>
          <cell r="D550">
            <v>25073558.84</v>
          </cell>
          <cell r="F550" t="str">
            <v>373UT</v>
          </cell>
          <cell r="G550" t="str">
            <v>373</v>
          </cell>
          <cell r="I550">
            <v>25073558.84</v>
          </cell>
        </row>
        <row r="551">
          <cell r="A551" t="str">
            <v>373WA</v>
          </cell>
          <cell r="B551" t="str">
            <v>373</v>
          </cell>
          <cell r="D551">
            <v>3645736.02</v>
          </cell>
          <cell r="F551" t="str">
            <v>373WA</v>
          </cell>
          <cell r="G551" t="str">
            <v>373</v>
          </cell>
          <cell r="I551">
            <v>3645736.02</v>
          </cell>
        </row>
        <row r="552">
          <cell r="A552" t="str">
            <v>373WYP</v>
          </cell>
          <cell r="B552" t="str">
            <v>373</v>
          </cell>
          <cell r="D552">
            <v>6452132.36</v>
          </cell>
          <cell r="F552" t="str">
            <v>373WYP</v>
          </cell>
          <cell r="G552" t="str">
            <v>373</v>
          </cell>
          <cell r="I552">
            <v>6452132.36</v>
          </cell>
        </row>
        <row r="553">
          <cell r="A553" t="str">
            <v>373WYU</v>
          </cell>
          <cell r="B553" t="str">
            <v>373</v>
          </cell>
          <cell r="D553">
            <v>2095155.98</v>
          </cell>
          <cell r="F553" t="str">
            <v>373WYU</v>
          </cell>
          <cell r="G553" t="str">
            <v>373</v>
          </cell>
          <cell r="I553">
            <v>2095155.98</v>
          </cell>
        </row>
        <row r="554">
          <cell r="A554" t="str">
            <v>389CA</v>
          </cell>
          <cell r="B554" t="str">
            <v>389</v>
          </cell>
          <cell r="D554">
            <v>217568.45</v>
          </cell>
          <cell r="F554" t="str">
            <v>389CA</v>
          </cell>
          <cell r="G554" t="str">
            <v>389</v>
          </cell>
          <cell r="I554">
            <v>217568.45</v>
          </cell>
        </row>
        <row r="555">
          <cell r="A555" t="str">
            <v>389CN</v>
          </cell>
          <cell r="B555" t="str">
            <v>389</v>
          </cell>
          <cell r="D555">
            <v>1128505.79</v>
          </cell>
          <cell r="F555" t="str">
            <v>389CN</v>
          </cell>
          <cell r="G555" t="str">
            <v>389</v>
          </cell>
          <cell r="I555">
            <v>1128505.79</v>
          </cell>
        </row>
        <row r="556">
          <cell r="A556" t="str">
            <v>389DGU</v>
          </cell>
          <cell r="B556" t="str">
            <v>389</v>
          </cell>
          <cell r="D556">
            <v>332.32</v>
          </cell>
          <cell r="F556" t="str">
            <v>389DGU</v>
          </cell>
          <cell r="G556" t="str">
            <v>389</v>
          </cell>
          <cell r="I556">
            <v>332.32</v>
          </cell>
        </row>
        <row r="557">
          <cell r="A557" t="str">
            <v>389ID</v>
          </cell>
          <cell r="B557" t="str">
            <v>389</v>
          </cell>
          <cell r="D557">
            <v>197638.82</v>
          </cell>
          <cell r="F557" t="str">
            <v>389ID</v>
          </cell>
          <cell r="G557" t="str">
            <v>389</v>
          </cell>
          <cell r="I557">
            <v>197638.82</v>
          </cell>
        </row>
        <row r="558">
          <cell r="A558" t="str">
            <v>389OR</v>
          </cell>
          <cell r="B558" t="str">
            <v>389</v>
          </cell>
          <cell r="D558">
            <v>2236137.57</v>
          </cell>
          <cell r="F558" t="str">
            <v>389OR</v>
          </cell>
          <cell r="G558" t="str">
            <v>389</v>
          </cell>
          <cell r="I558">
            <v>2236137.57</v>
          </cell>
        </row>
        <row r="559">
          <cell r="A559" t="str">
            <v>389SG</v>
          </cell>
          <cell r="B559" t="str">
            <v>389</v>
          </cell>
          <cell r="D559">
            <v>1227.55</v>
          </cell>
          <cell r="F559" t="str">
            <v>389SG</v>
          </cell>
          <cell r="G559" t="str">
            <v>389</v>
          </cell>
          <cell r="I559">
            <v>1227.55</v>
          </cell>
        </row>
        <row r="560">
          <cell r="A560" t="str">
            <v>389SO</v>
          </cell>
          <cell r="B560" t="str">
            <v>389</v>
          </cell>
          <cell r="D560">
            <v>5598054.86</v>
          </cell>
          <cell r="F560" t="str">
            <v>389SO</v>
          </cell>
          <cell r="G560" t="str">
            <v>389</v>
          </cell>
          <cell r="I560">
            <v>5598054.86</v>
          </cell>
        </row>
        <row r="561">
          <cell r="A561" t="str">
            <v>389UT</v>
          </cell>
          <cell r="B561" t="str">
            <v>389</v>
          </cell>
          <cell r="D561">
            <v>3912172.9</v>
          </cell>
          <cell r="F561" t="str">
            <v>389UT</v>
          </cell>
          <cell r="G561" t="str">
            <v>389</v>
          </cell>
          <cell r="I561">
            <v>3912172.9</v>
          </cell>
        </row>
        <row r="562">
          <cell r="A562" t="str">
            <v>389WA</v>
          </cell>
          <cell r="B562" t="str">
            <v>389</v>
          </cell>
          <cell r="D562">
            <v>1098826.35</v>
          </cell>
          <cell r="F562" t="str">
            <v>389WA</v>
          </cell>
          <cell r="G562" t="str">
            <v>389</v>
          </cell>
          <cell r="I562">
            <v>1098826.35</v>
          </cell>
        </row>
        <row r="563">
          <cell r="A563" t="str">
            <v>389WYP</v>
          </cell>
          <cell r="B563" t="str">
            <v>389</v>
          </cell>
          <cell r="D563">
            <v>365107.63</v>
          </cell>
          <cell r="F563" t="str">
            <v>389WYP</v>
          </cell>
          <cell r="G563" t="str">
            <v>389</v>
          </cell>
          <cell r="I563">
            <v>365107.63</v>
          </cell>
        </row>
        <row r="564">
          <cell r="A564" t="str">
            <v>389WYU</v>
          </cell>
          <cell r="B564" t="str">
            <v>389</v>
          </cell>
          <cell r="D564">
            <v>528370.07</v>
          </cell>
          <cell r="F564" t="str">
            <v>389WYU</v>
          </cell>
          <cell r="G564" t="str">
            <v>389</v>
          </cell>
          <cell r="I564">
            <v>528370.07</v>
          </cell>
        </row>
        <row r="565">
          <cell r="A565" t="str">
            <v>390CA</v>
          </cell>
          <cell r="B565" t="str">
            <v>390</v>
          </cell>
          <cell r="D565">
            <v>2351998.99</v>
          </cell>
          <cell r="F565" t="str">
            <v>390CA</v>
          </cell>
          <cell r="G565" t="str">
            <v>390</v>
          </cell>
          <cell r="I565">
            <v>2351998.99</v>
          </cell>
        </row>
        <row r="566">
          <cell r="A566" t="str">
            <v>390CN</v>
          </cell>
          <cell r="B566" t="str">
            <v>390</v>
          </cell>
          <cell r="D566">
            <v>12056263.81</v>
          </cell>
          <cell r="F566" t="str">
            <v>390CN</v>
          </cell>
          <cell r="G566" t="str">
            <v>390</v>
          </cell>
          <cell r="I566">
            <v>12056263.81</v>
          </cell>
        </row>
        <row r="567">
          <cell r="A567" t="str">
            <v>390DGP</v>
          </cell>
          <cell r="B567" t="str">
            <v>390</v>
          </cell>
          <cell r="D567">
            <v>358127.47</v>
          </cell>
          <cell r="F567" t="str">
            <v>390DGP</v>
          </cell>
          <cell r="G567" t="str">
            <v>390</v>
          </cell>
          <cell r="I567">
            <v>358127.47</v>
          </cell>
        </row>
        <row r="568">
          <cell r="A568" t="str">
            <v>390DGU</v>
          </cell>
          <cell r="B568" t="str">
            <v>390</v>
          </cell>
          <cell r="D568">
            <v>1573572.34</v>
          </cell>
          <cell r="F568" t="str">
            <v>390DGU</v>
          </cell>
          <cell r="G568" t="str">
            <v>390</v>
          </cell>
          <cell r="I568">
            <v>1573572.34</v>
          </cell>
        </row>
        <row r="569">
          <cell r="A569" t="str">
            <v>390ID</v>
          </cell>
          <cell r="B569" t="str">
            <v>390</v>
          </cell>
          <cell r="D569">
            <v>9821055.81</v>
          </cell>
          <cell r="F569" t="str">
            <v>390ID</v>
          </cell>
          <cell r="G569" t="str">
            <v>390</v>
          </cell>
          <cell r="I569">
            <v>9821055.81</v>
          </cell>
        </row>
        <row r="570">
          <cell r="A570" t="str">
            <v>390OR</v>
          </cell>
          <cell r="B570" t="str">
            <v>390</v>
          </cell>
          <cell r="D570">
            <v>30283109.99</v>
          </cell>
          <cell r="F570" t="str">
            <v>390OR</v>
          </cell>
          <cell r="G570" t="str">
            <v>390</v>
          </cell>
          <cell r="I570">
            <v>30283109.99</v>
          </cell>
        </row>
        <row r="571">
          <cell r="A571" t="str">
            <v>390SG</v>
          </cell>
          <cell r="B571" t="str">
            <v>390</v>
          </cell>
          <cell r="D571">
            <v>4061516.21</v>
          </cell>
          <cell r="F571" t="str">
            <v>390SG</v>
          </cell>
          <cell r="G571" t="str">
            <v>390</v>
          </cell>
          <cell r="I571">
            <v>4061516.21</v>
          </cell>
        </row>
        <row r="572">
          <cell r="A572" t="str">
            <v>390SO</v>
          </cell>
          <cell r="B572" t="str">
            <v>390</v>
          </cell>
          <cell r="D572">
            <v>103687864.53</v>
          </cell>
          <cell r="F572" t="str">
            <v>390SO</v>
          </cell>
          <cell r="G572" t="str">
            <v>390</v>
          </cell>
          <cell r="I572">
            <v>103687864.53</v>
          </cell>
        </row>
        <row r="573">
          <cell r="A573" t="str">
            <v>390UT</v>
          </cell>
          <cell r="B573" t="str">
            <v>390</v>
          </cell>
          <cell r="D573">
            <v>35631048</v>
          </cell>
          <cell r="F573" t="str">
            <v>390UT</v>
          </cell>
          <cell r="G573" t="str">
            <v>390</v>
          </cell>
          <cell r="I573">
            <v>35631048</v>
          </cell>
        </row>
        <row r="574">
          <cell r="A574" t="str">
            <v>390WA</v>
          </cell>
          <cell r="B574" t="str">
            <v>390</v>
          </cell>
          <cell r="D574">
            <v>13256468.17</v>
          </cell>
          <cell r="F574" t="str">
            <v>390WA</v>
          </cell>
          <cell r="G574" t="str">
            <v>390</v>
          </cell>
          <cell r="I574">
            <v>13256468.17</v>
          </cell>
        </row>
        <row r="575">
          <cell r="A575" t="str">
            <v>390WYP</v>
          </cell>
          <cell r="B575" t="str">
            <v>390</v>
          </cell>
          <cell r="D575">
            <v>11283671.15</v>
          </cell>
          <cell r="F575" t="str">
            <v>390WYP</v>
          </cell>
          <cell r="G575" t="str">
            <v>390</v>
          </cell>
          <cell r="I575">
            <v>11283671.15</v>
          </cell>
        </row>
        <row r="576">
          <cell r="A576" t="str">
            <v>390WYU</v>
          </cell>
          <cell r="B576" t="str">
            <v>390</v>
          </cell>
          <cell r="D576">
            <v>2362830.82</v>
          </cell>
          <cell r="F576" t="str">
            <v>390WYU</v>
          </cell>
          <cell r="G576" t="str">
            <v>390</v>
          </cell>
          <cell r="I576">
            <v>2362830.82</v>
          </cell>
        </row>
        <row r="577">
          <cell r="A577" t="str">
            <v>391CA</v>
          </cell>
          <cell r="B577" t="str">
            <v>391</v>
          </cell>
          <cell r="D577">
            <v>322330.22</v>
          </cell>
          <cell r="F577" t="str">
            <v>391CA</v>
          </cell>
          <cell r="G577" t="str">
            <v>391</v>
          </cell>
          <cell r="I577">
            <v>322330.22</v>
          </cell>
        </row>
        <row r="578">
          <cell r="A578" t="str">
            <v>391CN</v>
          </cell>
          <cell r="B578" t="str">
            <v>391</v>
          </cell>
          <cell r="D578">
            <v>6306108.81</v>
          </cell>
          <cell r="F578" t="str">
            <v>391CN</v>
          </cell>
          <cell r="G578" t="str">
            <v>391</v>
          </cell>
          <cell r="I578">
            <v>6306108.81</v>
          </cell>
        </row>
        <row r="579">
          <cell r="A579" t="str">
            <v>391DGP</v>
          </cell>
          <cell r="B579" t="str">
            <v>391</v>
          </cell>
          <cell r="D579">
            <v>277656.64</v>
          </cell>
          <cell r="F579" t="str">
            <v>391DGP</v>
          </cell>
          <cell r="G579" t="str">
            <v>391</v>
          </cell>
          <cell r="I579">
            <v>277656.64</v>
          </cell>
        </row>
        <row r="580">
          <cell r="A580" t="str">
            <v>391DGU</v>
          </cell>
          <cell r="B580" t="str">
            <v>391</v>
          </cell>
          <cell r="D580">
            <v>281017.96</v>
          </cell>
          <cell r="F580" t="str">
            <v>391DGU</v>
          </cell>
          <cell r="G580" t="str">
            <v>391</v>
          </cell>
          <cell r="I580">
            <v>281017.96</v>
          </cell>
        </row>
        <row r="581">
          <cell r="A581" t="str">
            <v>391ID</v>
          </cell>
          <cell r="B581" t="str">
            <v>391</v>
          </cell>
          <cell r="D581">
            <v>938265.79</v>
          </cell>
          <cell r="F581" t="str">
            <v>391ID</v>
          </cell>
          <cell r="G581" t="str">
            <v>391</v>
          </cell>
          <cell r="I581">
            <v>938265.79</v>
          </cell>
        </row>
        <row r="582">
          <cell r="A582" t="str">
            <v>391OR</v>
          </cell>
          <cell r="B582" t="str">
            <v>391</v>
          </cell>
          <cell r="D582">
            <v>5155197.62</v>
          </cell>
          <cell r="F582" t="str">
            <v>391OR</v>
          </cell>
          <cell r="G582" t="str">
            <v>391</v>
          </cell>
          <cell r="I582">
            <v>5155197.62</v>
          </cell>
        </row>
        <row r="583">
          <cell r="A583" t="str">
            <v>391SE</v>
          </cell>
          <cell r="B583" t="str">
            <v>391</v>
          </cell>
          <cell r="D583">
            <v>172221.36</v>
          </cell>
          <cell r="F583" t="str">
            <v>391SE</v>
          </cell>
          <cell r="G583" t="str">
            <v>391</v>
          </cell>
          <cell r="I583">
            <v>172221.36</v>
          </cell>
        </row>
        <row r="584">
          <cell r="A584" t="str">
            <v>391SG</v>
          </cell>
          <cell r="B584" t="str">
            <v>391</v>
          </cell>
          <cell r="D584">
            <v>4882967.59</v>
          </cell>
          <cell r="F584" t="str">
            <v>391SG</v>
          </cell>
          <cell r="G584" t="str">
            <v>391</v>
          </cell>
          <cell r="I584">
            <v>4882967.59</v>
          </cell>
        </row>
        <row r="585">
          <cell r="A585" t="str">
            <v>391SO</v>
          </cell>
          <cell r="B585" t="str">
            <v>391</v>
          </cell>
          <cell r="D585">
            <v>69168973.47</v>
          </cell>
          <cell r="F585" t="str">
            <v>391SO</v>
          </cell>
          <cell r="G585" t="str">
            <v>391</v>
          </cell>
          <cell r="I585">
            <v>69168973.47</v>
          </cell>
        </row>
        <row r="586">
          <cell r="A586" t="str">
            <v>391SSGCH</v>
          </cell>
          <cell r="B586" t="str">
            <v>391</v>
          </cell>
          <cell r="D586">
            <v>225027.26</v>
          </cell>
          <cell r="F586" t="str">
            <v>391SSGCH</v>
          </cell>
          <cell r="G586" t="str">
            <v>391</v>
          </cell>
          <cell r="I586">
            <v>225027.26</v>
          </cell>
        </row>
        <row r="587">
          <cell r="A587" t="str">
            <v>391SSGCT</v>
          </cell>
          <cell r="B587" t="str">
            <v>391</v>
          </cell>
          <cell r="D587">
            <v>13466.46</v>
          </cell>
          <cell r="F587" t="str">
            <v>391SSGCT</v>
          </cell>
          <cell r="G587" t="str">
            <v>391</v>
          </cell>
          <cell r="I587">
            <v>13466.46</v>
          </cell>
        </row>
        <row r="588">
          <cell r="A588" t="str">
            <v>391UT</v>
          </cell>
          <cell r="B588" t="str">
            <v>391</v>
          </cell>
          <cell r="D588">
            <v>3447099.14</v>
          </cell>
          <cell r="F588" t="str">
            <v>391UT</v>
          </cell>
          <cell r="G588" t="str">
            <v>391</v>
          </cell>
          <cell r="I588">
            <v>3447099.14</v>
          </cell>
        </row>
        <row r="589">
          <cell r="A589" t="str">
            <v>391WA</v>
          </cell>
          <cell r="B589" t="str">
            <v>391</v>
          </cell>
          <cell r="D589">
            <v>1546647.55</v>
          </cell>
          <cell r="F589" t="str">
            <v>391WA</v>
          </cell>
          <cell r="G589" t="str">
            <v>391</v>
          </cell>
          <cell r="I589">
            <v>1546647.55</v>
          </cell>
        </row>
        <row r="590">
          <cell r="A590" t="str">
            <v>391WYP</v>
          </cell>
          <cell r="B590" t="str">
            <v>391</v>
          </cell>
          <cell r="D590">
            <v>3177410.92</v>
          </cell>
          <cell r="F590" t="str">
            <v>391WYP</v>
          </cell>
          <cell r="G590" t="str">
            <v>391</v>
          </cell>
          <cell r="I590">
            <v>3177410.92</v>
          </cell>
        </row>
        <row r="591">
          <cell r="A591" t="str">
            <v>391WYU</v>
          </cell>
          <cell r="B591" t="str">
            <v>391</v>
          </cell>
          <cell r="D591">
            <v>233228.35</v>
          </cell>
          <cell r="F591" t="str">
            <v>391WYU</v>
          </cell>
          <cell r="G591" t="str">
            <v>391</v>
          </cell>
          <cell r="I591">
            <v>233228.35</v>
          </cell>
        </row>
        <row r="592">
          <cell r="A592" t="str">
            <v>392CA</v>
          </cell>
          <cell r="B592" t="str">
            <v>392</v>
          </cell>
          <cell r="D592">
            <v>1551418.31</v>
          </cell>
          <cell r="F592" t="str">
            <v>392CA</v>
          </cell>
          <cell r="G592" t="str">
            <v>392</v>
          </cell>
          <cell r="I592">
            <v>1551418.31</v>
          </cell>
        </row>
        <row r="593">
          <cell r="A593" t="str">
            <v>392CN</v>
          </cell>
          <cell r="B593" t="str">
            <v>392</v>
          </cell>
          <cell r="D593">
            <v>0</v>
          </cell>
          <cell r="F593" t="str">
            <v>392CN</v>
          </cell>
          <cell r="G593" t="str">
            <v>392</v>
          </cell>
          <cell r="I593">
            <v>0</v>
          </cell>
        </row>
        <row r="594">
          <cell r="A594" t="str">
            <v>392DGP</v>
          </cell>
          <cell r="B594" t="str">
            <v>392</v>
          </cell>
          <cell r="D594">
            <v>155977.68</v>
          </cell>
          <cell r="F594" t="str">
            <v>392DGP</v>
          </cell>
          <cell r="G594" t="str">
            <v>392</v>
          </cell>
          <cell r="I594">
            <v>155977.68</v>
          </cell>
        </row>
        <row r="595">
          <cell r="A595" t="str">
            <v>392DGU</v>
          </cell>
          <cell r="B595" t="str">
            <v>392</v>
          </cell>
          <cell r="D595">
            <v>1008010.61</v>
          </cell>
          <cell r="F595" t="str">
            <v>392DGU</v>
          </cell>
          <cell r="G595" t="str">
            <v>392</v>
          </cell>
          <cell r="I595">
            <v>1008010.61</v>
          </cell>
        </row>
        <row r="596">
          <cell r="A596" t="str">
            <v>392ID</v>
          </cell>
          <cell r="B596" t="str">
            <v>392</v>
          </cell>
          <cell r="D596">
            <v>4783954.49</v>
          </cell>
          <cell r="F596" t="str">
            <v>392ID</v>
          </cell>
          <cell r="G596" t="str">
            <v>392</v>
          </cell>
          <cell r="I596">
            <v>4783954.49</v>
          </cell>
        </row>
        <row r="597">
          <cell r="A597" t="str">
            <v>392OR</v>
          </cell>
          <cell r="B597" t="str">
            <v>392</v>
          </cell>
          <cell r="D597">
            <v>19595936.55</v>
          </cell>
          <cell r="F597" t="str">
            <v>392OR</v>
          </cell>
          <cell r="G597" t="str">
            <v>392</v>
          </cell>
          <cell r="I597">
            <v>19595936.55</v>
          </cell>
        </row>
        <row r="598">
          <cell r="A598" t="str">
            <v>392SE</v>
          </cell>
          <cell r="B598" t="str">
            <v>392</v>
          </cell>
          <cell r="D598">
            <v>752743.39</v>
          </cell>
          <cell r="F598" t="str">
            <v>392SE</v>
          </cell>
          <cell r="G598" t="str">
            <v>392</v>
          </cell>
          <cell r="I598">
            <v>752743.39</v>
          </cell>
        </row>
        <row r="599">
          <cell r="A599" t="str">
            <v>392SG</v>
          </cell>
          <cell r="B599" t="str">
            <v>392</v>
          </cell>
          <cell r="D599">
            <v>14984637.45</v>
          </cell>
          <cell r="F599" t="str">
            <v>392SG</v>
          </cell>
          <cell r="G599" t="str">
            <v>392</v>
          </cell>
          <cell r="I599">
            <v>14984637.45</v>
          </cell>
        </row>
        <row r="600">
          <cell r="A600" t="str">
            <v>392SO</v>
          </cell>
          <cell r="B600" t="str">
            <v>392</v>
          </cell>
          <cell r="D600">
            <v>8313304.41</v>
          </cell>
          <cell r="F600" t="str">
            <v>392SO</v>
          </cell>
          <cell r="G600" t="str">
            <v>392</v>
          </cell>
          <cell r="I600">
            <v>8313304.41</v>
          </cell>
        </row>
        <row r="601">
          <cell r="A601" t="str">
            <v>392SSGCH</v>
          </cell>
          <cell r="B601" t="str">
            <v>392</v>
          </cell>
          <cell r="D601">
            <v>359605.81</v>
          </cell>
          <cell r="F601" t="str">
            <v>392SSGCH</v>
          </cell>
          <cell r="G601" t="str">
            <v>392</v>
          </cell>
          <cell r="I601">
            <v>359605.81</v>
          </cell>
        </row>
        <row r="602">
          <cell r="A602" t="str">
            <v>392SSGCT</v>
          </cell>
          <cell r="B602" t="str">
            <v>392</v>
          </cell>
          <cell r="D602">
            <v>44655.09</v>
          </cell>
          <cell r="F602" t="str">
            <v>392SSGCT</v>
          </cell>
          <cell r="G602" t="str">
            <v>392</v>
          </cell>
          <cell r="I602">
            <v>44655.09</v>
          </cell>
        </row>
        <row r="603">
          <cell r="A603" t="str">
            <v>392UT</v>
          </cell>
          <cell r="B603" t="str">
            <v>392</v>
          </cell>
          <cell r="D603">
            <v>31125738.65</v>
          </cell>
          <cell r="F603" t="str">
            <v>392UT</v>
          </cell>
          <cell r="G603" t="str">
            <v>392</v>
          </cell>
          <cell r="I603">
            <v>31125738.65</v>
          </cell>
        </row>
        <row r="604">
          <cell r="A604" t="str">
            <v>392WA</v>
          </cell>
          <cell r="B604" t="str">
            <v>392</v>
          </cell>
          <cell r="D604">
            <v>4644946.8</v>
          </cell>
          <cell r="F604" t="str">
            <v>392WA</v>
          </cell>
          <cell r="G604" t="str">
            <v>392</v>
          </cell>
          <cell r="I604">
            <v>4644946.8</v>
          </cell>
        </row>
        <row r="605">
          <cell r="A605" t="str">
            <v>392WYP</v>
          </cell>
          <cell r="B605" t="str">
            <v>392</v>
          </cell>
          <cell r="D605">
            <v>6647157</v>
          </cell>
          <cell r="F605" t="str">
            <v>392WYP</v>
          </cell>
          <cell r="G605" t="str">
            <v>392</v>
          </cell>
          <cell r="I605">
            <v>6647157</v>
          </cell>
        </row>
        <row r="606">
          <cell r="A606" t="str">
            <v>392WYU</v>
          </cell>
          <cell r="B606" t="str">
            <v>392</v>
          </cell>
          <cell r="D606">
            <v>1392650.74</v>
          </cell>
          <cell r="F606" t="str">
            <v>392WYU</v>
          </cell>
          <cell r="G606" t="str">
            <v>392</v>
          </cell>
          <cell r="I606">
            <v>1392650.74</v>
          </cell>
        </row>
        <row r="607">
          <cell r="A607" t="str">
            <v>393CA</v>
          </cell>
          <cell r="B607" t="str">
            <v>393</v>
          </cell>
          <cell r="D607">
            <v>160993.4</v>
          </cell>
          <cell r="F607" t="str">
            <v>393CA</v>
          </cell>
          <cell r="G607" t="str">
            <v>393</v>
          </cell>
          <cell r="I607">
            <v>160993.4</v>
          </cell>
        </row>
        <row r="608">
          <cell r="A608" t="str">
            <v>393DGP</v>
          </cell>
          <cell r="B608" t="str">
            <v>393</v>
          </cell>
          <cell r="D608">
            <v>335531.15</v>
          </cell>
          <cell r="F608" t="str">
            <v>393DGP</v>
          </cell>
          <cell r="G608" t="str">
            <v>393</v>
          </cell>
          <cell r="I608">
            <v>335531.15</v>
          </cell>
        </row>
        <row r="609">
          <cell r="A609" t="str">
            <v>393DGU</v>
          </cell>
          <cell r="B609" t="str">
            <v>393</v>
          </cell>
          <cell r="D609">
            <v>673399.14</v>
          </cell>
          <cell r="F609" t="str">
            <v>393DGU</v>
          </cell>
          <cell r="G609" t="str">
            <v>393</v>
          </cell>
          <cell r="I609">
            <v>673399.14</v>
          </cell>
        </row>
        <row r="610">
          <cell r="A610" t="str">
            <v>393ID</v>
          </cell>
          <cell r="B610" t="str">
            <v>393</v>
          </cell>
          <cell r="D610">
            <v>636107.11</v>
          </cell>
          <cell r="F610" t="str">
            <v>393ID</v>
          </cell>
          <cell r="G610" t="str">
            <v>393</v>
          </cell>
          <cell r="I610">
            <v>636107.11</v>
          </cell>
        </row>
        <row r="611">
          <cell r="A611" t="str">
            <v>393OR</v>
          </cell>
          <cell r="B611" t="str">
            <v>393</v>
          </cell>
          <cell r="D611">
            <v>2500212.71</v>
          </cell>
          <cell r="F611" t="str">
            <v>393OR</v>
          </cell>
          <cell r="G611" t="str">
            <v>393</v>
          </cell>
          <cell r="I611">
            <v>2500212.71</v>
          </cell>
        </row>
        <row r="612">
          <cell r="A612" t="str">
            <v>393SG</v>
          </cell>
          <cell r="B612" t="str">
            <v>393</v>
          </cell>
          <cell r="D612">
            <v>2928003.14</v>
          </cell>
          <cell r="F612" t="str">
            <v>393SG</v>
          </cell>
          <cell r="G612" t="str">
            <v>393</v>
          </cell>
          <cell r="I612">
            <v>2928003.14</v>
          </cell>
        </row>
        <row r="613">
          <cell r="A613" t="str">
            <v>393SO</v>
          </cell>
          <cell r="B613" t="str">
            <v>393</v>
          </cell>
          <cell r="D613">
            <v>494537.64</v>
          </cell>
          <cell r="F613" t="str">
            <v>393SO</v>
          </cell>
          <cell r="G613" t="str">
            <v>393</v>
          </cell>
          <cell r="I613">
            <v>494537.64</v>
          </cell>
        </row>
        <row r="614">
          <cell r="A614" t="str">
            <v>393SSGCT</v>
          </cell>
          <cell r="B614" t="str">
            <v>393</v>
          </cell>
          <cell r="D614">
            <v>106993.22</v>
          </cell>
          <cell r="F614" t="str">
            <v>393SSGCT</v>
          </cell>
          <cell r="G614" t="str">
            <v>393</v>
          </cell>
          <cell r="I614">
            <v>106993.22</v>
          </cell>
        </row>
        <row r="615">
          <cell r="A615" t="str">
            <v>393UT</v>
          </cell>
          <cell r="B615" t="str">
            <v>393</v>
          </cell>
          <cell r="D615">
            <v>3778607.65</v>
          </cell>
          <cell r="F615" t="str">
            <v>393UT</v>
          </cell>
          <cell r="G615" t="str">
            <v>393</v>
          </cell>
          <cell r="I615">
            <v>3778607.65</v>
          </cell>
        </row>
        <row r="616">
          <cell r="A616" t="str">
            <v>393WA</v>
          </cell>
          <cell r="B616" t="str">
            <v>393</v>
          </cell>
          <cell r="D616">
            <v>534620.25</v>
          </cell>
          <cell r="F616" t="str">
            <v>393WA</v>
          </cell>
          <cell r="G616" t="str">
            <v>393</v>
          </cell>
          <cell r="I616">
            <v>534620.25</v>
          </cell>
        </row>
        <row r="617">
          <cell r="A617" t="str">
            <v>393WYP</v>
          </cell>
          <cell r="B617" t="str">
            <v>393</v>
          </cell>
          <cell r="D617">
            <v>1050009.54</v>
          </cell>
          <cell r="F617" t="str">
            <v>393WYP</v>
          </cell>
          <cell r="G617" t="str">
            <v>393</v>
          </cell>
          <cell r="I617">
            <v>1050009.54</v>
          </cell>
        </row>
        <row r="618">
          <cell r="A618" t="str">
            <v>393WYU</v>
          </cell>
          <cell r="B618" t="str">
            <v>393</v>
          </cell>
          <cell r="D618">
            <v>254261.4</v>
          </cell>
          <cell r="F618" t="str">
            <v>393WYU</v>
          </cell>
          <cell r="G618" t="str">
            <v>393</v>
          </cell>
          <cell r="I618">
            <v>254261.4</v>
          </cell>
        </row>
        <row r="619">
          <cell r="A619" t="str">
            <v>394CA</v>
          </cell>
          <cell r="B619" t="str">
            <v>394</v>
          </cell>
          <cell r="D619">
            <v>695242.35</v>
          </cell>
          <cell r="F619" t="str">
            <v>394CA</v>
          </cell>
          <cell r="G619" t="str">
            <v>394</v>
          </cell>
          <cell r="I619">
            <v>695242.35</v>
          </cell>
        </row>
        <row r="620">
          <cell r="A620" t="str">
            <v>394DGP</v>
          </cell>
          <cell r="B620" t="str">
            <v>394</v>
          </cell>
          <cell r="D620">
            <v>2809418.54</v>
          </cell>
          <cell r="F620" t="str">
            <v>394DGP</v>
          </cell>
          <cell r="G620" t="str">
            <v>394</v>
          </cell>
          <cell r="I620">
            <v>2809418.54</v>
          </cell>
        </row>
        <row r="621">
          <cell r="A621" t="str">
            <v>394DGU</v>
          </cell>
          <cell r="B621" t="str">
            <v>394</v>
          </cell>
          <cell r="D621">
            <v>4318672.2</v>
          </cell>
          <cell r="F621" t="str">
            <v>394DGU</v>
          </cell>
          <cell r="G621" t="str">
            <v>394</v>
          </cell>
          <cell r="I621">
            <v>4318672.2</v>
          </cell>
        </row>
        <row r="622">
          <cell r="A622" t="str">
            <v>394ID</v>
          </cell>
          <cell r="B622" t="str">
            <v>394</v>
          </cell>
          <cell r="D622">
            <v>1621402.15</v>
          </cell>
          <cell r="F622" t="str">
            <v>394ID</v>
          </cell>
          <cell r="G622" t="str">
            <v>394</v>
          </cell>
          <cell r="I622">
            <v>1621402.15</v>
          </cell>
        </row>
        <row r="623">
          <cell r="A623" t="str">
            <v>394OR</v>
          </cell>
          <cell r="B623" t="str">
            <v>394</v>
          </cell>
          <cell r="D623">
            <v>9801689.62</v>
          </cell>
          <cell r="F623" t="str">
            <v>394OR</v>
          </cell>
          <cell r="G623" t="str">
            <v>394</v>
          </cell>
          <cell r="I623">
            <v>9801689.62</v>
          </cell>
        </row>
        <row r="624">
          <cell r="A624" t="str">
            <v>394SE</v>
          </cell>
          <cell r="B624" t="str">
            <v>394</v>
          </cell>
          <cell r="D624">
            <v>7106.36</v>
          </cell>
          <cell r="F624" t="str">
            <v>394SE</v>
          </cell>
          <cell r="G624" t="str">
            <v>394</v>
          </cell>
          <cell r="I624">
            <v>7106.36</v>
          </cell>
        </row>
        <row r="625">
          <cell r="A625" t="str">
            <v>394SG</v>
          </cell>
          <cell r="B625" t="str">
            <v>394</v>
          </cell>
          <cell r="D625">
            <v>18089337.36</v>
          </cell>
          <cell r="F625" t="str">
            <v>394SG</v>
          </cell>
          <cell r="G625" t="str">
            <v>394</v>
          </cell>
          <cell r="I625">
            <v>18089337.36</v>
          </cell>
        </row>
        <row r="626">
          <cell r="A626" t="str">
            <v>394SO</v>
          </cell>
          <cell r="B626" t="str">
            <v>394</v>
          </cell>
          <cell r="D626">
            <v>4130586.57</v>
          </cell>
          <cell r="F626" t="str">
            <v>394SO</v>
          </cell>
          <cell r="G626" t="str">
            <v>394</v>
          </cell>
          <cell r="I626">
            <v>4130586.57</v>
          </cell>
        </row>
        <row r="627">
          <cell r="A627" t="str">
            <v>394SSGCH</v>
          </cell>
          <cell r="B627" t="str">
            <v>394</v>
          </cell>
          <cell r="D627">
            <v>1798459.22</v>
          </cell>
          <cell r="F627" t="str">
            <v>394SSGCH</v>
          </cell>
          <cell r="G627" t="str">
            <v>394</v>
          </cell>
          <cell r="I627">
            <v>1798459.22</v>
          </cell>
        </row>
        <row r="628">
          <cell r="A628" t="str">
            <v>394SSGCT</v>
          </cell>
          <cell r="B628" t="str">
            <v>394</v>
          </cell>
          <cell r="D628">
            <v>74831.22</v>
          </cell>
          <cell r="F628" t="str">
            <v>394SSGCT</v>
          </cell>
          <cell r="G628" t="str">
            <v>394</v>
          </cell>
          <cell r="I628">
            <v>74831.22</v>
          </cell>
        </row>
        <row r="629">
          <cell r="A629" t="str">
            <v>394UT</v>
          </cell>
          <cell r="B629" t="str">
            <v>394</v>
          </cell>
          <cell r="D629">
            <v>12228021.62</v>
          </cell>
          <cell r="F629" t="str">
            <v>394UT</v>
          </cell>
          <cell r="G629" t="str">
            <v>394</v>
          </cell>
          <cell r="I629">
            <v>12228021.62</v>
          </cell>
        </row>
        <row r="630">
          <cell r="A630" t="str">
            <v>394WA</v>
          </cell>
          <cell r="B630" t="str">
            <v>394</v>
          </cell>
          <cell r="D630">
            <v>2472789.86</v>
          </cell>
          <cell r="F630" t="str">
            <v>394WA</v>
          </cell>
          <cell r="G630" t="str">
            <v>394</v>
          </cell>
          <cell r="I630">
            <v>2472789.86</v>
          </cell>
        </row>
        <row r="631">
          <cell r="A631" t="str">
            <v>394WYP</v>
          </cell>
          <cell r="B631" t="str">
            <v>394</v>
          </cell>
          <cell r="D631">
            <v>3654815.95</v>
          </cell>
          <cell r="F631" t="str">
            <v>394WYP</v>
          </cell>
          <cell r="G631" t="str">
            <v>394</v>
          </cell>
          <cell r="I631">
            <v>3654815.95</v>
          </cell>
        </row>
        <row r="632">
          <cell r="A632" t="str">
            <v>394WYU</v>
          </cell>
          <cell r="B632" t="str">
            <v>394</v>
          </cell>
          <cell r="D632">
            <v>739813.53</v>
          </cell>
          <cell r="F632" t="str">
            <v>394WYU</v>
          </cell>
          <cell r="G632" t="str">
            <v>394</v>
          </cell>
          <cell r="I632">
            <v>739813.53</v>
          </cell>
        </row>
        <row r="633">
          <cell r="A633" t="str">
            <v>395CA</v>
          </cell>
          <cell r="B633" t="str">
            <v>395</v>
          </cell>
          <cell r="D633">
            <v>400308.24</v>
          </cell>
          <cell r="F633" t="str">
            <v>395CA</v>
          </cell>
          <cell r="G633" t="str">
            <v>395</v>
          </cell>
          <cell r="I633">
            <v>400308.24</v>
          </cell>
        </row>
        <row r="634">
          <cell r="A634" t="str">
            <v>395DGP</v>
          </cell>
          <cell r="B634" t="str">
            <v>395</v>
          </cell>
          <cell r="D634">
            <v>60180.55</v>
          </cell>
          <cell r="F634" t="str">
            <v>395DGP</v>
          </cell>
          <cell r="G634" t="str">
            <v>395</v>
          </cell>
          <cell r="I634">
            <v>60180.55</v>
          </cell>
        </row>
        <row r="635">
          <cell r="A635" t="str">
            <v>395DGU</v>
          </cell>
          <cell r="B635" t="str">
            <v>395</v>
          </cell>
          <cell r="D635">
            <v>827867.79</v>
          </cell>
          <cell r="F635" t="str">
            <v>395DGU</v>
          </cell>
          <cell r="G635" t="str">
            <v>395</v>
          </cell>
          <cell r="I635">
            <v>827867.79</v>
          </cell>
        </row>
        <row r="636">
          <cell r="A636" t="str">
            <v>395ID</v>
          </cell>
          <cell r="B636" t="str">
            <v>395</v>
          </cell>
          <cell r="D636">
            <v>1343553.94</v>
          </cell>
          <cell r="F636" t="str">
            <v>395ID</v>
          </cell>
          <cell r="G636" t="str">
            <v>395</v>
          </cell>
          <cell r="I636">
            <v>1343553.94</v>
          </cell>
        </row>
        <row r="637">
          <cell r="A637" t="str">
            <v>395OR</v>
          </cell>
          <cell r="B637" t="str">
            <v>395</v>
          </cell>
          <cell r="D637">
            <v>10898911.23</v>
          </cell>
          <cell r="F637" t="str">
            <v>395OR</v>
          </cell>
          <cell r="G637" t="str">
            <v>395</v>
          </cell>
          <cell r="I637">
            <v>10898911.23</v>
          </cell>
        </row>
        <row r="638">
          <cell r="A638" t="str">
            <v>395SE</v>
          </cell>
          <cell r="B638" t="str">
            <v>395</v>
          </cell>
          <cell r="D638">
            <v>42438.17</v>
          </cell>
          <cell r="F638" t="str">
            <v>395SE</v>
          </cell>
          <cell r="G638" t="str">
            <v>395</v>
          </cell>
          <cell r="I638">
            <v>42438.17</v>
          </cell>
        </row>
        <row r="639">
          <cell r="A639" t="str">
            <v>395SG</v>
          </cell>
          <cell r="B639" t="str">
            <v>395</v>
          </cell>
          <cell r="D639">
            <v>5746606.74</v>
          </cell>
          <cell r="F639" t="str">
            <v>395SG</v>
          </cell>
          <cell r="G639" t="str">
            <v>395</v>
          </cell>
          <cell r="I639">
            <v>5746606.74</v>
          </cell>
        </row>
        <row r="640">
          <cell r="A640" t="str">
            <v>395SO</v>
          </cell>
          <cell r="B640" t="str">
            <v>395</v>
          </cell>
          <cell r="D640">
            <v>5474088.02</v>
          </cell>
          <cell r="F640" t="str">
            <v>395SO</v>
          </cell>
          <cell r="G640" t="str">
            <v>395</v>
          </cell>
          <cell r="I640">
            <v>5474088.02</v>
          </cell>
        </row>
        <row r="641">
          <cell r="A641" t="str">
            <v>395SSGCH</v>
          </cell>
          <cell r="B641" t="str">
            <v>395</v>
          </cell>
          <cell r="D641">
            <v>253000.61</v>
          </cell>
          <cell r="F641" t="str">
            <v>395SSGCH</v>
          </cell>
          <cell r="G641" t="str">
            <v>395</v>
          </cell>
          <cell r="I641">
            <v>253000.61</v>
          </cell>
        </row>
        <row r="642">
          <cell r="A642" t="str">
            <v>395SSGCT</v>
          </cell>
          <cell r="B642" t="str">
            <v>395</v>
          </cell>
          <cell r="D642">
            <v>-212148.02</v>
          </cell>
          <cell r="F642" t="str">
            <v>395SSGCT</v>
          </cell>
          <cell r="G642" t="str">
            <v>395</v>
          </cell>
          <cell r="I642">
            <v>-212148.02</v>
          </cell>
        </row>
        <row r="643">
          <cell r="A643" t="str">
            <v>395UT</v>
          </cell>
          <cell r="B643" t="str">
            <v>395</v>
          </cell>
          <cell r="D643">
            <v>8326616.44</v>
          </cell>
          <cell r="F643" t="str">
            <v>395UT</v>
          </cell>
          <cell r="G643" t="str">
            <v>395</v>
          </cell>
          <cell r="I643">
            <v>8326616.44</v>
          </cell>
        </row>
        <row r="644">
          <cell r="A644" t="str">
            <v>395WA</v>
          </cell>
          <cell r="B644" t="str">
            <v>395</v>
          </cell>
          <cell r="D644">
            <v>2141244.11</v>
          </cell>
          <cell r="F644" t="str">
            <v>395WA</v>
          </cell>
          <cell r="G644" t="str">
            <v>395</v>
          </cell>
          <cell r="I644">
            <v>2141244.11</v>
          </cell>
        </row>
        <row r="645">
          <cell r="A645" t="str">
            <v>395WYP</v>
          </cell>
          <cell r="B645" t="str">
            <v>395</v>
          </cell>
          <cell r="D645">
            <v>3701331.87</v>
          </cell>
          <cell r="F645" t="str">
            <v>395WYP</v>
          </cell>
          <cell r="G645" t="str">
            <v>395</v>
          </cell>
          <cell r="I645">
            <v>3701331.87</v>
          </cell>
        </row>
        <row r="646">
          <cell r="A646" t="str">
            <v>395WYU</v>
          </cell>
          <cell r="B646" t="str">
            <v>395</v>
          </cell>
          <cell r="D646">
            <v>847647.43</v>
          </cell>
          <cell r="F646" t="str">
            <v>395WYU</v>
          </cell>
          <cell r="G646" t="str">
            <v>395</v>
          </cell>
          <cell r="I646">
            <v>847647.43</v>
          </cell>
        </row>
        <row r="647">
          <cell r="A647" t="str">
            <v>396CA</v>
          </cell>
          <cell r="B647" t="str">
            <v>396</v>
          </cell>
          <cell r="D647">
            <v>3540249.67</v>
          </cell>
          <cell r="F647" t="str">
            <v>396CA</v>
          </cell>
          <cell r="G647" t="str">
            <v>396</v>
          </cell>
          <cell r="I647">
            <v>3540249.67</v>
          </cell>
        </row>
        <row r="648">
          <cell r="A648" t="str">
            <v>396DGP</v>
          </cell>
          <cell r="B648" t="str">
            <v>396</v>
          </cell>
          <cell r="D648">
            <v>981699.09</v>
          </cell>
          <cell r="F648" t="str">
            <v>396DGP</v>
          </cell>
          <cell r="G648" t="str">
            <v>396</v>
          </cell>
          <cell r="I648">
            <v>981699.09</v>
          </cell>
        </row>
        <row r="649">
          <cell r="A649" t="str">
            <v>396DGU</v>
          </cell>
          <cell r="B649" t="str">
            <v>396</v>
          </cell>
          <cell r="D649">
            <v>2088670.9</v>
          </cell>
          <cell r="F649" t="str">
            <v>396DGU</v>
          </cell>
          <cell r="G649" t="str">
            <v>396</v>
          </cell>
          <cell r="I649">
            <v>2088670.9</v>
          </cell>
        </row>
        <row r="650">
          <cell r="A650" t="str">
            <v>396ID</v>
          </cell>
          <cell r="B650" t="str">
            <v>396</v>
          </cell>
          <cell r="D650">
            <v>6587640.79</v>
          </cell>
          <cell r="F650" t="str">
            <v>396ID</v>
          </cell>
          <cell r="G650" t="str">
            <v>396</v>
          </cell>
          <cell r="I650">
            <v>6587640.79</v>
          </cell>
        </row>
        <row r="651">
          <cell r="A651" t="str">
            <v>396OR</v>
          </cell>
          <cell r="B651" t="str">
            <v>396</v>
          </cell>
          <cell r="D651">
            <v>27161392.99</v>
          </cell>
          <cell r="F651" t="str">
            <v>396OR</v>
          </cell>
          <cell r="G651" t="str">
            <v>396</v>
          </cell>
          <cell r="I651">
            <v>27161392.99</v>
          </cell>
        </row>
        <row r="652">
          <cell r="A652" t="str">
            <v>396SE</v>
          </cell>
          <cell r="B652" t="str">
            <v>396</v>
          </cell>
          <cell r="D652">
            <v>73822.83</v>
          </cell>
          <cell r="F652" t="str">
            <v>396SE</v>
          </cell>
          <cell r="G652" t="str">
            <v>396</v>
          </cell>
          <cell r="I652">
            <v>73822.83</v>
          </cell>
        </row>
        <row r="653">
          <cell r="A653" t="str">
            <v>396SG</v>
          </cell>
          <cell r="B653" t="str">
            <v>396</v>
          </cell>
          <cell r="D653">
            <v>27006474.1</v>
          </cell>
          <cell r="F653" t="str">
            <v>396SG</v>
          </cell>
          <cell r="G653" t="str">
            <v>396</v>
          </cell>
          <cell r="I653">
            <v>27006474.1</v>
          </cell>
        </row>
        <row r="654">
          <cell r="A654" t="str">
            <v>396SO</v>
          </cell>
          <cell r="B654" t="str">
            <v>396</v>
          </cell>
          <cell r="D654">
            <v>1676426.3</v>
          </cell>
          <cell r="F654" t="str">
            <v>396SO</v>
          </cell>
          <cell r="G654" t="str">
            <v>396</v>
          </cell>
          <cell r="I654">
            <v>1676426.3</v>
          </cell>
        </row>
        <row r="655">
          <cell r="A655" t="str">
            <v>396SSGCH</v>
          </cell>
          <cell r="B655" t="str">
            <v>396</v>
          </cell>
          <cell r="D655">
            <v>724647.66</v>
          </cell>
          <cell r="F655" t="str">
            <v>396SSGCH</v>
          </cell>
          <cell r="G655" t="str">
            <v>396</v>
          </cell>
          <cell r="I655">
            <v>724647.66</v>
          </cell>
        </row>
        <row r="656">
          <cell r="A656" t="str">
            <v>396UT</v>
          </cell>
          <cell r="B656" t="str">
            <v>396</v>
          </cell>
          <cell r="D656">
            <v>33509692.43</v>
          </cell>
          <cell r="F656" t="str">
            <v>396UT</v>
          </cell>
          <cell r="G656" t="str">
            <v>396</v>
          </cell>
          <cell r="I656">
            <v>33509692.43</v>
          </cell>
        </row>
        <row r="657">
          <cell r="A657" t="str">
            <v>396WA</v>
          </cell>
          <cell r="B657" t="str">
            <v>396</v>
          </cell>
          <cell r="D657">
            <v>6391082.43</v>
          </cell>
          <cell r="F657" t="str">
            <v>396WA</v>
          </cell>
          <cell r="G657" t="str">
            <v>396</v>
          </cell>
          <cell r="I657">
            <v>6391082.43</v>
          </cell>
        </row>
        <row r="658">
          <cell r="A658" t="str">
            <v>396WYP</v>
          </cell>
          <cell r="B658" t="str">
            <v>396</v>
          </cell>
          <cell r="D658">
            <v>9925637.91</v>
          </cell>
          <cell r="F658" t="str">
            <v>396WYP</v>
          </cell>
          <cell r="G658" t="str">
            <v>396</v>
          </cell>
          <cell r="I658">
            <v>9925637.91</v>
          </cell>
        </row>
        <row r="659">
          <cell r="A659" t="str">
            <v>396WYU</v>
          </cell>
          <cell r="B659" t="str">
            <v>396</v>
          </cell>
          <cell r="D659">
            <v>2612600.28</v>
          </cell>
          <cell r="F659" t="str">
            <v>396WYU</v>
          </cell>
          <cell r="G659" t="str">
            <v>396</v>
          </cell>
          <cell r="I659">
            <v>2612600.28</v>
          </cell>
        </row>
        <row r="660">
          <cell r="A660" t="str">
            <v>397CA</v>
          </cell>
          <cell r="B660" t="str">
            <v>397</v>
          </cell>
          <cell r="D660">
            <v>3280198.2889967076</v>
          </cell>
          <cell r="F660" t="str">
            <v>397CA</v>
          </cell>
          <cell r="G660" t="str">
            <v>397</v>
          </cell>
          <cell r="I660">
            <v>3280198.2889967076</v>
          </cell>
        </row>
        <row r="661">
          <cell r="A661" t="str">
            <v>397CN</v>
          </cell>
          <cell r="B661" t="str">
            <v>397</v>
          </cell>
          <cell r="D661">
            <v>1955850.6952199014</v>
          </cell>
          <cell r="F661" t="str">
            <v>397CN</v>
          </cell>
          <cell r="G661" t="str">
            <v>397</v>
          </cell>
          <cell r="I661">
            <v>1955850.6952199014</v>
          </cell>
        </row>
        <row r="662">
          <cell r="A662" t="str">
            <v>397DGP</v>
          </cell>
          <cell r="B662" t="str">
            <v>397</v>
          </cell>
          <cell r="D662">
            <v>4620590.4713945</v>
          </cell>
          <cell r="F662" t="str">
            <v>397DGP</v>
          </cell>
          <cell r="G662" t="str">
            <v>397</v>
          </cell>
          <cell r="I662">
            <v>4620590.4713945</v>
          </cell>
        </row>
        <row r="663">
          <cell r="A663" t="str">
            <v>397DGU</v>
          </cell>
          <cell r="B663" t="str">
            <v>397</v>
          </cell>
          <cell r="D663">
            <v>8603295.485902457</v>
          </cell>
          <cell r="F663" t="str">
            <v>397DGU</v>
          </cell>
          <cell r="G663" t="str">
            <v>397</v>
          </cell>
          <cell r="I663">
            <v>8603295.485902457</v>
          </cell>
        </row>
        <row r="664">
          <cell r="A664" t="str">
            <v>397ID</v>
          </cell>
          <cell r="B664" t="str">
            <v>397</v>
          </cell>
          <cell r="D664">
            <v>6181361.53274405</v>
          </cell>
          <cell r="F664" t="str">
            <v>397ID</v>
          </cell>
          <cell r="G664" t="str">
            <v>397</v>
          </cell>
          <cell r="I664">
            <v>6181361.53274405</v>
          </cell>
        </row>
        <row r="665">
          <cell r="A665" t="str">
            <v>397OR</v>
          </cell>
          <cell r="B665" t="str">
            <v>397</v>
          </cell>
          <cell r="D665">
            <v>38316596.838594444</v>
          </cell>
          <cell r="F665" t="str">
            <v>397OR</v>
          </cell>
          <cell r="G665" t="str">
            <v>397</v>
          </cell>
          <cell r="I665">
            <v>38316596.838594444</v>
          </cell>
        </row>
        <row r="666">
          <cell r="A666" t="str">
            <v>397SE</v>
          </cell>
          <cell r="B666" t="str">
            <v>397</v>
          </cell>
          <cell r="D666">
            <v>-159552.05185302216</v>
          </cell>
          <cell r="F666" t="str">
            <v>397SE</v>
          </cell>
          <cell r="G666" t="str">
            <v>397</v>
          </cell>
          <cell r="I666">
            <v>-159552.05185302216</v>
          </cell>
        </row>
        <row r="667">
          <cell r="A667" t="str">
            <v>397SG</v>
          </cell>
          <cell r="B667" t="str">
            <v>397</v>
          </cell>
          <cell r="D667">
            <v>54231645.96684628</v>
          </cell>
          <cell r="F667" t="str">
            <v>397SG</v>
          </cell>
          <cell r="G667" t="str">
            <v>397</v>
          </cell>
          <cell r="I667">
            <v>54231645.96684628</v>
          </cell>
        </row>
        <row r="668">
          <cell r="A668" t="str">
            <v>397SO</v>
          </cell>
          <cell r="B668" t="str">
            <v>397</v>
          </cell>
          <cell r="D668">
            <v>61293427.53771439</v>
          </cell>
          <cell r="F668" t="str">
            <v>397SO</v>
          </cell>
          <cell r="G668" t="str">
            <v>397</v>
          </cell>
          <cell r="I668">
            <v>61293427.53771439</v>
          </cell>
        </row>
        <row r="669">
          <cell r="A669" t="str">
            <v>397SSGCH</v>
          </cell>
          <cell r="B669" t="str">
            <v>397</v>
          </cell>
          <cell r="D669">
            <v>572455.1110187939</v>
          </cell>
          <cell r="F669" t="str">
            <v>397SSGCH</v>
          </cell>
          <cell r="G669" t="str">
            <v>397</v>
          </cell>
          <cell r="I669">
            <v>572455.1110187939</v>
          </cell>
        </row>
        <row r="670">
          <cell r="A670" t="str">
            <v>397SSGCT</v>
          </cell>
          <cell r="B670" t="str">
            <v>397</v>
          </cell>
          <cell r="D670">
            <v>86152.0269975424</v>
          </cell>
          <cell r="F670" t="str">
            <v>397SSGCT</v>
          </cell>
          <cell r="G670" t="str">
            <v>397</v>
          </cell>
          <cell r="I670">
            <v>86152.0269975424</v>
          </cell>
        </row>
        <row r="671">
          <cell r="A671" t="str">
            <v>397UT</v>
          </cell>
          <cell r="B671" t="str">
            <v>397</v>
          </cell>
          <cell r="D671">
            <v>25899977.64439664</v>
          </cell>
          <cell r="F671" t="str">
            <v>397UT</v>
          </cell>
          <cell r="G671" t="str">
            <v>397</v>
          </cell>
          <cell r="I671">
            <v>25899977.64439664</v>
          </cell>
        </row>
        <row r="672">
          <cell r="A672" t="str">
            <v>397WA</v>
          </cell>
          <cell r="B672" t="str">
            <v>397</v>
          </cell>
          <cell r="D672">
            <v>9784440.584622469</v>
          </cell>
          <cell r="F672" t="str">
            <v>397WA</v>
          </cell>
          <cell r="G672" t="str">
            <v>397</v>
          </cell>
          <cell r="I672">
            <v>9784440.584622469</v>
          </cell>
        </row>
        <row r="673">
          <cell r="A673" t="str">
            <v>397WYP</v>
          </cell>
          <cell r="B673" t="str">
            <v>397</v>
          </cell>
          <cell r="D673">
            <v>14196452.303463062</v>
          </cell>
          <cell r="F673" t="str">
            <v>397WYP</v>
          </cell>
          <cell r="G673" t="str">
            <v>397</v>
          </cell>
          <cell r="I673">
            <v>14196452.303463062</v>
          </cell>
        </row>
        <row r="674">
          <cell r="A674" t="str">
            <v>397WYU</v>
          </cell>
          <cell r="B674" t="str">
            <v>397</v>
          </cell>
          <cell r="D674">
            <v>2169529.177462834</v>
          </cell>
          <cell r="F674" t="str">
            <v>397WYU</v>
          </cell>
          <cell r="G674" t="str">
            <v>397</v>
          </cell>
          <cell r="I674">
            <v>2169529.177462834</v>
          </cell>
        </row>
        <row r="675">
          <cell r="A675" t="str">
            <v>398CA</v>
          </cell>
          <cell r="B675" t="str">
            <v>398</v>
          </cell>
          <cell r="D675">
            <v>18598.35</v>
          </cell>
          <cell r="F675" t="str">
            <v>398CA</v>
          </cell>
          <cell r="G675" t="str">
            <v>398</v>
          </cell>
          <cell r="I675">
            <v>18598.35</v>
          </cell>
        </row>
        <row r="676">
          <cell r="A676" t="str">
            <v>398CN</v>
          </cell>
          <cell r="B676" t="str">
            <v>398</v>
          </cell>
          <cell r="D676">
            <v>197260.48</v>
          </cell>
          <cell r="F676" t="str">
            <v>398CN</v>
          </cell>
          <cell r="G676" t="str">
            <v>398</v>
          </cell>
          <cell r="I676">
            <v>197260.48</v>
          </cell>
        </row>
        <row r="677">
          <cell r="A677" t="str">
            <v>398DGP</v>
          </cell>
          <cell r="B677" t="str">
            <v>398</v>
          </cell>
          <cell r="D677">
            <v>18688.85</v>
          </cell>
          <cell r="F677" t="str">
            <v>398DGP</v>
          </cell>
          <cell r="G677" t="str">
            <v>398</v>
          </cell>
          <cell r="I677">
            <v>18688.85</v>
          </cell>
        </row>
        <row r="678">
          <cell r="A678" t="str">
            <v>398DGU</v>
          </cell>
          <cell r="B678" t="str">
            <v>398</v>
          </cell>
          <cell r="D678">
            <v>25819.42</v>
          </cell>
          <cell r="F678" t="str">
            <v>398DGU</v>
          </cell>
          <cell r="G678" t="str">
            <v>398</v>
          </cell>
          <cell r="I678">
            <v>25819.42</v>
          </cell>
        </row>
        <row r="679">
          <cell r="A679" t="str">
            <v>398ID</v>
          </cell>
          <cell r="B679" t="str">
            <v>398</v>
          </cell>
          <cell r="D679">
            <v>60716.48</v>
          </cell>
          <cell r="F679" t="str">
            <v>398ID</v>
          </cell>
          <cell r="G679" t="str">
            <v>398</v>
          </cell>
          <cell r="I679">
            <v>60716.48</v>
          </cell>
        </row>
        <row r="680">
          <cell r="A680" t="str">
            <v>398OR</v>
          </cell>
          <cell r="B680" t="str">
            <v>398</v>
          </cell>
          <cell r="D680">
            <v>463425.27</v>
          </cell>
          <cell r="F680" t="str">
            <v>398OR</v>
          </cell>
          <cell r="G680" t="str">
            <v>398</v>
          </cell>
          <cell r="I680">
            <v>463425.27</v>
          </cell>
        </row>
        <row r="681">
          <cell r="A681" t="str">
            <v>398SE</v>
          </cell>
          <cell r="B681" t="str">
            <v>398</v>
          </cell>
          <cell r="D681">
            <v>3531.29</v>
          </cell>
          <cell r="F681" t="str">
            <v>398SE</v>
          </cell>
          <cell r="G681" t="str">
            <v>398</v>
          </cell>
          <cell r="I681">
            <v>3531.29</v>
          </cell>
        </row>
        <row r="682">
          <cell r="A682" t="str">
            <v>398SG</v>
          </cell>
          <cell r="B682" t="str">
            <v>398</v>
          </cell>
          <cell r="D682">
            <v>1313736.96</v>
          </cell>
          <cell r="F682" t="str">
            <v>398SG</v>
          </cell>
          <cell r="G682" t="str">
            <v>398</v>
          </cell>
          <cell r="I682">
            <v>1313736.96</v>
          </cell>
        </row>
        <row r="683">
          <cell r="A683" t="str">
            <v>398SO</v>
          </cell>
          <cell r="B683" t="str">
            <v>398</v>
          </cell>
          <cell r="D683">
            <v>3206731.22</v>
          </cell>
          <cell r="F683" t="str">
            <v>398SO</v>
          </cell>
          <cell r="G683" t="str">
            <v>398</v>
          </cell>
          <cell r="I683">
            <v>3206731.22</v>
          </cell>
        </row>
        <row r="684">
          <cell r="A684" t="str">
            <v>398SSGCT</v>
          </cell>
          <cell r="B684" t="str">
            <v>398</v>
          </cell>
          <cell r="D684">
            <v>2650.04</v>
          </cell>
          <cell r="F684" t="str">
            <v>398SSGCT</v>
          </cell>
          <cell r="G684" t="str">
            <v>398</v>
          </cell>
          <cell r="I684">
            <v>2650.04</v>
          </cell>
        </row>
        <row r="685">
          <cell r="A685" t="str">
            <v>398UT</v>
          </cell>
          <cell r="B685" t="str">
            <v>398</v>
          </cell>
          <cell r="D685">
            <v>336024.8</v>
          </cell>
          <cell r="F685" t="str">
            <v>398UT</v>
          </cell>
          <cell r="G685" t="str">
            <v>398</v>
          </cell>
          <cell r="I685">
            <v>336024.8</v>
          </cell>
        </row>
        <row r="686">
          <cell r="A686" t="str">
            <v>398WA</v>
          </cell>
          <cell r="B686" t="str">
            <v>398</v>
          </cell>
          <cell r="D686">
            <v>92805.31</v>
          </cell>
          <cell r="F686" t="str">
            <v>398WA</v>
          </cell>
          <cell r="G686" t="str">
            <v>398</v>
          </cell>
          <cell r="I686">
            <v>92805.31</v>
          </cell>
        </row>
        <row r="687">
          <cell r="A687" t="str">
            <v>398WYP</v>
          </cell>
          <cell r="B687" t="str">
            <v>398</v>
          </cell>
          <cell r="D687">
            <v>149596.22</v>
          </cell>
          <cell r="F687" t="str">
            <v>398WYP</v>
          </cell>
          <cell r="G687" t="str">
            <v>398</v>
          </cell>
          <cell r="I687">
            <v>149596.22</v>
          </cell>
        </row>
        <row r="688">
          <cell r="A688" t="str">
            <v>398WYU</v>
          </cell>
          <cell r="B688" t="str">
            <v>398</v>
          </cell>
          <cell r="D688">
            <v>23508.77</v>
          </cell>
          <cell r="F688" t="str">
            <v>398WYU</v>
          </cell>
          <cell r="G688" t="str">
            <v>398</v>
          </cell>
          <cell r="I688">
            <v>23508.77</v>
          </cell>
        </row>
        <row r="689">
          <cell r="A689" t="str">
            <v>399SE</v>
          </cell>
          <cell r="B689" t="str">
            <v>399</v>
          </cell>
          <cell r="D689">
            <v>462988512.76685345</v>
          </cell>
          <cell r="F689" t="str">
            <v>399SE</v>
          </cell>
          <cell r="G689" t="str">
            <v>399</v>
          </cell>
          <cell r="I689">
            <v>462988512.76685345</v>
          </cell>
        </row>
        <row r="690">
          <cell r="A690" t="str">
            <v>403360CA</v>
          </cell>
          <cell r="B690" t="str">
            <v>403360</v>
          </cell>
          <cell r="D690">
            <v>14185.09</v>
          </cell>
          <cell r="F690" t="str">
            <v>403360CA</v>
          </cell>
          <cell r="G690" t="str">
            <v>403360</v>
          </cell>
          <cell r="I690">
            <v>14185.09</v>
          </cell>
        </row>
        <row r="691">
          <cell r="A691" t="str">
            <v>403360ID</v>
          </cell>
          <cell r="B691" t="str">
            <v>403360</v>
          </cell>
          <cell r="D691">
            <v>17468.93</v>
          </cell>
          <cell r="F691" t="str">
            <v>403360ID</v>
          </cell>
          <cell r="G691" t="str">
            <v>403360</v>
          </cell>
          <cell r="I691">
            <v>17468.93</v>
          </cell>
        </row>
        <row r="692">
          <cell r="A692" t="str">
            <v>403360OR</v>
          </cell>
          <cell r="B692" t="str">
            <v>403360</v>
          </cell>
          <cell r="D692">
            <v>60446.099999997</v>
          </cell>
          <cell r="F692" t="str">
            <v>403360OR</v>
          </cell>
          <cell r="G692" t="str">
            <v>403360</v>
          </cell>
          <cell r="I692">
            <v>60446.099999997</v>
          </cell>
        </row>
        <row r="693">
          <cell r="A693" t="str">
            <v>403360UT</v>
          </cell>
          <cell r="B693" t="str">
            <v>403360</v>
          </cell>
          <cell r="D693">
            <v>117483.66</v>
          </cell>
          <cell r="F693" t="str">
            <v>403360UT</v>
          </cell>
          <cell r="G693" t="str">
            <v>403360</v>
          </cell>
          <cell r="I693">
            <v>117483.66</v>
          </cell>
        </row>
        <row r="694">
          <cell r="A694" t="str">
            <v>403360WA</v>
          </cell>
          <cell r="B694" t="str">
            <v>403360</v>
          </cell>
          <cell r="D694">
            <v>5508.74</v>
          </cell>
          <cell r="F694" t="str">
            <v>403360WA</v>
          </cell>
          <cell r="G694" t="str">
            <v>403360</v>
          </cell>
          <cell r="I694">
            <v>5508.74</v>
          </cell>
        </row>
        <row r="695">
          <cell r="A695" t="str">
            <v>403360WYP</v>
          </cell>
          <cell r="B695" t="str">
            <v>403360</v>
          </cell>
          <cell r="D695">
            <v>35417.25</v>
          </cell>
          <cell r="F695" t="str">
            <v>403360WYP</v>
          </cell>
          <cell r="G695" t="str">
            <v>403360</v>
          </cell>
          <cell r="I695">
            <v>35417.25</v>
          </cell>
        </row>
        <row r="696">
          <cell r="A696" t="str">
            <v>403360WYU</v>
          </cell>
          <cell r="B696" t="str">
            <v>403360</v>
          </cell>
          <cell r="D696">
            <v>24295.41</v>
          </cell>
          <cell r="F696" t="str">
            <v>403360WYU</v>
          </cell>
          <cell r="G696" t="str">
            <v>403360</v>
          </cell>
          <cell r="I696">
            <v>24295.41</v>
          </cell>
        </row>
        <row r="697">
          <cell r="A697" t="str">
            <v>403361CA</v>
          </cell>
          <cell r="B697" t="str">
            <v>403361</v>
          </cell>
          <cell r="D697">
            <v>29525.42</v>
          </cell>
          <cell r="F697" t="str">
            <v>403361CA</v>
          </cell>
          <cell r="G697" t="str">
            <v>403361</v>
          </cell>
          <cell r="I697">
            <v>29525.42</v>
          </cell>
        </row>
        <row r="698">
          <cell r="A698" t="str">
            <v>403361ID</v>
          </cell>
          <cell r="B698" t="str">
            <v>403361</v>
          </cell>
          <cell r="D698">
            <v>14678.18</v>
          </cell>
          <cell r="F698" t="str">
            <v>403361ID</v>
          </cell>
          <cell r="G698" t="str">
            <v>403361</v>
          </cell>
          <cell r="I698">
            <v>14678.18</v>
          </cell>
        </row>
        <row r="699">
          <cell r="A699" t="str">
            <v>403361OR</v>
          </cell>
          <cell r="B699" t="str">
            <v>403361</v>
          </cell>
          <cell r="D699">
            <v>238383.849999988</v>
          </cell>
          <cell r="F699" t="str">
            <v>403361OR</v>
          </cell>
          <cell r="G699" t="str">
            <v>403361</v>
          </cell>
          <cell r="I699">
            <v>238383.849999988</v>
          </cell>
        </row>
        <row r="700">
          <cell r="A700" t="str">
            <v>403361UT</v>
          </cell>
          <cell r="B700" t="str">
            <v>403361</v>
          </cell>
          <cell r="D700">
            <v>491412.920000004</v>
          </cell>
          <cell r="F700" t="str">
            <v>403361UT</v>
          </cell>
          <cell r="G700" t="str">
            <v>403361</v>
          </cell>
          <cell r="I700">
            <v>491412.920000004</v>
          </cell>
        </row>
        <row r="701">
          <cell r="A701" t="str">
            <v>403361WA</v>
          </cell>
          <cell r="B701" t="str">
            <v>403361</v>
          </cell>
          <cell r="D701">
            <v>40183.26</v>
          </cell>
          <cell r="F701" t="str">
            <v>403361WA</v>
          </cell>
          <cell r="G701" t="str">
            <v>403361</v>
          </cell>
          <cell r="I701">
            <v>40183.26</v>
          </cell>
        </row>
        <row r="702">
          <cell r="A702" t="str">
            <v>403361WYP</v>
          </cell>
          <cell r="B702" t="str">
            <v>403361</v>
          </cell>
          <cell r="D702">
            <v>114757.680000002</v>
          </cell>
          <cell r="F702" t="str">
            <v>403361WYP</v>
          </cell>
          <cell r="G702" t="str">
            <v>403361</v>
          </cell>
          <cell r="I702">
            <v>114757.680000002</v>
          </cell>
        </row>
        <row r="703">
          <cell r="A703" t="str">
            <v>403361WYU</v>
          </cell>
          <cell r="B703" t="str">
            <v>403361</v>
          </cell>
          <cell r="D703">
            <v>4091.6</v>
          </cell>
          <cell r="F703" t="str">
            <v>403361WYU</v>
          </cell>
          <cell r="G703" t="str">
            <v>403361</v>
          </cell>
          <cell r="I703">
            <v>4091.6</v>
          </cell>
        </row>
        <row r="704">
          <cell r="A704" t="str">
            <v>403362CA</v>
          </cell>
          <cell r="B704" t="str">
            <v>403362</v>
          </cell>
          <cell r="D704">
            <v>305937.909999999</v>
          </cell>
          <cell r="F704" t="str">
            <v>403362CA</v>
          </cell>
          <cell r="G704" t="str">
            <v>403362</v>
          </cell>
          <cell r="I704">
            <v>305937.909999999</v>
          </cell>
        </row>
        <row r="705">
          <cell r="A705" t="str">
            <v>403362ID</v>
          </cell>
          <cell r="B705" t="str">
            <v>403362</v>
          </cell>
          <cell r="D705">
            <v>374753.51000002</v>
          </cell>
          <cell r="F705" t="str">
            <v>403362ID</v>
          </cell>
          <cell r="G705" t="str">
            <v>403362</v>
          </cell>
          <cell r="I705">
            <v>374753.51000002</v>
          </cell>
        </row>
        <row r="706">
          <cell r="A706" t="str">
            <v>403362OR</v>
          </cell>
          <cell r="B706" t="str">
            <v>403362</v>
          </cell>
          <cell r="D706">
            <v>3880681.77000013</v>
          </cell>
          <cell r="F706" t="str">
            <v>403362OR</v>
          </cell>
          <cell r="G706" t="str">
            <v>403362</v>
          </cell>
          <cell r="I706">
            <v>3880681.77000013</v>
          </cell>
        </row>
        <row r="707">
          <cell r="A707" t="str">
            <v>403362UT</v>
          </cell>
          <cell r="B707" t="str">
            <v>403362</v>
          </cell>
          <cell r="D707">
            <v>6198888.28999998</v>
          </cell>
          <cell r="F707" t="str">
            <v>403362UT</v>
          </cell>
          <cell r="G707" t="str">
            <v>403362</v>
          </cell>
          <cell r="I707">
            <v>6198888.28999998</v>
          </cell>
        </row>
        <row r="708">
          <cell r="A708" t="str">
            <v>403362WA</v>
          </cell>
          <cell r="B708" t="str">
            <v>403362</v>
          </cell>
          <cell r="D708">
            <v>1059671.41000002</v>
          </cell>
          <cell r="F708" t="str">
            <v>403362WA</v>
          </cell>
          <cell r="G708" t="str">
            <v>403362</v>
          </cell>
          <cell r="I708">
            <v>1059671.41000002</v>
          </cell>
        </row>
        <row r="709">
          <cell r="A709" t="str">
            <v>403362WYP</v>
          </cell>
          <cell r="B709" t="str">
            <v>403362</v>
          </cell>
          <cell r="D709">
            <v>2082909.74000002</v>
          </cell>
          <cell r="F709" t="str">
            <v>403362WYP</v>
          </cell>
          <cell r="G709" t="str">
            <v>403362</v>
          </cell>
          <cell r="I709">
            <v>2082909.74000002</v>
          </cell>
        </row>
        <row r="710">
          <cell r="A710" t="str">
            <v>403362WYU</v>
          </cell>
          <cell r="B710" t="str">
            <v>403362</v>
          </cell>
          <cell r="D710">
            <v>126566.170000001</v>
          </cell>
          <cell r="F710" t="str">
            <v>403362WYU</v>
          </cell>
          <cell r="G710" t="str">
            <v>403362</v>
          </cell>
          <cell r="I710">
            <v>126566.170000001</v>
          </cell>
        </row>
        <row r="711">
          <cell r="A711" t="str">
            <v>403363UT</v>
          </cell>
          <cell r="B711" t="str">
            <v>403363</v>
          </cell>
          <cell r="D711">
            <v>142101.07</v>
          </cell>
          <cell r="F711" t="str">
            <v>403363UT</v>
          </cell>
          <cell r="G711" t="str">
            <v>403363</v>
          </cell>
          <cell r="I711">
            <v>142101.07</v>
          </cell>
        </row>
        <row r="712">
          <cell r="A712" t="str">
            <v>403364CA</v>
          </cell>
          <cell r="B712" t="str">
            <v>403364</v>
          </cell>
          <cell r="D712">
            <v>3706158.5924885357</v>
          </cell>
          <cell r="F712" t="str">
            <v>403364CA</v>
          </cell>
          <cell r="G712" t="str">
            <v>403364</v>
          </cell>
          <cell r="I712">
            <v>3706158.5924885357</v>
          </cell>
        </row>
        <row r="713">
          <cell r="A713" t="str">
            <v>403364ID</v>
          </cell>
          <cell r="B713" t="str">
            <v>403364</v>
          </cell>
          <cell r="D713">
            <v>2285920.392959209</v>
          </cell>
          <cell r="F713" t="str">
            <v>403364ID</v>
          </cell>
          <cell r="G713" t="str">
            <v>403364</v>
          </cell>
          <cell r="I713">
            <v>2285920.392959209</v>
          </cell>
        </row>
        <row r="714">
          <cell r="A714" t="str">
            <v>403364OR</v>
          </cell>
          <cell r="B714" t="str">
            <v>403364</v>
          </cell>
          <cell r="D714">
            <v>14913724.51707309</v>
          </cell>
          <cell r="F714" t="str">
            <v>403364OR</v>
          </cell>
          <cell r="G714" t="str">
            <v>403364</v>
          </cell>
          <cell r="I714">
            <v>14913724.51707309</v>
          </cell>
        </row>
        <row r="715">
          <cell r="A715" t="str">
            <v>403364UT</v>
          </cell>
          <cell r="B715" t="str">
            <v>403364</v>
          </cell>
          <cell r="D715">
            <v>14145313.937540527</v>
          </cell>
          <cell r="F715" t="str">
            <v>403364UT</v>
          </cell>
          <cell r="G715" t="str">
            <v>403364</v>
          </cell>
          <cell r="I715">
            <v>14145313.937540527</v>
          </cell>
        </row>
        <row r="716">
          <cell r="A716" t="str">
            <v>403364WA</v>
          </cell>
          <cell r="B716" t="str">
            <v>403364</v>
          </cell>
          <cell r="D716">
            <v>5400016.907439126</v>
          </cell>
          <cell r="F716" t="str">
            <v>403364WA</v>
          </cell>
          <cell r="G716" t="str">
            <v>403364</v>
          </cell>
          <cell r="I716">
            <v>5400016.907439126</v>
          </cell>
        </row>
        <row r="717">
          <cell r="A717" t="str">
            <v>403364WYP</v>
          </cell>
          <cell r="B717" t="str">
            <v>403364</v>
          </cell>
          <cell r="D717">
            <v>4323948.066608838</v>
          </cell>
          <cell r="F717" t="str">
            <v>403364WYP</v>
          </cell>
          <cell r="G717" t="str">
            <v>403364</v>
          </cell>
          <cell r="I717">
            <v>4323948.066608838</v>
          </cell>
        </row>
        <row r="718">
          <cell r="A718" t="str">
            <v>403364WYU</v>
          </cell>
          <cell r="B718" t="str">
            <v>403364</v>
          </cell>
          <cell r="D718">
            <v>953399.7024359636</v>
          </cell>
          <cell r="F718" t="str">
            <v>403364WYU</v>
          </cell>
          <cell r="G718" t="str">
            <v>403364</v>
          </cell>
          <cell r="I718">
            <v>953399.7024359636</v>
          </cell>
        </row>
        <row r="719">
          <cell r="A719" t="str">
            <v>403365CA</v>
          </cell>
          <cell r="B719" t="str">
            <v>403365</v>
          </cell>
          <cell r="D719">
            <v>791176.980000021</v>
          </cell>
          <cell r="F719" t="str">
            <v>403365CA</v>
          </cell>
          <cell r="G719" t="str">
            <v>403365</v>
          </cell>
          <cell r="I719">
            <v>791176.980000021</v>
          </cell>
        </row>
        <row r="720">
          <cell r="A720" t="str">
            <v>403365ID</v>
          </cell>
          <cell r="B720" t="str">
            <v>403365</v>
          </cell>
          <cell r="D720">
            <v>881961.819999993</v>
          </cell>
          <cell r="F720" t="str">
            <v>403365ID</v>
          </cell>
          <cell r="G720" t="str">
            <v>403365</v>
          </cell>
          <cell r="I720">
            <v>881961.819999993</v>
          </cell>
        </row>
        <row r="721">
          <cell r="A721" t="str">
            <v>403365OR</v>
          </cell>
          <cell r="B721" t="str">
            <v>403365</v>
          </cell>
          <cell r="D721">
            <v>6500158.98000001</v>
          </cell>
          <cell r="F721" t="str">
            <v>403365OR</v>
          </cell>
          <cell r="G721" t="str">
            <v>403365</v>
          </cell>
          <cell r="I721">
            <v>6500158.98000001</v>
          </cell>
        </row>
        <row r="722">
          <cell r="A722" t="str">
            <v>403365UT</v>
          </cell>
          <cell r="B722" t="str">
            <v>403365</v>
          </cell>
          <cell r="D722">
            <v>4975344.25000005</v>
          </cell>
          <cell r="F722" t="str">
            <v>403365UT</v>
          </cell>
          <cell r="G722" t="str">
            <v>403365</v>
          </cell>
          <cell r="I722">
            <v>4975344.25000005</v>
          </cell>
        </row>
        <row r="723">
          <cell r="A723" t="str">
            <v>403365WA</v>
          </cell>
          <cell r="B723" t="str">
            <v>403365</v>
          </cell>
          <cell r="D723">
            <v>1305719.57</v>
          </cell>
          <cell r="F723" t="str">
            <v>403365WA</v>
          </cell>
          <cell r="G723" t="str">
            <v>403365</v>
          </cell>
          <cell r="I723">
            <v>1305719.57</v>
          </cell>
        </row>
        <row r="724">
          <cell r="A724" t="str">
            <v>403365WYP</v>
          </cell>
          <cell r="B724" t="str">
            <v>403365</v>
          </cell>
          <cell r="D724">
            <v>1828731.91</v>
          </cell>
          <cell r="F724" t="str">
            <v>403365WYP</v>
          </cell>
          <cell r="G724" t="str">
            <v>403365</v>
          </cell>
          <cell r="I724">
            <v>1828731.91</v>
          </cell>
        </row>
        <row r="725">
          <cell r="A725" t="str">
            <v>403365WYU</v>
          </cell>
          <cell r="B725" t="str">
            <v>403365</v>
          </cell>
          <cell r="D725">
            <v>247550.25</v>
          </cell>
          <cell r="F725" t="str">
            <v>403365WYU</v>
          </cell>
          <cell r="G725" t="str">
            <v>403365</v>
          </cell>
          <cell r="I725">
            <v>247550.25</v>
          </cell>
        </row>
        <row r="726">
          <cell r="A726" t="str">
            <v>403366CA</v>
          </cell>
          <cell r="B726" t="str">
            <v>403366</v>
          </cell>
          <cell r="D726">
            <v>368858.200000002</v>
          </cell>
          <cell r="F726" t="str">
            <v>403366CA</v>
          </cell>
          <cell r="G726" t="str">
            <v>403366</v>
          </cell>
          <cell r="I726">
            <v>368858.200000002</v>
          </cell>
        </row>
        <row r="727">
          <cell r="A727" t="str">
            <v>403366ID</v>
          </cell>
          <cell r="B727" t="str">
            <v>403366</v>
          </cell>
          <cell r="D727">
            <v>154435.739999999</v>
          </cell>
          <cell r="F727" t="str">
            <v>403366ID</v>
          </cell>
          <cell r="G727" t="str">
            <v>403366</v>
          </cell>
          <cell r="I727">
            <v>154435.739999999</v>
          </cell>
        </row>
        <row r="728">
          <cell r="A728" t="str">
            <v>403366OR</v>
          </cell>
          <cell r="B728" t="str">
            <v>403366</v>
          </cell>
          <cell r="D728">
            <v>2128139.72999999</v>
          </cell>
          <cell r="F728" t="str">
            <v>403366OR</v>
          </cell>
          <cell r="G728" t="str">
            <v>403366</v>
          </cell>
          <cell r="I728">
            <v>2128139.72999999</v>
          </cell>
        </row>
        <row r="729">
          <cell r="A729" t="str">
            <v>403366UT</v>
          </cell>
          <cell r="B729" t="str">
            <v>403366</v>
          </cell>
          <cell r="D729">
            <v>3245049.19000005</v>
          </cell>
          <cell r="F729" t="str">
            <v>403366UT</v>
          </cell>
          <cell r="G729" t="str">
            <v>403366</v>
          </cell>
          <cell r="I729">
            <v>3245049.19000005</v>
          </cell>
        </row>
        <row r="730">
          <cell r="A730" t="str">
            <v>403366WA</v>
          </cell>
          <cell r="B730" t="str">
            <v>403366</v>
          </cell>
          <cell r="D730">
            <v>240347.879999999</v>
          </cell>
          <cell r="F730" t="str">
            <v>403366WA</v>
          </cell>
          <cell r="G730" t="str">
            <v>403366</v>
          </cell>
          <cell r="I730">
            <v>240347.879999999</v>
          </cell>
        </row>
        <row r="731">
          <cell r="A731" t="str">
            <v>403366WYP</v>
          </cell>
          <cell r="B731" t="str">
            <v>403366</v>
          </cell>
          <cell r="D731">
            <v>249688.490000001</v>
          </cell>
          <cell r="F731" t="str">
            <v>403366WYP</v>
          </cell>
          <cell r="G731" t="str">
            <v>403366</v>
          </cell>
          <cell r="I731">
            <v>249688.490000001</v>
          </cell>
        </row>
        <row r="732">
          <cell r="A732" t="str">
            <v>403366WYU</v>
          </cell>
          <cell r="B732" t="str">
            <v>403366</v>
          </cell>
          <cell r="D732">
            <v>86919.99</v>
          </cell>
          <cell r="F732" t="str">
            <v>403366WYU</v>
          </cell>
          <cell r="G732" t="str">
            <v>403366</v>
          </cell>
          <cell r="I732">
            <v>86919.99</v>
          </cell>
        </row>
        <row r="733">
          <cell r="A733" t="str">
            <v>403367CA</v>
          </cell>
          <cell r="B733" t="str">
            <v>403367</v>
          </cell>
          <cell r="D733">
            <v>342412.78</v>
          </cell>
          <cell r="F733" t="str">
            <v>403367CA</v>
          </cell>
          <cell r="G733" t="str">
            <v>403367</v>
          </cell>
          <cell r="I733">
            <v>342412.78</v>
          </cell>
        </row>
        <row r="734">
          <cell r="A734" t="str">
            <v>403367ID</v>
          </cell>
          <cell r="B734" t="str">
            <v>403367</v>
          </cell>
          <cell r="D734">
            <v>461072.720000002</v>
          </cell>
          <cell r="F734" t="str">
            <v>403367ID</v>
          </cell>
          <cell r="G734" t="str">
            <v>403367</v>
          </cell>
          <cell r="I734">
            <v>461072.720000002</v>
          </cell>
        </row>
        <row r="735">
          <cell r="A735" t="str">
            <v>403367OR</v>
          </cell>
          <cell r="B735" t="str">
            <v>403367</v>
          </cell>
          <cell r="D735">
            <v>3084262.44000004</v>
          </cell>
          <cell r="F735" t="str">
            <v>403367OR</v>
          </cell>
          <cell r="G735" t="str">
            <v>403367</v>
          </cell>
          <cell r="I735">
            <v>3084262.44000004</v>
          </cell>
        </row>
        <row r="736">
          <cell r="A736" t="str">
            <v>403367UT</v>
          </cell>
          <cell r="B736" t="str">
            <v>403367</v>
          </cell>
          <cell r="D736">
            <v>8501672.2700002</v>
          </cell>
          <cell r="F736" t="str">
            <v>403367UT</v>
          </cell>
          <cell r="G736" t="str">
            <v>403367</v>
          </cell>
          <cell r="I736">
            <v>8501672.2700002</v>
          </cell>
        </row>
        <row r="737">
          <cell r="A737" t="str">
            <v>403367WA</v>
          </cell>
          <cell r="B737" t="str">
            <v>403367</v>
          </cell>
          <cell r="D737">
            <v>427882.580000001</v>
          </cell>
          <cell r="F737" t="str">
            <v>403367WA</v>
          </cell>
          <cell r="G737" t="str">
            <v>403367</v>
          </cell>
          <cell r="I737">
            <v>427882.580000001</v>
          </cell>
        </row>
        <row r="738">
          <cell r="A738" t="str">
            <v>403367WYP</v>
          </cell>
          <cell r="B738" t="str">
            <v>403367</v>
          </cell>
          <cell r="D738">
            <v>595310.159999998</v>
          </cell>
          <cell r="F738" t="str">
            <v>403367WYP</v>
          </cell>
          <cell r="G738" t="str">
            <v>403367</v>
          </cell>
          <cell r="I738">
            <v>595310.159999998</v>
          </cell>
        </row>
        <row r="739">
          <cell r="A739" t="str">
            <v>403367WYU</v>
          </cell>
          <cell r="B739" t="str">
            <v>403367</v>
          </cell>
          <cell r="D739">
            <v>376213.479999999</v>
          </cell>
          <cell r="F739" t="str">
            <v>403367WYU</v>
          </cell>
          <cell r="G739" t="str">
            <v>403367</v>
          </cell>
          <cell r="I739">
            <v>376213.479999999</v>
          </cell>
        </row>
        <row r="740">
          <cell r="A740" t="str">
            <v>403368CA</v>
          </cell>
          <cell r="B740" t="str">
            <v>403368</v>
          </cell>
          <cell r="D740">
            <v>1599231.58999999</v>
          </cell>
          <cell r="F740" t="str">
            <v>403368CA</v>
          </cell>
          <cell r="G740" t="str">
            <v>403368</v>
          </cell>
          <cell r="I740">
            <v>1599231.58999999</v>
          </cell>
        </row>
        <row r="741">
          <cell r="A741" t="str">
            <v>403368ID</v>
          </cell>
          <cell r="B741" t="str">
            <v>403368</v>
          </cell>
          <cell r="D741">
            <v>1367712.06</v>
          </cell>
          <cell r="F741" t="str">
            <v>403368ID</v>
          </cell>
          <cell r="G741" t="str">
            <v>403368</v>
          </cell>
          <cell r="I741">
            <v>1367712.06</v>
          </cell>
        </row>
        <row r="742">
          <cell r="A742" t="str">
            <v>403368MT</v>
          </cell>
          <cell r="B742" t="str">
            <v>403368</v>
          </cell>
          <cell r="D742">
            <v>0</v>
          </cell>
          <cell r="F742" t="str">
            <v>403368MT</v>
          </cell>
          <cell r="G742" t="str">
            <v>403368</v>
          </cell>
          <cell r="I742">
            <v>0</v>
          </cell>
        </row>
        <row r="743">
          <cell r="A743" t="str">
            <v>403368OR</v>
          </cell>
          <cell r="B743" t="str">
            <v>403368</v>
          </cell>
          <cell r="D743">
            <v>9085420.22000005</v>
          </cell>
          <cell r="F743" t="str">
            <v>403368OR</v>
          </cell>
          <cell r="G743" t="str">
            <v>403368</v>
          </cell>
          <cell r="I743">
            <v>9085420.22000005</v>
          </cell>
        </row>
        <row r="744">
          <cell r="A744" t="str">
            <v>403368UT</v>
          </cell>
          <cell r="B744" t="str">
            <v>403368</v>
          </cell>
          <cell r="D744">
            <v>7715393.93999989</v>
          </cell>
          <cell r="F744" t="str">
            <v>403368UT</v>
          </cell>
          <cell r="G744" t="str">
            <v>403368</v>
          </cell>
          <cell r="I744">
            <v>7715393.93999989</v>
          </cell>
        </row>
        <row r="745">
          <cell r="A745" t="str">
            <v>403368WA</v>
          </cell>
          <cell r="B745" t="str">
            <v>403368</v>
          </cell>
          <cell r="D745">
            <v>1807358.74999999</v>
          </cell>
          <cell r="F745" t="str">
            <v>403368WA</v>
          </cell>
          <cell r="G745" t="str">
            <v>403368</v>
          </cell>
          <cell r="I745">
            <v>1807358.74999999</v>
          </cell>
        </row>
        <row r="746">
          <cell r="A746" t="str">
            <v>403368WYP</v>
          </cell>
          <cell r="B746" t="str">
            <v>403368</v>
          </cell>
          <cell r="D746">
            <v>1524918.05999997</v>
          </cell>
          <cell r="F746" t="str">
            <v>403368WYP</v>
          </cell>
          <cell r="G746" t="str">
            <v>403368</v>
          </cell>
          <cell r="I746">
            <v>1524918.05999997</v>
          </cell>
        </row>
        <row r="747">
          <cell r="A747" t="str">
            <v>403368WYU</v>
          </cell>
          <cell r="B747" t="str">
            <v>403368</v>
          </cell>
          <cell r="D747">
            <v>242385.389999997</v>
          </cell>
          <cell r="F747" t="str">
            <v>403368WYU</v>
          </cell>
          <cell r="G747" t="str">
            <v>403368</v>
          </cell>
          <cell r="I747">
            <v>242385.389999997</v>
          </cell>
        </row>
        <row r="748">
          <cell r="A748" t="str">
            <v>403369CA</v>
          </cell>
          <cell r="B748" t="str">
            <v>403369</v>
          </cell>
          <cell r="D748">
            <v>409584.949999998</v>
          </cell>
          <cell r="F748" t="str">
            <v>403369CA</v>
          </cell>
          <cell r="G748" t="str">
            <v>403369</v>
          </cell>
          <cell r="I748">
            <v>409584.949999998</v>
          </cell>
        </row>
        <row r="749">
          <cell r="A749" t="str">
            <v>403369ID</v>
          </cell>
          <cell r="B749" t="str">
            <v>403369</v>
          </cell>
          <cell r="D749">
            <v>533480.010000001</v>
          </cell>
          <cell r="F749" t="str">
            <v>403369ID</v>
          </cell>
          <cell r="G749" t="str">
            <v>403369</v>
          </cell>
          <cell r="I749">
            <v>533480.010000001</v>
          </cell>
        </row>
        <row r="750">
          <cell r="A750" t="str">
            <v>403369OR</v>
          </cell>
          <cell r="B750" t="str">
            <v>403369</v>
          </cell>
          <cell r="D750">
            <v>3502457.15999997</v>
          </cell>
          <cell r="F750" t="str">
            <v>403369OR</v>
          </cell>
          <cell r="G750" t="str">
            <v>403369</v>
          </cell>
          <cell r="I750">
            <v>3502457.15999997</v>
          </cell>
        </row>
        <row r="751">
          <cell r="A751" t="str">
            <v>403369UT</v>
          </cell>
          <cell r="B751" t="str">
            <v>403369</v>
          </cell>
          <cell r="D751">
            <v>3882001.53999996</v>
          </cell>
          <cell r="F751" t="str">
            <v>403369UT</v>
          </cell>
          <cell r="G751" t="str">
            <v>403369</v>
          </cell>
          <cell r="I751">
            <v>3882001.53999996</v>
          </cell>
        </row>
        <row r="752">
          <cell r="A752" t="str">
            <v>403369WA</v>
          </cell>
          <cell r="B752" t="str">
            <v>403369</v>
          </cell>
          <cell r="D752">
            <v>833811.78999999</v>
          </cell>
          <cell r="F752" t="str">
            <v>403369WA</v>
          </cell>
          <cell r="G752" t="str">
            <v>403369</v>
          </cell>
          <cell r="I752">
            <v>833811.78999999</v>
          </cell>
        </row>
        <row r="753">
          <cell r="A753" t="str">
            <v>403369WYP</v>
          </cell>
          <cell r="B753" t="str">
            <v>403369</v>
          </cell>
          <cell r="D753">
            <v>661307.14</v>
          </cell>
          <cell r="F753" t="str">
            <v>403369WYP</v>
          </cell>
          <cell r="G753" t="str">
            <v>403369</v>
          </cell>
          <cell r="I753">
            <v>661307.14</v>
          </cell>
        </row>
        <row r="754">
          <cell r="A754" t="str">
            <v>403369WYU</v>
          </cell>
          <cell r="B754" t="str">
            <v>403369</v>
          </cell>
          <cell r="D754">
            <v>149800.660000001</v>
          </cell>
          <cell r="F754" t="str">
            <v>403369WYU</v>
          </cell>
          <cell r="G754" t="str">
            <v>403369</v>
          </cell>
          <cell r="I754">
            <v>149800.660000001</v>
          </cell>
        </row>
        <row r="755">
          <cell r="A755" t="str">
            <v>403370CA</v>
          </cell>
          <cell r="B755" t="str">
            <v>403370</v>
          </cell>
          <cell r="D755">
            <v>137233.43</v>
          </cell>
          <cell r="F755" t="str">
            <v>403370CA</v>
          </cell>
          <cell r="G755" t="str">
            <v>403370</v>
          </cell>
          <cell r="I755">
            <v>137233.43</v>
          </cell>
        </row>
        <row r="756">
          <cell r="A756" t="str">
            <v>403370ID</v>
          </cell>
          <cell r="B756" t="str">
            <v>403370</v>
          </cell>
          <cell r="D756">
            <v>456974.010000002</v>
          </cell>
          <cell r="F756" t="str">
            <v>403370ID</v>
          </cell>
          <cell r="G756" t="str">
            <v>403370</v>
          </cell>
          <cell r="I756">
            <v>456974.010000002</v>
          </cell>
        </row>
        <row r="757">
          <cell r="A757" t="str">
            <v>403370OR</v>
          </cell>
          <cell r="B757" t="str">
            <v>403370</v>
          </cell>
          <cell r="D757">
            <v>2124560.85000002</v>
          </cell>
          <cell r="F757" t="str">
            <v>403370OR</v>
          </cell>
          <cell r="G757" t="str">
            <v>403370</v>
          </cell>
          <cell r="I757">
            <v>2124560.85000002</v>
          </cell>
        </row>
        <row r="758">
          <cell r="A758" t="str">
            <v>403370UT</v>
          </cell>
          <cell r="B758" t="str">
            <v>403370</v>
          </cell>
          <cell r="D758">
            <v>2777145.52</v>
          </cell>
          <cell r="F758" t="str">
            <v>403370UT</v>
          </cell>
          <cell r="G758" t="str">
            <v>403370</v>
          </cell>
          <cell r="I758">
            <v>2777145.52</v>
          </cell>
        </row>
        <row r="759">
          <cell r="A759" t="str">
            <v>403370WA</v>
          </cell>
          <cell r="B759" t="str">
            <v>403370</v>
          </cell>
          <cell r="D759">
            <v>482666.040000001</v>
          </cell>
          <cell r="F759" t="str">
            <v>403370WA</v>
          </cell>
          <cell r="G759" t="str">
            <v>403370</v>
          </cell>
          <cell r="I759">
            <v>482666.040000001</v>
          </cell>
        </row>
        <row r="760">
          <cell r="A760" t="str">
            <v>403370WYP</v>
          </cell>
          <cell r="B760" t="str">
            <v>403370</v>
          </cell>
          <cell r="D760">
            <v>398367.58</v>
          </cell>
          <cell r="F760" t="str">
            <v>403370WYP</v>
          </cell>
          <cell r="G760" t="str">
            <v>403370</v>
          </cell>
          <cell r="I760">
            <v>398367.58</v>
          </cell>
        </row>
        <row r="761">
          <cell r="A761" t="str">
            <v>403370WYU</v>
          </cell>
          <cell r="B761" t="str">
            <v>403370</v>
          </cell>
          <cell r="D761">
            <v>94832.4</v>
          </cell>
          <cell r="F761" t="str">
            <v>403370WYU</v>
          </cell>
          <cell r="G761" t="str">
            <v>403370</v>
          </cell>
          <cell r="I761">
            <v>94832.4</v>
          </cell>
        </row>
        <row r="762">
          <cell r="A762" t="str">
            <v>403371CA</v>
          </cell>
          <cell r="B762" t="str">
            <v>403371</v>
          </cell>
          <cell r="D762">
            <v>12997.7</v>
          </cell>
          <cell r="F762" t="str">
            <v>403371CA</v>
          </cell>
          <cell r="G762" t="str">
            <v>403371</v>
          </cell>
          <cell r="I762">
            <v>12997.7</v>
          </cell>
        </row>
        <row r="763">
          <cell r="A763" t="str">
            <v>403371ID</v>
          </cell>
          <cell r="B763" t="str">
            <v>403371</v>
          </cell>
          <cell r="D763">
            <v>7269.84</v>
          </cell>
          <cell r="F763" t="str">
            <v>403371ID</v>
          </cell>
          <cell r="G763" t="str">
            <v>403371</v>
          </cell>
          <cell r="I763">
            <v>7269.84</v>
          </cell>
        </row>
        <row r="764">
          <cell r="A764" t="str">
            <v>403371OR</v>
          </cell>
          <cell r="B764" t="str">
            <v>403371</v>
          </cell>
          <cell r="D764">
            <v>96276.01</v>
          </cell>
          <cell r="F764" t="str">
            <v>403371OR</v>
          </cell>
          <cell r="G764" t="str">
            <v>403371</v>
          </cell>
          <cell r="I764">
            <v>96276.01</v>
          </cell>
        </row>
        <row r="765">
          <cell r="A765" t="str">
            <v>403371UT</v>
          </cell>
          <cell r="B765" t="str">
            <v>403371</v>
          </cell>
          <cell r="D765">
            <v>208804.990000001</v>
          </cell>
          <cell r="F765" t="str">
            <v>403371UT</v>
          </cell>
          <cell r="G765" t="str">
            <v>403371</v>
          </cell>
          <cell r="I765">
            <v>208804.990000001</v>
          </cell>
        </row>
        <row r="766">
          <cell r="A766" t="str">
            <v>403371WA</v>
          </cell>
          <cell r="B766" t="str">
            <v>403371</v>
          </cell>
          <cell r="D766">
            <v>19370.99</v>
          </cell>
          <cell r="F766" t="str">
            <v>403371WA</v>
          </cell>
          <cell r="G766" t="str">
            <v>403371</v>
          </cell>
          <cell r="I766">
            <v>19370.99</v>
          </cell>
        </row>
        <row r="767">
          <cell r="A767" t="str">
            <v>403371WYP</v>
          </cell>
          <cell r="B767" t="str">
            <v>403371</v>
          </cell>
          <cell r="D767">
            <v>28964.11</v>
          </cell>
          <cell r="F767" t="str">
            <v>403371WYP</v>
          </cell>
          <cell r="G767" t="str">
            <v>403371</v>
          </cell>
          <cell r="I767">
            <v>28964.11</v>
          </cell>
        </row>
        <row r="768">
          <cell r="A768" t="str">
            <v>403371WYU</v>
          </cell>
          <cell r="B768" t="str">
            <v>403371</v>
          </cell>
          <cell r="D768">
            <v>5357.91</v>
          </cell>
          <cell r="F768" t="str">
            <v>403371WYU</v>
          </cell>
          <cell r="G768" t="str">
            <v>403371</v>
          </cell>
          <cell r="I768">
            <v>5357.91</v>
          </cell>
        </row>
        <row r="769">
          <cell r="A769" t="str">
            <v>403372ID</v>
          </cell>
          <cell r="B769" t="str">
            <v>403372</v>
          </cell>
          <cell r="D769">
            <v>126.85</v>
          </cell>
          <cell r="F769" t="str">
            <v>403372ID</v>
          </cell>
          <cell r="G769" t="str">
            <v>403372</v>
          </cell>
          <cell r="I769">
            <v>126.85</v>
          </cell>
        </row>
        <row r="770">
          <cell r="A770" t="str">
            <v>403372UT</v>
          </cell>
          <cell r="B770" t="str">
            <v>403372</v>
          </cell>
          <cell r="D770">
            <v>1165.76</v>
          </cell>
          <cell r="F770" t="str">
            <v>403372UT</v>
          </cell>
          <cell r="G770" t="str">
            <v>403372</v>
          </cell>
          <cell r="I770">
            <v>1165.76</v>
          </cell>
        </row>
        <row r="771">
          <cell r="A771" t="str">
            <v>403373CA</v>
          </cell>
          <cell r="B771" t="str">
            <v>403373</v>
          </cell>
          <cell r="D771">
            <v>27423.24</v>
          </cell>
          <cell r="F771" t="str">
            <v>403373CA</v>
          </cell>
          <cell r="G771" t="str">
            <v>403373</v>
          </cell>
          <cell r="I771">
            <v>27423.24</v>
          </cell>
        </row>
        <row r="772">
          <cell r="A772" t="str">
            <v>403373ID</v>
          </cell>
          <cell r="B772" t="str">
            <v>403373</v>
          </cell>
          <cell r="D772">
            <v>32296.2</v>
          </cell>
          <cell r="F772" t="str">
            <v>403373ID</v>
          </cell>
          <cell r="G772" t="str">
            <v>403373</v>
          </cell>
          <cell r="I772">
            <v>32296.2</v>
          </cell>
        </row>
        <row r="773">
          <cell r="A773" t="str">
            <v>403373OR</v>
          </cell>
          <cell r="B773" t="str">
            <v>403373</v>
          </cell>
          <cell r="D773">
            <v>559964.949999999</v>
          </cell>
          <cell r="F773" t="str">
            <v>403373OR</v>
          </cell>
          <cell r="G773" t="str">
            <v>403373</v>
          </cell>
          <cell r="I773">
            <v>559964.949999999</v>
          </cell>
        </row>
        <row r="774">
          <cell r="A774" t="str">
            <v>403373UT</v>
          </cell>
          <cell r="B774" t="str">
            <v>403373</v>
          </cell>
          <cell r="D774">
            <v>1412999.65999997</v>
          </cell>
          <cell r="F774" t="str">
            <v>403373UT</v>
          </cell>
          <cell r="G774" t="str">
            <v>403373</v>
          </cell>
          <cell r="I774">
            <v>1412999.65999997</v>
          </cell>
        </row>
        <row r="775">
          <cell r="A775" t="str">
            <v>403373WA</v>
          </cell>
          <cell r="B775" t="str">
            <v>403373</v>
          </cell>
          <cell r="D775">
            <v>114560.309999999</v>
          </cell>
          <cell r="F775" t="str">
            <v>403373WA</v>
          </cell>
          <cell r="G775" t="str">
            <v>403373</v>
          </cell>
          <cell r="I775">
            <v>114560.309999999</v>
          </cell>
        </row>
        <row r="776">
          <cell r="A776" t="str">
            <v>403373WYP</v>
          </cell>
          <cell r="B776" t="str">
            <v>403373</v>
          </cell>
          <cell r="D776">
            <v>170241.830000001</v>
          </cell>
          <cell r="F776" t="str">
            <v>403373WYP</v>
          </cell>
          <cell r="G776" t="str">
            <v>403373</v>
          </cell>
          <cell r="I776">
            <v>170241.830000001</v>
          </cell>
        </row>
        <row r="777">
          <cell r="A777" t="str">
            <v>403373WYU</v>
          </cell>
          <cell r="B777" t="str">
            <v>403373</v>
          </cell>
          <cell r="D777">
            <v>56127.92</v>
          </cell>
          <cell r="F777" t="str">
            <v>403373WYU</v>
          </cell>
          <cell r="G777" t="str">
            <v>403373</v>
          </cell>
          <cell r="I777">
            <v>56127.92</v>
          </cell>
        </row>
        <row r="778">
          <cell r="A778" t="str">
            <v>403GPCA</v>
          </cell>
          <cell r="B778" t="str">
            <v>403GP</v>
          </cell>
          <cell r="D778">
            <v>267689.9561297586</v>
          </cell>
          <cell r="F778" t="str">
            <v>403GPCA</v>
          </cell>
          <cell r="G778" t="str">
            <v>403GP</v>
          </cell>
          <cell r="I778">
            <v>267689.9561297586</v>
          </cell>
        </row>
        <row r="779">
          <cell r="A779" t="str">
            <v>403GPCN</v>
          </cell>
          <cell r="B779" t="str">
            <v>403GP</v>
          </cell>
          <cell r="D779">
            <v>1276563.268544084</v>
          </cell>
          <cell r="F779" t="str">
            <v>403GPCN</v>
          </cell>
          <cell r="G779" t="str">
            <v>403GP</v>
          </cell>
          <cell r="I779">
            <v>1276563.268544084</v>
          </cell>
        </row>
        <row r="780">
          <cell r="A780" t="str">
            <v>403GPDGP</v>
          </cell>
          <cell r="B780" t="str">
            <v>403GP</v>
          </cell>
          <cell r="D780">
            <v>375645.70750597934</v>
          </cell>
          <cell r="F780" t="str">
            <v>403GPDGP</v>
          </cell>
          <cell r="G780" t="str">
            <v>403GP</v>
          </cell>
          <cell r="I780">
            <v>375645.70750597934</v>
          </cell>
        </row>
        <row r="781">
          <cell r="A781" t="str">
            <v>403GPDGU</v>
          </cell>
          <cell r="B781" t="str">
            <v>403GP</v>
          </cell>
          <cell r="D781">
            <v>699966.3238719187</v>
          </cell>
          <cell r="F781" t="str">
            <v>403GPDGU</v>
          </cell>
          <cell r="G781" t="str">
            <v>403GP</v>
          </cell>
          <cell r="I781">
            <v>699966.3238719187</v>
          </cell>
        </row>
        <row r="782">
          <cell r="A782" t="str">
            <v>403GPID</v>
          </cell>
          <cell r="B782" t="str">
            <v>403GP</v>
          </cell>
          <cell r="D782">
            <v>778314.5191373018</v>
          </cell>
          <cell r="F782" t="str">
            <v>403GPID</v>
          </cell>
          <cell r="G782" t="str">
            <v>403GP</v>
          </cell>
          <cell r="I782">
            <v>778314.5191373018</v>
          </cell>
        </row>
        <row r="783">
          <cell r="A783" t="str">
            <v>403GPOR</v>
          </cell>
          <cell r="B783" t="str">
            <v>403GP</v>
          </cell>
          <cell r="D783">
            <v>3835703.7695840867</v>
          </cell>
          <cell r="F783" t="str">
            <v>403GPOR</v>
          </cell>
          <cell r="G783" t="str">
            <v>403GP</v>
          </cell>
          <cell r="I783">
            <v>3835703.7695840867</v>
          </cell>
        </row>
        <row r="784">
          <cell r="A784" t="str">
            <v>403GPSE</v>
          </cell>
          <cell r="B784" t="str">
            <v>403GP</v>
          </cell>
          <cell r="D784">
            <v>33828.269119664415</v>
          </cell>
          <cell r="F784" t="str">
            <v>403GPSE</v>
          </cell>
          <cell r="G784" t="str">
            <v>403GP</v>
          </cell>
          <cell r="I784">
            <v>33828.269119664415</v>
          </cell>
        </row>
        <row r="785">
          <cell r="A785" t="str">
            <v>403GPSG</v>
          </cell>
          <cell r="B785" t="str">
            <v>403GP</v>
          </cell>
          <cell r="D785">
            <v>4430252.632745163</v>
          </cell>
          <cell r="F785" t="str">
            <v>403GPSG</v>
          </cell>
          <cell r="G785" t="str">
            <v>403GP</v>
          </cell>
          <cell r="I785">
            <v>4430252.632745163</v>
          </cell>
        </row>
        <row r="786">
          <cell r="A786" t="str">
            <v>403GPSO</v>
          </cell>
          <cell r="B786" t="str">
            <v>403GP</v>
          </cell>
          <cell r="D786">
            <v>17492596.683954187</v>
          </cell>
          <cell r="F786" t="str">
            <v>403GPSO</v>
          </cell>
          <cell r="G786" t="str">
            <v>403GP</v>
          </cell>
          <cell r="I786">
            <v>17492596.683954187</v>
          </cell>
        </row>
        <row r="787">
          <cell r="A787" t="str">
            <v>403GPSSGCH</v>
          </cell>
          <cell r="B787" t="str">
            <v>403GP</v>
          </cell>
          <cell r="D787">
            <v>143956.94294029227</v>
          </cell>
          <cell r="F787" t="str">
            <v>403GPSSGCH</v>
          </cell>
          <cell r="G787" t="str">
            <v>403GP</v>
          </cell>
          <cell r="I787">
            <v>143956.94294029227</v>
          </cell>
        </row>
        <row r="788">
          <cell r="A788" t="str">
            <v>403GPSSGCT</v>
          </cell>
          <cell r="B788" t="str">
            <v>403GP</v>
          </cell>
          <cell r="D788">
            <v>5011.582133946644</v>
          </cell>
          <cell r="F788" t="str">
            <v>403GPSSGCT</v>
          </cell>
          <cell r="G788" t="str">
            <v>403GP</v>
          </cell>
          <cell r="I788">
            <v>5011.582133946644</v>
          </cell>
        </row>
        <row r="789">
          <cell r="A789" t="str">
            <v>403GPUT</v>
          </cell>
          <cell r="B789" t="str">
            <v>403GP</v>
          </cell>
          <cell r="D789">
            <v>3667578.495902841</v>
          </cell>
          <cell r="F789" t="str">
            <v>403GPUT</v>
          </cell>
          <cell r="G789" t="str">
            <v>403GP</v>
          </cell>
          <cell r="I789">
            <v>3667578.495902841</v>
          </cell>
        </row>
        <row r="790">
          <cell r="A790" t="str">
            <v>403GPWA</v>
          </cell>
          <cell r="B790" t="str">
            <v>403GP</v>
          </cell>
          <cell r="D790">
            <v>1380503.4750202163</v>
          </cell>
          <cell r="F790" t="str">
            <v>403GPWA</v>
          </cell>
          <cell r="G790" t="str">
            <v>403GP</v>
          </cell>
          <cell r="I790">
            <v>1380503.4750202163</v>
          </cell>
        </row>
        <row r="791">
          <cell r="A791" t="str">
            <v>403GPWYP</v>
          </cell>
          <cell r="B791" t="str">
            <v>403GP</v>
          </cell>
          <cell r="D791">
            <v>1812387.2499414552</v>
          </cell>
          <cell r="F791" t="str">
            <v>403GPWYP</v>
          </cell>
          <cell r="G791" t="str">
            <v>403GP</v>
          </cell>
          <cell r="I791">
            <v>1812387.2499414552</v>
          </cell>
        </row>
        <row r="792">
          <cell r="A792" t="str">
            <v>403GPWYU</v>
          </cell>
          <cell r="B792" t="str">
            <v>403GP</v>
          </cell>
          <cell r="D792">
            <v>340745.46024110867</v>
          </cell>
          <cell r="F792" t="str">
            <v>403GPWYU</v>
          </cell>
          <cell r="G792" t="str">
            <v>403GP</v>
          </cell>
          <cell r="I792">
            <v>340745.46024110867</v>
          </cell>
        </row>
        <row r="793">
          <cell r="A793" t="str">
            <v>403HPDGP</v>
          </cell>
          <cell r="B793" t="str">
            <v>403HP</v>
          </cell>
          <cell r="D793">
            <v>6144530.425996413</v>
          </cell>
          <cell r="F793" t="str">
            <v>403HPDGP</v>
          </cell>
          <cell r="G793" t="str">
            <v>403HP</v>
          </cell>
          <cell r="I793">
            <v>6144530.425996413</v>
          </cell>
        </row>
        <row r="794">
          <cell r="A794" t="str">
            <v>403HPDGU</v>
          </cell>
          <cell r="B794" t="str">
            <v>403HP</v>
          </cell>
          <cell r="D794">
            <v>2367617.8057489875</v>
          </cell>
          <cell r="F794" t="str">
            <v>403HPDGU</v>
          </cell>
          <cell r="G794" t="str">
            <v>403HP</v>
          </cell>
          <cell r="I794">
            <v>2367617.8057489875</v>
          </cell>
        </row>
        <row r="795">
          <cell r="A795" t="str">
            <v>403HPSG-P</v>
          </cell>
          <cell r="B795" t="str">
            <v>403HP</v>
          </cell>
          <cell r="D795">
            <v>5408869.712604573</v>
          </cell>
          <cell r="F795" t="str">
            <v>403HPSG-P</v>
          </cell>
          <cell r="G795" t="str">
            <v>403HP</v>
          </cell>
          <cell r="I795">
            <v>5408869.712604573</v>
          </cell>
        </row>
        <row r="796">
          <cell r="A796" t="str">
            <v>403HPSG-U</v>
          </cell>
          <cell r="B796" t="str">
            <v>403HP</v>
          </cell>
          <cell r="D796">
            <v>1999110.3106655758</v>
          </cell>
          <cell r="F796" t="str">
            <v>403HPSG-U</v>
          </cell>
          <cell r="G796" t="str">
            <v>403HP</v>
          </cell>
          <cell r="I796">
            <v>1999110.3106655758</v>
          </cell>
        </row>
        <row r="797">
          <cell r="A797" t="str">
            <v>403OPDGU</v>
          </cell>
          <cell r="B797" t="str">
            <v>403OP</v>
          </cell>
          <cell r="D797">
            <v>123799.04651073308</v>
          </cell>
          <cell r="F797" t="str">
            <v>403OPDGU</v>
          </cell>
          <cell r="G797" t="str">
            <v>403OP</v>
          </cell>
          <cell r="I797">
            <v>123799.04651073308</v>
          </cell>
        </row>
        <row r="798">
          <cell r="A798" t="str">
            <v>403OPSG</v>
          </cell>
          <cell r="B798" t="str">
            <v>403OP</v>
          </cell>
          <cell r="D798">
            <v>77503310.85814509</v>
          </cell>
          <cell r="F798" t="str">
            <v>403OPSG</v>
          </cell>
          <cell r="G798" t="str">
            <v>403OP</v>
          </cell>
          <cell r="I798">
            <v>77503310.85814509</v>
          </cell>
        </row>
        <row r="799">
          <cell r="A799" t="str">
            <v>403OPSSGCT</v>
          </cell>
          <cell r="B799" t="str">
            <v>403OP</v>
          </cell>
          <cell r="D799">
            <v>2561815.6874996466</v>
          </cell>
          <cell r="F799" t="str">
            <v>403OPSSGCT</v>
          </cell>
          <cell r="G799" t="str">
            <v>403OP</v>
          </cell>
          <cell r="I799">
            <v>2561815.6874996466</v>
          </cell>
        </row>
        <row r="800">
          <cell r="A800" t="str">
            <v>403SPDGP</v>
          </cell>
          <cell r="B800" t="str">
            <v>403SP</v>
          </cell>
          <cell r="D800">
            <v>23413169.820860066</v>
          </cell>
          <cell r="F800" t="str">
            <v>403SPDGP</v>
          </cell>
          <cell r="G800" t="str">
            <v>403SP</v>
          </cell>
          <cell r="I800">
            <v>23413169.820860066</v>
          </cell>
        </row>
        <row r="801">
          <cell r="A801" t="str">
            <v>403SPDGU</v>
          </cell>
          <cell r="B801" t="str">
            <v>403SP</v>
          </cell>
          <cell r="D801">
            <v>25979848.889842004</v>
          </cell>
          <cell r="F801" t="str">
            <v>403SPDGU</v>
          </cell>
          <cell r="G801" t="str">
            <v>403SP</v>
          </cell>
          <cell r="I801">
            <v>25979848.889842004</v>
          </cell>
        </row>
        <row r="802">
          <cell r="A802" t="str">
            <v>403SPSG</v>
          </cell>
          <cell r="B802" t="str">
            <v>403SP</v>
          </cell>
          <cell r="D802">
            <v>49636511.681729764</v>
          </cell>
          <cell r="F802" t="str">
            <v>403SPSG</v>
          </cell>
          <cell r="G802" t="str">
            <v>403SP</v>
          </cell>
          <cell r="I802">
            <v>49636511.681729764</v>
          </cell>
        </row>
        <row r="803">
          <cell r="A803" t="str">
            <v>403SPSSGCH</v>
          </cell>
          <cell r="B803" t="str">
            <v>403SP</v>
          </cell>
          <cell r="D803">
            <v>8993275.090846349</v>
          </cell>
          <cell r="F803" t="str">
            <v>403SPSSGCH</v>
          </cell>
          <cell r="G803" t="str">
            <v>403SP</v>
          </cell>
          <cell r="I803">
            <v>8993275.090846349</v>
          </cell>
        </row>
        <row r="804">
          <cell r="A804" t="str">
            <v>403TPDGP</v>
          </cell>
          <cell r="B804" t="str">
            <v>403TP</v>
          </cell>
          <cell r="D804">
            <v>11474290.423466625</v>
          </cell>
          <cell r="F804" t="str">
            <v>403TPDGP</v>
          </cell>
          <cell r="G804" t="str">
            <v>403TP</v>
          </cell>
          <cell r="I804">
            <v>11474290.423466625</v>
          </cell>
        </row>
        <row r="805">
          <cell r="A805" t="str">
            <v>403TPDGU</v>
          </cell>
          <cell r="B805" t="str">
            <v>403TP</v>
          </cell>
          <cell r="D805">
            <v>12633700.239447428</v>
          </cell>
          <cell r="F805" t="str">
            <v>403TPDGU</v>
          </cell>
          <cell r="G805" t="str">
            <v>403TP</v>
          </cell>
          <cell r="I805">
            <v>12633700.239447428</v>
          </cell>
        </row>
        <row r="806">
          <cell r="A806" t="str">
            <v>403TPSG</v>
          </cell>
          <cell r="B806" t="str">
            <v>403TP</v>
          </cell>
          <cell r="D806">
            <v>35965588.17638725</v>
          </cell>
          <cell r="F806" t="str">
            <v>403TPSG</v>
          </cell>
          <cell r="G806" t="str">
            <v>403TP</v>
          </cell>
          <cell r="I806">
            <v>35965588.17638725</v>
          </cell>
        </row>
        <row r="807">
          <cell r="A807" t="str">
            <v>404CN</v>
          </cell>
          <cell r="B807" t="str">
            <v>404</v>
          </cell>
          <cell r="D807">
            <v>0</v>
          </cell>
          <cell r="F807" t="str">
            <v>404CN</v>
          </cell>
          <cell r="G807" t="str">
            <v>404</v>
          </cell>
          <cell r="I807">
            <v>0</v>
          </cell>
        </row>
        <row r="808">
          <cell r="A808" t="str">
            <v>404GPCA</v>
          </cell>
          <cell r="B808" t="str">
            <v>404GP</v>
          </cell>
          <cell r="D808">
            <v>28735.759111792166</v>
          </cell>
          <cell r="F808" t="str">
            <v>404GPCA</v>
          </cell>
          <cell r="G808" t="str">
            <v>404GP</v>
          </cell>
          <cell r="I808">
            <v>28735.759111792166</v>
          </cell>
        </row>
        <row r="809">
          <cell r="A809" t="str">
            <v>404GPCN</v>
          </cell>
          <cell r="B809" t="str">
            <v>404GP</v>
          </cell>
          <cell r="D809">
            <v>232164.63876958287</v>
          </cell>
          <cell r="F809" t="str">
            <v>404GPCN</v>
          </cell>
          <cell r="G809" t="str">
            <v>404GP</v>
          </cell>
          <cell r="I809">
            <v>232164.63876958287</v>
          </cell>
        </row>
        <row r="810">
          <cell r="A810" t="str">
            <v>404GPOR</v>
          </cell>
          <cell r="B810" t="str">
            <v>404GP</v>
          </cell>
          <cell r="D810">
            <v>606723.8003202679</v>
          </cell>
          <cell r="F810" t="str">
            <v>404GPOR</v>
          </cell>
          <cell r="G810" t="str">
            <v>404GP</v>
          </cell>
          <cell r="I810">
            <v>606723.8003202679</v>
          </cell>
        </row>
        <row r="811">
          <cell r="A811" t="str">
            <v>404GPSO</v>
          </cell>
          <cell r="B811" t="str">
            <v>404GP</v>
          </cell>
          <cell r="D811">
            <v>1624397.7110375755</v>
          </cell>
          <cell r="F811" t="str">
            <v>404GPSO</v>
          </cell>
          <cell r="G811" t="str">
            <v>404GP</v>
          </cell>
          <cell r="I811">
            <v>1624397.7110375755</v>
          </cell>
        </row>
        <row r="812">
          <cell r="A812" t="str">
            <v>404GPUT</v>
          </cell>
          <cell r="B812" t="str">
            <v>404GP</v>
          </cell>
          <cell r="D812">
            <v>724.57</v>
          </cell>
          <cell r="F812" t="str">
            <v>404GPUT</v>
          </cell>
          <cell r="G812" t="str">
            <v>404GP</v>
          </cell>
          <cell r="I812">
            <v>724.57</v>
          </cell>
        </row>
        <row r="813">
          <cell r="A813" t="str">
            <v>404GPWA</v>
          </cell>
          <cell r="B813" t="str">
            <v>404GP</v>
          </cell>
          <cell r="D813">
            <v>65444.09206493265</v>
          </cell>
          <cell r="F813" t="str">
            <v>404GPWA</v>
          </cell>
          <cell r="G813" t="str">
            <v>404GP</v>
          </cell>
          <cell r="I813">
            <v>65444.09206493265</v>
          </cell>
        </row>
        <row r="814">
          <cell r="A814" t="str">
            <v>404GPWYP</v>
          </cell>
          <cell r="B814" t="str">
            <v>404GP</v>
          </cell>
          <cell r="D814">
            <v>280480.3864090148</v>
          </cell>
          <cell r="F814" t="str">
            <v>404GPWYP</v>
          </cell>
          <cell r="G814" t="str">
            <v>404GP</v>
          </cell>
          <cell r="I814">
            <v>280480.3864090148</v>
          </cell>
        </row>
        <row r="815">
          <cell r="A815" t="str">
            <v>404GPWYU</v>
          </cell>
          <cell r="B815" t="str">
            <v>404GP</v>
          </cell>
          <cell r="D815">
            <v>1712.54</v>
          </cell>
          <cell r="F815" t="str">
            <v>404GPWYU</v>
          </cell>
          <cell r="G815" t="str">
            <v>404GP</v>
          </cell>
          <cell r="I815">
            <v>1712.54</v>
          </cell>
        </row>
        <row r="816">
          <cell r="A816" t="str">
            <v>404HPDGP</v>
          </cell>
          <cell r="B816" t="str">
            <v>404HP</v>
          </cell>
          <cell r="D816">
            <v>0</v>
          </cell>
          <cell r="F816" t="str">
            <v>404HPDGP</v>
          </cell>
          <cell r="G816" t="str">
            <v>404HP</v>
          </cell>
          <cell r="I816">
            <v>0</v>
          </cell>
        </row>
        <row r="817">
          <cell r="A817" t="str">
            <v>404HPSG-P</v>
          </cell>
          <cell r="B817" t="str">
            <v>404HP</v>
          </cell>
          <cell r="D817">
            <v>2284.19</v>
          </cell>
          <cell r="F817" t="str">
            <v>404HPSG-P</v>
          </cell>
          <cell r="G817" t="str">
            <v>404HP</v>
          </cell>
          <cell r="I817">
            <v>2284.19</v>
          </cell>
        </row>
        <row r="818">
          <cell r="A818" t="str">
            <v>404HPSG-U</v>
          </cell>
          <cell r="B818" t="str">
            <v>404HP</v>
          </cell>
          <cell r="D818">
            <v>38492.86748169411</v>
          </cell>
          <cell r="F818" t="str">
            <v>404HPSG-U</v>
          </cell>
          <cell r="G818" t="str">
            <v>404HP</v>
          </cell>
          <cell r="I818">
            <v>38492.86748169411</v>
          </cell>
        </row>
        <row r="819">
          <cell r="A819" t="str">
            <v>404IPCN</v>
          </cell>
          <cell r="B819" t="str">
            <v>404IP</v>
          </cell>
          <cell r="D819">
            <v>4990283.166835101</v>
          </cell>
          <cell r="F819" t="str">
            <v>404IPCN</v>
          </cell>
          <cell r="G819" t="str">
            <v>404IP</v>
          </cell>
          <cell r="I819">
            <v>4990283.166835101</v>
          </cell>
        </row>
        <row r="820">
          <cell r="A820" t="str">
            <v>404IPDGP</v>
          </cell>
          <cell r="B820" t="str">
            <v>404IP</v>
          </cell>
          <cell r="D820">
            <v>0</v>
          </cell>
          <cell r="F820" t="str">
            <v>404IPDGP</v>
          </cell>
          <cell r="G820" t="str">
            <v>404IP</v>
          </cell>
          <cell r="I820">
            <v>0</v>
          </cell>
        </row>
        <row r="821">
          <cell r="A821" t="str">
            <v>404IPDGU</v>
          </cell>
          <cell r="B821" t="str">
            <v>404IP</v>
          </cell>
          <cell r="D821">
            <v>16306.13948917086</v>
          </cell>
          <cell r="F821" t="str">
            <v>404IPDGU</v>
          </cell>
          <cell r="G821" t="str">
            <v>404IP</v>
          </cell>
          <cell r="I821">
            <v>16306.13948917086</v>
          </cell>
        </row>
        <row r="822">
          <cell r="A822" t="str">
            <v>404IPID</v>
          </cell>
          <cell r="B822" t="str">
            <v>404IP</v>
          </cell>
          <cell r="D822">
            <v>20374.78733674556</v>
          </cell>
          <cell r="F822" t="str">
            <v>404IPID</v>
          </cell>
          <cell r="G822" t="str">
            <v>404IP</v>
          </cell>
          <cell r="I822">
            <v>20374.78733674556</v>
          </cell>
        </row>
        <row r="823">
          <cell r="A823" t="str">
            <v>404IPOR</v>
          </cell>
          <cell r="B823" t="str">
            <v>404IP</v>
          </cell>
          <cell r="D823">
            <v>2047.014398685894</v>
          </cell>
          <cell r="F823" t="str">
            <v>404IPOR</v>
          </cell>
          <cell r="G823" t="str">
            <v>404IP</v>
          </cell>
          <cell r="I823">
            <v>2047.014398685894</v>
          </cell>
        </row>
        <row r="824">
          <cell r="A824" t="str">
            <v>404IPSE</v>
          </cell>
          <cell r="B824" t="str">
            <v>404IP</v>
          </cell>
          <cell r="D824">
            <v>4098.024723388491</v>
          </cell>
          <cell r="F824" t="str">
            <v>404IPSE</v>
          </cell>
          <cell r="G824" t="str">
            <v>404IP</v>
          </cell>
          <cell r="I824">
            <v>4098.024723388491</v>
          </cell>
        </row>
        <row r="825">
          <cell r="A825" t="str">
            <v>404IPSG</v>
          </cell>
          <cell r="B825" t="str">
            <v>404IP</v>
          </cell>
          <cell r="D825">
            <v>2521814.8787107104</v>
          </cell>
          <cell r="F825" t="str">
            <v>404IPSG</v>
          </cell>
          <cell r="G825" t="str">
            <v>404IP</v>
          </cell>
          <cell r="I825">
            <v>2521814.8787107104</v>
          </cell>
        </row>
        <row r="826">
          <cell r="A826" t="str">
            <v>404IPSG-P</v>
          </cell>
          <cell r="B826" t="str">
            <v>404IP</v>
          </cell>
          <cell r="D826">
            <v>7482001.546958193</v>
          </cell>
          <cell r="F826" t="str">
            <v>404IPSG-P</v>
          </cell>
          <cell r="G826" t="str">
            <v>404IP</v>
          </cell>
          <cell r="I826">
            <v>7482001.546958193</v>
          </cell>
        </row>
        <row r="827">
          <cell r="A827" t="str">
            <v>404IPSG-U</v>
          </cell>
          <cell r="B827" t="str">
            <v>404IP</v>
          </cell>
          <cell r="D827">
            <v>309687.53362854576</v>
          </cell>
          <cell r="F827" t="str">
            <v>404IPSG-U</v>
          </cell>
          <cell r="G827" t="str">
            <v>404IP</v>
          </cell>
          <cell r="I827">
            <v>309687.53362854576</v>
          </cell>
        </row>
        <row r="828">
          <cell r="A828" t="str">
            <v>404IPSO</v>
          </cell>
          <cell r="B828" t="str">
            <v>404IP</v>
          </cell>
          <cell r="D828">
            <v>32865597.877179958</v>
          </cell>
          <cell r="F828" t="str">
            <v>404IPSO</v>
          </cell>
          <cell r="G828" t="str">
            <v>404IP</v>
          </cell>
          <cell r="I828">
            <v>32865597.877179958</v>
          </cell>
        </row>
        <row r="829">
          <cell r="A829" t="str">
            <v>404IPSSGCH</v>
          </cell>
          <cell r="B829" t="str">
            <v>404IP</v>
          </cell>
          <cell r="D829">
            <v>0</v>
          </cell>
          <cell r="F829" t="str">
            <v>404IPSSGCH</v>
          </cell>
          <cell r="G829" t="str">
            <v>404IP</v>
          </cell>
          <cell r="I829">
            <v>0</v>
          </cell>
        </row>
        <row r="830">
          <cell r="A830" t="str">
            <v>404IPUT</v>
          </cell>
          <cell r="B830" t="str">
            <v>404IP</v>
          </cell>
          <cell r="D830">
            <v>1950.2756956369412</v>
          </cell>
          <cell r="F830" t="str">
            <v>404IPUT</v>
          </cell>
          <cell r="G830" t="str">
            <v>404IP</v>
          </cell>
          <cell r="I830">
            <v>1950.2756956369412</v>
          </cell>
        </row>
        <row r="831">
          <cell r="A831" t="str">
            <v>404IPWA</v>
          </cell>
          <cell r="B831" t="str">
            <v>404IP</v>
          </cell>
          <cell r="D831">
            <v>421.0275814910207</v>
          </cell>
          <cell r="F831" t="str">
            <v>404IPWA</v>
          </cell>
          <cell r="G831" t="str">
            <v>404IP</v>
          </cell>
          <cell r="I831">
            <v>421.0275814910207</v>
          </cell>
        </row>
        <row r="832">
          <cell r="A832" t="str">
            <v>404IPWYP</v>
          </cell>
          <cell r="B832" t="str">
            <v>404IP</v>
          </cell>
          <cell r="D832">
            <v>10669.27438064804</v>
          </cell>
          <cell r="F832" t="str">
            <v>404IPWYP</v>
          </cell>
          <cell r="G832" t="str">
            <v>404IP</v>
          </cell>
          <cell r="I832">
            <v>10669.27438064804</v>
          </cell>
        </row>
        <row r="833">
          <cell r="A833" t="str">
            <v>404OPSSGCT</v>
          </cell>
          <cell r="B833" t="str">
            <v>404OP</v>
          </cell>
          <cell r="D833">
            <v>0.029642370296642184</v>
          </cell>
          <cell r="F833" t="str">
            <v>404OPSSGCT</v>
          </cell>
          <cell r="G833" t="str">
            <v>404OP</v>
          </cell>
          <cell r="I833">
            <v>0.029642370296642184</v>
          </cell>
        </row>
        <row r="834">
          <cell r="A834" t="str">
            <v>406SG</v>
          </cell>
          <cell r="B834" t="str">
            <v>406</v>
          </cell>
          <cell r="D834">
            <v>5479352.92</v>
          </cell>
          <cell r="F834" t="str">
            <v>406SG</v>
          </cell>
          <cell r="G834" t="str">
            <v>406</v>
          </cell>
          <cell r="I834">
            <v>5479352.92</v>
          </cell>
        </row>
        <row r="835">
          <cell r="A835" t="str">
            <v>407OR</v>
          </cell>
          <cell r="B835" t="str">
            <v>407</v>
          </cell>
          <cell r="D835">
            <v>-67953.12</v>
          </cell>
          <cell r="F835" t="str">
            <v>407OR</v>
          </cell>
          <cell r="G835" t="str">
            <v>407</v>
          </cell>
          <cell r="I835">
            <v>-67953.12</v>
          </cell>
        </row>
        <row r="836">
          <cell r="A836" t="str">
            <v>407OTHER</v>
          </cell>
          <cell r="B836" t="str">
            <v>407</v>
          </cell>
          <cell r="D836">
            <v>10095966.85</v>
          </cell>
          <cell r="F836" t="str">
            <v>407OTHER</v>
          </cell>
          <cell r="G836" t="str">
            <v>407</v>
          </cell>
          <cell r="I836">
            <v>10095966.85</v>
          </cell>
        </row>
        <row r="837">
          <cell r="A837" t="str">
            <v>407SG</v>
          </cell>
          <cell r="B837" t="str">
            <v>407</v>
          </cell>
          <cell r="D837">
            <v>333104.640000001</v>
          </cell>
          <cell r="F837" t="str">
            <v>407SG</v>
          </cell>
          <cell r="G837" t="str">
            <v>407</v>
          </cell>
          <cell r="I837">
            <v>333104.640000001</v>
          </cell>
        </row>
        <row r="838">
          <cell r="A838" t="str">
            <v>407SG-P</v>
          </cell>
          <cell r="B838" t="str">
            <v>407</v>
          </cell>
          <cell r="D838">
            <v>9.313225746154785E-10</v>
          </cell>
          <cell r="F838" t="str">
            <v>407SG-P</v>
          </cell>
          <cell r="G838" t="str">
            <v>407</v>
          </cell>
          <cell r="I838">
            <v>9.313225746154785E-10</v>
          </cell>
        </row>
        <row r="839">
          <cell r="A839" t="str">
            <v>407TROJP</v>
          </cell>
          <cell r="B839" t="str">
            <v>407</v>
          </cell>
          <cell r="D839">
            <v>2016153.42</v>
          </cell>
          <cell r="F839" t="str">
            <v>407TROJP</v>
          </cell>
          <cell r="G839" t="str">
            <v>407</v>
          </cell>
          <cell r="I839">
            <v>2016153.42</v>
          </cell>
        </row>
        <row r="840">
          <cell r="A840" t="str">
            <v>407WA</v>
          </cell>
          <cell r="B840" t="str">
            <v>407</v>
          </cell>
          <cell r="D840">
            <v>-275765.400000001</v>
          </cell>
          <cell r="F840" t="str">
            <v>407WA</v>
          </cell>
          <cell r="G840" t="str">
            <v>407</v>
          </cell>
          <cell r="I840">
            <v>-275765.400000001</v>
          </cell>
        </row>
        <row r="841">
          <cell r="A841" t="str">
            <v>408CA</v>
          </cell>
          <cell r="B841" t="str">
            <v>408</v>
          </cell>
          <cell r="D841">
            <v>978961.919999996</v>
          </cell>
          <cell r="F841" t="str">
            <v>408CA</v>
          </cell>
          <cell r="G841" t="str">
            <v>408</v>
          </cell>
          <cell r="I841">
            <v>978961.919999996</v>
          </cell>
        </row>
        <row r="842">
          <cell r="A842" t="str">
            <v>408GPS</v>
          </cell>
          <cell r="B842" t="str">
            <v>408</v>
          </cell>
          <cell r="D842">
            <v>86085745.2500004</v>
          </cell>
          <cell r="F842" t="str">
            <v>408GPS</v>
          </cell>
          <cell r="G842" t="str">
            <v>408</v>
          </cell>
          <cell r="I842">
            <v>86085745.2500004</v>
          </cell>
        </row>
        <row r="843">
          <cell r="A843" t="str">
            <v>408OR</v>
          </cell>
          <cell r="B843" t="str">
            <v>408</v>
          </cell>
          <cell r="D843">
            <v>20915928.36</v>
          </cell>
          <cell r="F843" t="str">
            <v>408OR</v>
          </cell>
          <cell r="G843" t="str">
            <v>408</v>
          </cell>
          <cell r="I843">
            <v>20915928.36</v>
          </cell>
        </row>
        <row r="844">
          <cell r="A844" t="str">
            <v>408SE</v>
          </cell>
          <cell r="B844" t="str">
            <v>408</v>
          </cell>
          <cell r="D844">
            <v>545664.339999999</v>
          </cell>
          <cell r="F844" t="str">
            <v>408SE</v>
          </cell>
          <cell r="G844" t="str">
            <v>408</v>
          </cell>
          <cell r="I844">
            <v>545664.339999999</v>
          </cell>
        </row>
        <row r="845">
          <cell r="A845" t="str">
            <v>408SO</v>
          </cell>
          <cell r="B845" t="str">
            <v>408</v>
          </cell>
          <cell r="D845">
            <v>8523359.26999998</v>
          </cell>
          <cell r="F845" t="str">
            <v>408SO</v>
          </cell>
          <cell r="G845" t="str">
            <v>408</v>
          </cell>
          <cell r="I845">
            <v>8523359.26999998</v>
          </cell>
        </row>
        <row r="846">
          <cell r="A846" t="str">
            <v>408UT</v>
          </cell>
          <cell r="B846" t="str">
            <v>408</v>
          </cell>
          <cell r="D846">
            <v>18388.5</v>
          </cell>
          <cell r="F846" t="str">
            <v>408UT</v>
          </cell>
          <cell r="G846" t="str">
            <v>408</v>
          </cell>
          <cell r="I846">
            <v>18388.5</v>
          </cell>
        </row>
        <row r="847">
          <cell r="A847" t="str">
            <v>408WA</v>
          </cell>
          <cell r="B847" t="str">
            <v>408</v>
          </cell>
          <cell r="D847">
            <v>9329.47</v>
          </cell>
          <cell r="F847" t="str">
            <v>408WA</v>
          </cell>
          <cell r="G847" t="str">
            <v>408</v>
          </cell>
          <cell r="I847">
            <v>9329.47</v>
          </cell>
        </row>
        <row r="848">
          <cell r="A848" t="str">
            <v>408WYP</v>
          </cell>
          <cell r="B848" t="str">
            <v>408</v>
          </cell>
          <cell r="D848">
            <v>1378689.19</v>
          </cell>
          <cell r="F848" t="str">
            <v>408WYP</v>
          </cell>
          <cell r="G848" t="str">
            <v>408</v>
          </cell>
          <cell r="I848">
            <v>1378689.19</v>
          </cell>
        </row>
        <row r="849">
          <cell r="A849" t="str">
            <v>41010BADDEBT</v>
          </cell>
          <cell r="B849" t="str">
            <v>41010</v>
          </cell>
          <cell r="D849">
            <v>1887379.811262</v>
          </cell>
          <cell r="F849" t="str">
            <v>41010BADDEBT</v>
          </cell>
          <cell r="G849" t="str">
            <v>41010</v>
          </cell>
          <cell r="I849">
            <v>1887379.811262</v>
          </cell>
        </row>
        <row r="850">
          <cell r="A850" t="str">
            <v>41010CA</v>
          </cell>
          <cell r="B850" t="str">
            <v>41010</v>
          </cell>
          <cell r="D850">
            <v>16668005</v>
          </cell>
          <cell r="F850" t="str">
            <v>41010CA</v>
          </cell>
          <cell r="G850" t="str">
            <v>41010</v>
          </cell>
          <cell r="I850">
            <v>16668005</v>
          </cell>
        </row>
        <row r="851">
          <cell r="A851" t="str">
            <v>41010CN</v>
          </cell>
          <cell r="B851" t="str">
            <v>41010</v>
          </cell>
          <cell r="D851">
            <v>23817</v>
          </cell>
          <cell r="F851" t="str">
            <v>41010CN</v>
          </cell>
          <cell r="G851" t="str">
            <v>41010</v>
          </cell>
          <cell r="I851">
            <v>23817</v>
          </cell>
        </row>
        <row r="852">
          <cell r="A852" t="str">
            <v>41010DGP</v>
          </cell>
          <cell r="B852" t="str">
            <v>41010</v>
          </cell>
          <cell r="D852">
            <v>2438</v>
          </cell>
          <cell r="F852" t="str">
            <v>41010DGP</v>
          </cell>
          <cell r="G852" t="str">
            <v>41010</v>
          </cell>
          <cell r="I852">
            <v>2438</v>
          </cell>
        </row>
        <row r="853">
          <cell r="A853" t="str">
            <v>41010FERC</v>
          </cell>
          <cell r="B853" t="str">
            <v>41010</v>
          </cell>
          <cell r="D853">
            <v>2048476</v>
          </cell>
          <cell r="F853" t="str">
            <v>41010FERC</v>
          </cell>
          <cell r="G853" t="str">
            <v>41010</v>
          </cell>
          <cell r="I853">
            <v>2048476</v>
          </cell>
        </row>
        <row r="854">
          <cell r="A854" t="str">
            <v>41010GPS</v>
          </cell>
          <cell r="B854" t="str">
            <v>41010</v>
          </cell>
          <cell r="D854">
            <v>1001</v>
          </cell>
          <cell r="F854" t="str">
            <v>41010GPS</v>
          </cell>
          <cell r="G854" t="str">
            <v>41010</v>
          </cell>
          <cell r="I854">
            <v>1001</v>
          </cell>
        </row>
        <row r="855">
          <cell r="A855" t="str">
            <v>41010IBT</v>
          </cell>
          <cell r="B855" t="str">
            <v>41010</v>
          </cell>
          <cell r="D855">
            <v>312097</v>
          </cell>
          <cell r="F855" t="str">
            <v>41010IBT</v>
          </cell>
          <cell r="G855" t="str">
            <v>41010</v>
          </cell>
          <cell r="I855">
            <v>312097</v>
          </cell>
        </row>
        <row r="856">
          <cell r="A856" t="str">
            <v>41010ID</v>
          </cell>
          <cell r="B856" t="str">
            <v>41010</v>
          </cell>
          <cell r="D856">
            <v>28526424</v>
          </cell>
          <cell r="F856" t="str">
            <v>41010ID</v>
          </cell>
          <cell r="G856" t="str">
            <v>41010</v>
          </cell>
          <cell r="I856">
            <v>28526424</v>
          </cell>
        </row>
        <row r="857">
          <cell r="A857" t="str">
            <v>41010OR</v>
          </cell>
          <cell r="B857" t="str">
            <v>41010</v>
          </cell>
          <cell r="D857">
            <v>202841734.00000003</v>
          </cell>
          <cell r="F857" t="str">
            <v>41010OR</v>
          </cell>
          <cell r="G857" t="str">
            <v>41010</v>
          </cell>
          <cell r="I857">
            <v>202841734.00000003</v>
          </cell>
        </row>
        <row r="858">
          <cell r="A858" t="str">
            <v>41010OTHER</v>
          </cell>
          <cell r="B858" t="str">
            <v>41010</v>
          </cell>
          <cell r="D858">
            <v>8597935.185</v>
          </cell>
          <cell r="F858" t="str">
            <v>41010OTHER</v>
          </cell>
          <cell r="G858" t="str">
            <v>41010</v>
          </cell>
          <cell r="I858">
            <v>8597935.185</v>
          </cell>
        </row>
        <row r="859">
          <cell r="A859" t="str">
            <v>41010SE</v>
          </cell>
          <cell r="B859" t="str">
            <v>41010</v>
          </cell>
          <cell r="D859">
            <v>8771405.21275</v>
          </cell>
          <cell r="F859" t="str">
            <v>41010SE</v>
          </cell>
          <cell r="G859" t="str">
            <v>41010</v>
          </cell>
          <cell r="I859">
            <v>8771405.21275</v>
          </cell>
        </row>
        <row r="860">
          <cell r="A860" t="str">
            <v>41010SG</v>
          </cell>
          <cell r="B860" t="str">
            <v>41010</v>
          </cell>
          <cell r="D860">
            <v>157045.35578409955</v>
          </cell>
          <cell r="F860" t="str">
            <v>41010SG</v>
          </cell>
          <cell r="G860" t="str">
            <v>41010</v>
          </cell>
          <cell r="I860">
            <v>157045.35578409955</v>
          </cell>
        </row>
        <row r="861">
          <cell r="A861" t="str">
            <v>41010SNP</v>
          </cell>
          <cell r="B861" t="str">
            <v>41010</v>
          </cell>
          <cell r="D861">
            <v>21316.002132</v>
          </cell>
          <cell r="F861" t="str">
            <v>41010SNP</v>
          </cell>
          <cell r="G861" t="str">
            <v>41010</v>
          </cell>
          <cell r="I861">
            <v>21316.002132</v>
          </cell>
        </row>
        <row r="862">
          <cell r="A862" t="str">
            <v>41010SO</v>
          </cell>
          <cell r="B862" t="str">
            <v>41010</v>
          </cell>
          <cell r="D862">
            <v>28469526.186805308</v>
          </cell>
          <cell r="F862" t="str">
            <v>41010SO</v>
          </cell>
          <cell r="G862" t="str">
            <v>41010</v>
          </cell>
          <cell r="I862">
            <v>28469526.186805308</v>
          </cell>
        </row>
        <row r="863">
          <cell r="A863" t="str">
            <v>41010TROJD</v>
          </cell>
          <cell r="B863" t="str">
            <v>41010</v>
          </cell>
          <cell r="D863">
            <v>14659.001466</v>
          </cell>
          <cell r="F863" t="str">
            <v>41010TROJD</v>
          </cell>
          <cell r="G863" t="str">
            <v>41010</v>
          </cell>
          <cell r="I863">
            <v>14659.001466</v>
          </cell>
        </row>
        <row r="864">
          <cell r="A864" t="str">
            <v>41010UT</v>
          </cell>
          <cell r="B864" t="str">
            <v>41010</v>
          </cell>
          <cell r="D864">
            <v>187958180</v>
          </cell>
          <cell r="F864" t="str">
            <v>41010UT</v>
          </cell>
          <cell r="G864" t="str">
            <v>41010</v>
          </cell>
          <cell r="I864">
            <v>187958180</v>
          </cell>
        </row>
        <row r="865">
          <cell r="A865" t="str">
            <v>41010WA</v>
          </cell>
          <cell r="B865" t="str">
            <v>41010</v>
          </cell>
          <cell r="D865">
            <v>42089232</v>
          </cell>
          <cell r="F865" t="str">
            <v>41010WA</v>
          </cell>
          <cell r="G865" t="str">
            <v>41010</v>
          </cell>
          <cell r="I865">
            <v>42089232</v>
          </cell>
        </row>
        <row r="866">
          <cell r="A866" t="str">
            <v>41010WYP</v>
          </cell>
          <cell r="B866" t="str">
            <v>41010</v>
          </cell>
          <cell r="D866">
            <v>93595316</v>
          </cell>
          <cell r="F866" t="str">
            <v>41010WYP</v>
          </cell>
          <cell r="G866" t="str">
            <v>41010</v>
          </cell>
          <cell r="I866">
            <v>93595316</v>
          </cell>
        </row>
        <row r="867">
          <cell r="A867" t="str">
            <v>41010WYU</v>
          </cell>
          <cell r="B867" t="str">
            <v>41010</v>
          </cell>
          <cell r="D867">
            <v>8896038</v>
          </cell>
          <cell r="F867" t="str">
            <v>41010WYU</v>
          </cell>
          <cell r="G867" t="str">
            <v>41010</v>
          </cell>
          <cell r="I867">
            <v>8896038</v>
          </cell>
        </row>
        <row r="868">
          <cell r="A868" t="str">
            <v>41110CA</v>
          </cell>
          <cell r="B868" t="str">
            <v>41110</v>
          </cell>
          <cell r="D868">
            <v>-9317295</v>
          </cell>
          <cell r="F868" t="str">
            <v>41110CA</v>
          </cell>
          <cell r="G868" t="str">
            <v>41110</v>
          </cell>
          <cell r="I868">
            <v>-9317295</v>
          </cell>
        </row>
        <row r="869">
          <cell r="A869" t="str">
            <v>41110DGP</v>
          </cell>
          <cell r="B869" t="str">
            <v>41110</v>
          </cell>
          <cell r="D869">
            <v>0</v>
          </cell>
          <cell r="F869" t="str">
            <v>41110DGP</v>
          </cell>
          <cell r="G869" t="str">
            <v>41110</v>
          </cell>
          <cell r="I869">
            <v>0</v>
          </cell>
        </row>
        <row r="870">
          <cell r="A870" t="str">
            <v>41110FERC</v>
          </cell>
          <cell r="B870" t="str">
            <v>41110</v>
          </cell>
          <cell r="D870">
            <v>-958830</v>
          </cell>
          <cell r="F870" t="str">
            <v>41110FERC</v>
          </cell>
          <cell r="G870" t="str">
            <v>41110</v>
          </cell>
          <cell r="I870">
            <v>-958830</v>
          </cell>
        </row>
        <row r="871">
          <cell r="A871" t="str">
            <v>41110GPS</v>
          </cell>
          <cell r="B871" t="str">
            <v>41110</v>
          </cell>
          <cell r="D871">
            <v>-531558</v>
          </cell>
          <cell r="F871" t="str">
            <v>41110GPS</v>
          </cell>
          <cell r="G871" t="str">
            <v>41110</v>
          </cell>
          <cell r="I871">
            <v>-531558</v>
          </cell>
        </row>
        <row r="872">
          <cell r="A872" t="str">
            <v>41110ID</v>
          </cell>
          <cell r="B872" t="str">
            <v>41110</v>
          </cell>
          <cell r="D872">
            <v>-11249649</v>
          </cell>
          <cell r="F872" t="str">
            <v>41110ID</v>
          </cell>
          <cell r="G872" t="str">
            <v>41110</v>
          </cell>
          <cell r="I872">
            <v>-11249649</v>
          </cell>
        </row>
        <row r="873">
          <cell r="A873" t="str">
            <v>41110OR</v>
          </cell>
          <cell r="B873" t="str">
            <v>41110</v>
          </cell>
          <cell r="D873">
            <v>-115460907.11</v>
          </cell>
          <cell r="F873" t="str">
            <v>41110OR</v>
          </cell>
          <cell r="G873" t="str">
            <v>41110</v>
          </cell>
          <cell r="I873">
            <v>-115460907.11</v>
          </cell>
        </row>
        <row r="874">
          <cell r="A874" t="str">
            <v>41110OTHER</v>
          </cell>
          <cell r="B874" t="str">
            <v>41110</v>
          </cell>
          <cell r="D874">
            <v>-2556426.005</v>
          </cell>
          <cell r="F874" t="str">
            <v>41110OTHER</v>
          </cell>
          <cell r="G874" t="str">
            <v>41110</v>
          </cell>
          <cell r="I874">
            <v>-2556426.005</v>
          </cell>
        </row>
        <row r="875">
          <cell r="A875" t="str">
            <v>41110SE</v>
          </cell>
          <cell r="B875" t="str">
            <v>41110</v>
          </cell>
          <cell r="D875">
            <v>-12781053.17328</v>
          </cell>
          <cell r="F875" t="str">
            <v>41110SE</v>
          </cell>
          <cell r="G875" t="str">
            <v>41110</v>
          </cell>
          <cell r="I875">
            <v>-12781053.17328</v>
          </cell>
        </row>
        <row r="876">
          <cell r="A876" t="str">
            <v>41110SG</v>
          </cell>
          <cell r="B876" t="str">
            <v>41110</v>
          </cell>
          <cell r="D876">
            <v>-3483570.870317</v>
          </cell>
          <cell r="F876" t="str">
            <v>41110SG</v>
          </cell>
          <cell r="G876" t="str">
            <v>41110</v>
          </cell>
          <cell r="I876">
            <v>-3483570.870317</v>
          </cell>
        </row>
        <row r="877">
          <cell r="A877" t="str">
            <v>41110SGCT</v>
          </cell>
          <cell r="B877" t="str">
            <v>41110</v>
          </cell>
          <cell r="D877">
            <v>-356359.89</v>
          </cell>
          <cell r="F877" t="str">
            <v>41110SGCT</v>
          </cell>
          <cell r="G877" t="str">
            <v>41110</v>
          </cell>
          <cell r="I877">
            <v>-356359.89</v>
          </cell>
        </row>
        <row r="878">
          <cell r="A878" t="str">
            <v>41110SG-P</v>
          </cell>
          <cell r="B878" t="str">
            <v>41110</v>
          </cell>
          <cell r="D878">
            <v>0</v>
          </cell>
          <cell r="F878" t="str">
            <v>41110SG-P</v>
          </cell>
          <cell r="G878" t="str">
            <v>41110</v>
          </cell>
          <cell r="I878">
            <v>0</v>
          </cell>
        </row>
        <row r="879">
          <cell r="A879" t="str">
            <v>41110SG-U</v>
          </cell>
          <cell r="B879" t="str">
            <v>41110</v>
          </cell>
          <cell r="D879">
            <v>0</v>
          </cell>
          <cell r="F879" t="str">
            <v>41110SG-U</v>
          </cell>
          <cell r="G879" t="str">
            <v>41110</v>
          </cell>
          <cell r="I879">
            <v>0</v>
          </cell>
        </row>
        <row r="880">
          <cell r="A880" t="str">
            <v>41110SNP</v>
          </cell>
          <cell r="B880" t="str">
            <v>41110</v>
          </cell>
          <cell r="D880">
            <v>-1329992.795</v>
          </cell>
          <cell r="F880" t="str">
            <v>41110SNP</v>
          </cell>
          <cell r="G880" t="str">
            <v>41110</v>
          </cell>
          <cell r="I880">
            <v>-1329992.795</v>
          </cell>
        </row>
        <row r="881">
          <cell r="A881" t="str">
            <v>41110SNPD</v>
          </cell>
          <cell r="B881" t="str">
            <v>41110</v>
          </cell>
          <cell r="D881">
            <v>-38878.99611199999</v>
          </cell>
          <cell r="F881" t="str">
            <v>41110SNPD</v>
          </cell>
          <cell r="G881" t="str">
            <v>41110</v>
          </cell>
          <cell r="I881">
            <v>-38878.99611199999</v>
          </cell>
        </row>
        <row r="882">
          <cell r="A882" t="str">
            <v>41110SO</v>
          </cell>
          <cell r="B882" t="str">
            <v>41110</v>
          </cell>
          <cell r="D882">
            <v>-15802386.4577672</v>
          </cell>
          <cell r="F882" t="str">
            <v>41110SO</v>
          </cell>
          <cell r="G882" t="str">
            <v>41110</v>
          </cell>
          <cell r="I882">
            <v>-15802386.4577672</v>
          </cell>
        </row>
        <row r="883">
          <cell r="A883" t="str">
            <v>41110TROJD</v>
          </cell>
          <cell r="B883" t="str">
            <v>41110</v>
          </cell>
          <cell r="D883">
            <v>-635679.25</v>
          </cell>
          <cell r="F883" t="str">
            <v>41110TROJD</v>
          </cell>
          <cell r="G883" t="str">
            <v>41110</v>
          </cell>
          <cell r="I883">
            <v>-635679.25</v>
          </cell>
        </row>
        <row r="884">
          <cell r="A884" t="str">
            <v>41110UT</v>
          </cell>
          <cell r="B884" t="str">
            <v>41110</v>
          </cell>
          <cell r="D884">
            <v>-80088625</v>
          </cell>
          <cell r="F884" t="str">
            <v>41110UT</v>
          </cell>
          <cell r="G884" t="str">
            <v>41110</v>
          </cell>
          <cell r="I884">
            <v>-80088625</v>
          </cell>
        </row>
        <row r="885">
          <cell r="A885" t="str">
            <v>41110WA</v>
          </cell>
          <cell r="B885" t="str">
            <v>41110</v>
          </cell>
          <cell r="D885">
            <v>-20280850.915</v>
          </cell>
          <cell r="F885" t="str">
            <v>41110WA</v>
          </cell>
          <cell r="G885" t="str">
            <v>41110</v>
          </cell>
          <cell r="I885">
            <v>-20280850.915</v>
          </cell>
        </row>
        <row r="886">
          <cell r="A886" t="str">
            <v>41110WYP</v>
          </cell>
          <cell r="B886" t="str">
            <v>41110</v>
          </cell>
          <cell r="D886">
            <v>-44266492.00000001</v>
          </cell>
          <cell r="F886" t="str">
            <v>41110WYP</v>
          </cell>
          <cell r="G886" t="str">
            <v>41110</v>
          </cell>
          <cell r="I886">
            <v>-44266492.00000001</v>
          </cell>
        </row>
        <row r="887">
          <cell r="A887" t="str">
            <v>41110WYU</v>
          </cell>
          <cell r="B887" t="str">
            <v>41110</v>
          </cell>
          <cell r="D887">
            <v>-2907163</v>
          </cell>
          <cell r="F887" t="str">
            <v>41110WYU</v>
          </cell>
          <cell r="G887" t="str">
            <v>41110</v>
          </cell>
          <cell r="I887">
            <v>-2907163</v>
          </cell>
        </row>
        <row r="888">
          <cell r="A888" t="str">
            <v>41140DGU</v>
          </cell>
          <cell r="B888" t="str">
            <v>41140</v>
          </cell>
          <cell r="D888">
            <v>-1808767</v>
          </cell>
          <cell r="F888" t="str">
            <v>41140DGU</v>
          </cell>
          <cell r="G888" t="str">
            <v>41140</v>
          </cell>
          <cell r="I888">
            <v>-1808767</v>
          </cell>
        </row>
        <row r="889">
          <cell r="A889" t="str">
            <v>41170SG-P</v>
          </cell>
          <cell r="B889" t="str">
            <v>41170</v>
          </cell>
          <cell r="D889">
            <v>0</v>
          </cell>
          <cell r="F889" t="str">
            <v>41170SG-P</v>
          </cell>
          <cell r="G889" t="str">
            <v>41170</v>
          </cell>
          <cell r="I889">
            <v>0</v>
          </cell>
        </row>
        <row r="890">
          <cell r="A890" t="str">
            <v>4118SE</v>
          </cell>
          <cell r="B890" t="str">
            <v>4118</v>
          </cell>
          <cell r="D890">
            <v>-13307783.6099999</v>
          </cell>
          <cell r="F890" t="str">
            <v>4118SE</v>
          </cell>
          <cell r="G890" t="str">
            <v>4118</v>
          </cell>
          <cell r="I890">
            <v>-13307783.6099999</v>
          </cell>
        </row>
        <row r="891">
          <cell r="A891" t="str">
            <v>419SNP</v>
          </cell>
          <cell r="B891" t="str">
            <v>419</v>
          </cell>
          <cell r="D891">
            <v>0</v>
          </cell>
          <cell r="F891" t="str">
            <v>419SNP</v>
          </cell>
          <cell r="G891" t="str">
            <v>419</v>
          </cell>
          <cell r="I891">
            <v>0</v>
          </cell>
        </row>
        <row r="892">
          <cell r="A892" t="str">
            <v>421CA</v>
          </cell>
          <cell r="B892" t="str">
            <v>421</v>
          </cell>
          <cell r="D892">
            <v>254.67</v>
          </cell>
          <cell r="F892" t="str">
            <v>421CA</v>
          </cell>
          <cell r="G892" t="str">
            <v>421</v>
          </cell>
          <cell r="I892">
            <v>254.67</v>
          </cell>
        </row>
        <row r="893">
          <cell r="A893" t="str">
            <v>421DGU</v>
          </cell>
          <cell r="B893" t="str">
            <v>421</v>
          </cell>
          <cell r="D893">
            <v>0</v>
          </cell>
          <cell r="F893" t="str">
            <v>421DGU</v>
          </cell>
          <cell r="G893" t="str">
            <v>421</v>
          </cell>
          <cell r="I893">
            <v>0</v>
          </cell>
        </row>
        <row r="894">
          <cell r="A894" t="str">
            <v>421OR</v>
          </cell>
          <cell r="B894" t="str">
            <v>421</v>
          </cell>
          <cell r="D894">
            <v>-7842.49</v>
          </cell>
          <cell r="F894" t="str">
            <v>421OR</v>
          </cell>
          <cell r="G894" t="str">
            <v>421</v>
          </cell>
          <cell r="I894">
            <v>-7842.49</v>
          </cell>
        </row>
        <row r="895">
          <cell r="A895" t="str">
            <v>421OTHER</v>
          </cell>
          <cell r="B895" t="str">
            <v>421</v>
          </cell>
          <cell r="D895">
            <v>2E-09</v>
          </cell>
          <cell r="F895" t="str">
            <v>421OTHER</v>
          </cell>
          <cell r="G895" t="str">
            <v>421</v>
          </cell>
          <cell r="I895">
            <v>2E-09</v>
          </cell>
        </row>
        <row r="896">
          <cell r="A896" t="str">
            <v>421SG</v>
          </cell>
          <cell r="B896" t="str">
            <v>421</v>
          </cell>
          <cell r="D896">
            <v>-909355.63</v>
          </cell>
          <cell r="F896" t="str">
            <v>421SG</v>
          </cell>
          <cell r="G896" t="str">
            <v>421</v>
          </cell>
          <cell r="I896">
            <v>-909355.63</v>
          </cell>
        </row>
        <row r="897">
          <cell r="A897" t="str">
            <v>421SO</v>
          </cell>
          <cell r="B897" t="str">
            <v>421</v>
          </cell>
          <cell r="D897">
            <v>210403.89999999013</v>
          </cell>
          <cell r="F897" t="str">
            <v>421SO</v>
          </cell>
          <cell r="G897" t="str">
            <v>421</v>
          </cell>
          <cell r="I897">
            <v>210403.89999999013</v>
          </cell>
        </row>
        <row r="898">
          <cell r="A898" t="str">
            <v>421UT</v>
          </cell>
          <cell r="B898" t="str">
            <v>421</v>
          </cell>
          <cell r="D898">
            <v>-702118.830000001</v>
          </cell>
          <cell r="F898" t="str">
            <v>421UT</v>
          </cell>
          <cell r="G898" t="str">
            <v>421</v>
          </cell>
          <cell r="I898">
            <v>-702118.830000001</v>
          </cell>
        </row>
        <row r="899">
          <cell r="A899" t="str">
            <v>421WYP</v>
          </cell>
          <cell r="B899" t="str">
            <v>421</v>
          </cell>
          <cell r="D899">
            <v>3485.83</v>
          </cell>
          <cell r="F899" t="str">
            <v>421WYP</v>
          </cell>
          <cell r="G899" t="str">
            <v>421</v>
          </cell>
          <cell r="I899">
            <v>3485.83</v>
          </cell>
        </row>
        <row r="900">
          <cell r="A900" t="str">
            <v>427SNP</v>
          </cell>
          <cell r="B900" t="str">
            <v>427</v>
          </cell>
          <cell r="D900">
            <v>0</v>
          </cell>
          <cell r="F900" t="str">
            <v>427SNP</v>
          </cell>
          <cell r="G900" t="str">
            <v>427</v>
          </cell>
          <cell r="I900">
            <v>0</v>
          </cell>
        </row>
        <row r="901">
          <cell r="A901" t="str">
            <v>428SNP</v>
          </cell>
          <cell r="B901" t="str">
            <v>428</v>
          </cell>
          <cell r="D901">
            <v>0</v>
          </cell>
          <cell r="F901" t="str">
            <v>428SNP</v>
          </cell>
          <cell r="G901" t="str">
            <v>428</v>
          </cell>
          <cell r="I901">
            <v>0</v>
          </cell>
        </row>
        <row r="902">
          <cell r="A902" t="str">
            <v>429SNP</v>
          </cell>
          <cell r="B902" t="str">
            <v>429</v>
          </cell>
          <cell r="D902">
            <v>0</v>
          </cell>
          <cell r="F902" t="str">
            <v>429SNP</v>
          </cell>
          <cell r="G902" t="str">
            <v>429</v>
          </cell>
          <cell r="I902">
            <v>0</v>
          </cell>
        </row>
        <row r="903">
          <cell r="A903" t="str">
            <v>431SNP</v>
          </cell>
          <cell r="B903" t="str">
            <v>431</v>
          </cell>
          <cell r="D903">
            <v>0</v>
          </cell>
          <cell r="F903" t="str">
            <v>431SNP</v>
          </cell>
          <cell r="G903" t="str">
            <v>431</v>
          </cell>
          <cell r="I903">
            <v>0</v>
          </cell>
        </row>
        <row r="904">
          <cell r="A904" t="str">
            <v>432SNP</v>
          </cell>
          <cell r="B904" t="str">
            <v>432</v>
          </cell>
          <cell r="D904">
            <v>0</v>
          </cell>
          <cell r="F904" t="str">
            <v>432SNP</v>
          </cell>
          <cell r="G904" t="str">
            <v>432</v>
          </cell>
          <cell r="I904">
            <v>0</v>
          </cell>
        </row>
        <row r="905">
          <cell r="A905" t="str">
            <v>440CA</v>
          </cell>
          <cell r="B905" t="str">
            <v>440</v>
          </cell>
          <cell r="D905">
            <v>41451035.0000002</v>
          </cell>
          <cell r="F905" t="str">
            <v>440CA</v>
          </cell>
          <cell r="G905" t="str">
            <v>440</v>
          </cell>
          <cell r="I905">
            <v>41451035.0000002</v>
          </cell>
        </row>
        <row r="906">
          <cell r="A906" t="str">
            <v>440ID</v>
          </cell>
          <cell r="B906" t="str">
            <v>440</v>
          </cell>
          <cell r="D906">
            <v>59429425.99999991</v>
          </cell>
          <cell r="F906" t="str">
            <v>440ID</v>
          </cell>
          <cell r="G906" t="str">
            <v>440</v>
          </cell>
          <cell r="I906">
            <v>59429425.99999991</v>
          </cell>
        </row>
        <row r="907">
          <cell r="A907" t="str">
            <v>440OR</v>
          </cell>
          <cell r="B907" t="str">
            <v>440</v>
          </cell>
          <cell r="D907">
            <v>462782867.3999899</v>
          </cell>
          <cell r="F907" t="str">
            <v>440OR</v>
          </cell>
          <cell r="G907" t="str">
            <v>440</v>
          </cell>
          <cell r="I907">
            <v>462782867.3999899</v>
          </cell>
        </row>
        <row r="908">
          <cell r="A908" t="str">
            <v>440UT</v>
          </cell>
          <cell r="B908" t="str">
            <v>440</v>
          </cell>
          <cell r="D908">
            <v>547528799.7124276</v>
          </cell>
          <cell r="F908" t="str">
            <v>440UT</v>
          </cell>
          <cell r="G908" t="str">
            <v>440</v>
          </cell>
          <cell r="I908">
            <v>547528799.7124276</v>
          </cell>
        </row>
        <row r="909">
          <cell r="A909" t="str">
            <v>440WA</v>
          </cell>
          <cell r="B909" t="str">
            <v>440</v>
          </cell>
          <cell r="D909">
            <v>103426357.000001</v>
          </cell>
          <cell r="F909" t="str">
            <v>440WA</v>
          </cell>
          <cell r="G909" t="str">
            <v>440</v>
          </cell>
          <cell r="I909">
            <v>103426357.000001</v>
          </cell>
        </row>
        <row r="910">
          <cell r="A910" t="str">
            <v>440WYP</v>
          </cell>
          <cell r="B910" t="str">
            <v>440</v>
          </cell>
          <cell r="D910">
            <v>72843678.44226058</v>
          </cell>
          <cell r="F910" t="str">
            <v>440WYP</v>
          </cell>
          <cell r="G910" t="str">
            <v>440</v>
          </cell>
          <cell r="I910">
            <v>72843678.44226058</v>
          </cell>
        </row>
        <row r="911">
          <cell r="A911" t="str">
            <v>440WYU</v>
          </cell>
          <cell r="B911" t="str">
            <v>440</v>
          </cell>
          <cell r="D911">
            <v>9509661.55999998</v>
          </cell>
          <cell r="F911" t="str">
            <v>440WYU</v>
          </cell>
          <cell r="G911" t="str">
            <v>440</v>
          </cell>
          <cell r="I911">
            <v>9509661.55999998</v>
          </cell>
        </row>
        <row r="912">
          <cell r="A912" t="str">
            <v>442CA</v>
          </cell>
          <cell r="B912" t="str">
            <v>442</v>
          </cell>
          <cell r="D912">
            <v>40002171.56840226</v>
          </cell>
          <cell r="F912" t="str">
            <v>442CA</v>
          </cell>
          <cell r="G912" t="str">
            <v>442</v>
          </cell>
          <cell r="I912">
            <v>40002171.56840226</v>
          </cell>
        </row>
        <row r="913">
          <cell r="A913" t="str">
            <v>442ID</v>
          </cell>
          <cell r="B913" t="str">
            <v>442</v>
          </cell>
          <cell r="D913">
            <v>138653083.01239842</v>
          </cell>
          <cell r="F913" t="str">
            <v>442ID</v>
          </cell>
          <cell r="G913" t="str">
            <v>442</v>
          </cell>
          <cell r="I913">
            <v>138653083.01239842</v>
          </cell>
        </row>
        <row r="914">
          <cell r="A914" t="str">
            <v>442OR</v>
          </cell>
          <cell r="B914" t="str">
            <v>442</v>
          </cell>
          <cell r="D914">
            <v>479476945.0099831</v>
          </cell>
          <cell r="F914" t="str">
            <v>442OR</v>
          </cell>
          <cell r="G914" t="str">
            <v>442</v>
          </cell>
          <cell r="I914">
            <v>479476945.0099831</v>
          </cell>
        </row>
        <row r="915">
          <cell r="A915" t="str">
            <v>442UT</v>
          </cell>
          <cell r="B915" t="str">
            <v>442</v>
          </cell>
          <cell r="D915">
            <v>854702549.5030802</v>
          </cell>
          <cell r="F915" t="str">
            <v>442UT</v>
          </cell>
          <cell r="G915" t="str">
            <v>442</v>
          </cell>
          <cell r="I915">
            <v>854702549.5030802</v>
          </cell>
        </row>
        <row r="916">
          <cell r="A916" t="str">
            <v>442WA</v>
          </cell>
          <cell r="B916" t="str">
            <v>442</v>
          </cell>
          <cell r="D916">
            <v>137135047.39431998</v>
          </cell>
          <cell r="F916" t="str">
            <v>442WA</v>
          </cell>
          <cell r="G916" t="str">
            <v>442</v>
          </cell>
          <cell r="I916">
            <v>137135047.39431998</v>
          </cell>
        </row>
        <row r="917">
          <cell r="A917" t="str">
            <v>442WYP</v>
          </cell>
          <cell r="B917" t="str">
            <v>442</v>
          </cell>
          <cell r="D917">
            <v>347759271.8407746</v>
          </cell>
          <cell r="F917" t="str">
            <v>442WYP</v>
          </cell>
          <cell r="G917" t="str">
            <v>442</v>
          </cell>
          <cell r="I917">
            <v>347759271.8407746</v>
          </cell>
        </row>
        <row r="918">
          <cell r="A918" t="str">
            <v>442WYU</v>
          </cell>
          <cell r="B918" t="str">
            <v>442</v>
          </cell>
          <cell r="D918">
            <v>39974077.4800003</v>
          </cell>
          <cell r="F918" t="str">
            <v>442WYU</v>
          </cell>
          <cell r="G918" t="str">
            <v>442</v>
          </cell>
          <cell r="I918">
            <v>39974077.4800003</v>
          </cell>
        </row>
        <row r="919">
          <cell r="A919" t="str">
            <v>444CA</v>
          </cell>
          <cell r="B919" t="str">
            <v>444</v>
          </cell>
          <cell r="D919">
            <v>348648.49688000005</v>
          </cell>
          <cell r="F919" t="str">
            <v>444CA</v>
          </cell>
          <cell r="G919" t="str">
            <v>444</v>
          </cell>
          <cell r="I919">
            <v>348648.49688000005</v>
          </cell>
        </row>
        <row r="920">
          <cell r="A920" t="str">
            <v>444ID</v>
          </cell>
          <cell r="B920" t="str">
            <v>444</v>
          </cell>
          <cell r="D920">
            <v>477840.06646000093</v>
          </cell>
          <cell r="F920" t="str">
            <v>444ID</v>
          </cell>
          <cell r="G920" t="str">
            <v>444</v>
          </cell>
          <cell r="I920">
            <v>477840.06646000093</v>
          </cell>
        </row>
        <row r="921">
          <cell r="A921" t="str">
            <v>444OR</v>
          </cell>
          <cell r="B921" t="str">
            <v>444</v>
          </cell>
          <cell r="D921">
            <v>5860141.34000001</v>
          </cell>
          <cell r="F921" t="str">
            <v>444OR</v>
          </cell>
          <cell r="G921" t="str">
            <v>444</v>
          </cell>
          <cell r="I921">
            <v>5860141.34000001</v>
          </cell>
        </row>
        <row r="922">
          <cell r="A922" t="str">
            <v>444UT</v>
          </cell>
          <cell r="B922" t="str">
            <v>444</v>
          </cell>
          <cell r="D922">
            <v>11639451.729109209</v>
          </cell>
          <cell r="F922" t="str">
            <v>444UT</v>
          </cell>
          <cell r="G922" t="str">
            <v>444</v>
          </cell>
          <cell r="I922">
            <v>11639451.729109209</v>
          </cell>
        </row>
        <row r="923">
          <cell r="A923" t="str">
            <v>444WA</v>
          </cell>
          <cell r="B923" t="str">
            <v>444</v>
          </cell>
          <cell r="D923">
            <v>1179207.9999999998</v>
          </cell>
          <cell r="F923" t="str">
            <v>444WA</v>
          </cell>
          <cell r="G923" t="str">
            <v>444</v>
          </cell>
          <cell r="I923">
            <v>1179207.9999999998</v>
          </cell>
        </row>
        <row r="924">
          <cell r="A924" t="str">
            <v>444WYP</v>
          </cell>
          <cell r="B924" t="str">
            <v>444</v>
          </cell>
          <cell r="D924">
            <v>1704200.6893985174</v>
          </cell>
          <cell r="F924" t="str">
            <v>444WYP</v>
          </cell>
          <cell r="G924" t="str">
            <v>444</v>
          </cell>
          <cell r="I924">
            <v>1704200.6893985174</v>
          </cell>
        </row>
        <row r="925">
          <cell r="A925" t="str">
            <v>444WYU</v>
          </cell>
          <cell r="B925" t="str">
            <v>444</v>
          </cell>
          <cell r="D925">
            <v>497875.030000001</v>
          </cell>
          <cell r="F925" t="str">
            <v>444WYU</v>
          </cell>
          <cell r="G925" t="str">
            <v>444</v>
          </cell>
          <cell r="I925">
            <v>497875.030000001</v>
          </cell>
        </row>
        <row r="926">
          <cell r="A926" t="str">
            <v>445UT</v>
          </cell>
          <cell r="B926" t="str">
            <v>445</v>
          </cell>
          <cell r="D926">
            <v>17892076.340462815</v>
          </cell>
          <cell r="F926" t="str">
            <v>445UT</v>
          </cell>
          <cell r="G926" t="str">
            <v>445</v>
          </cell>
          <cell r="I926">
            <v>17892076.340462815</v>
          </cell>
        </row>
        <row r="927">
          <cell r="A927" t="str">
            <v>447FERC</v>
          </cell>
          <cell r="B927" t="str">
            <v>447</v>
          </cell>
          <cell r="D927">
            <v>6655321.88999994</v>
          </cell>
          <cell r="F927" t="str">
            <v>447FERC</v>
          </cell>
          <cell r="G927" t="str">
            <v>447</v>
          </cell>
          <cell r="I927">
            <v>6655321.88999994</v>
          </cell>
        </row>
        <row r="928">
          <cell r="A928" t="str">
            <v>447NPCSE</v>
          </cell>
          <cell r="B928" t="str">
            <v>447NPC</v>
          </cell>
          <cell r="D928">
            <v>0</v>
          </cell>
          <cell r="F928" t="str">
            <v>447NPCSE</v>
          </cell>
          <cell r="G928" t="str">
            <v>447NPC</v>
          </cell>
          <cell r="I928">
            <v>0</v>
          </cell>
        </row>
        <row r="929">
          <cell r="A929" t="str">
            <v>447NPCSG</v>
          </cell>
          <cell r="B929" t="str">
            <v>447NPC</v>
          </cell>
          <cell r="D929">
            <v>1554533452.990016</v>
          </cell>
          <cell r="F929" t="str">
            <v>447NPCSG</v>
          </cell>
          <cell r="G929" t="str">
            <v>447NPC</v>
          </cell>
          <cell r="I929">
            <v>1554533452.990016</v>
          </cell>
        </row>
        <row r="930">
          <cell r="A930" t="str">
            <v>447OR</v>
          </cell>
          <cell r="B930" t="str">
            <v>447</v>
          </cell>
          <cell r="D930">
            <v>932606.74</v>
          </cell>
          <cell r="F930" t="str">
            <v>447OR</v>
          </cell>
          <cell r="G930" t="str">
            <v>447</v>
          </cell>
          <cell r="I930">
            <v>932606.74</v>
          </cell>
        </row>
        <row r="931">
          <cell r="A931" t="str">
            <v>447SG</v>
          </cell>
          <cell r="B931" t="str">
            <v>447</v>
          </cell>
          <cell r="D931">
            <v>-1E-09</v>
          </cell>
          <cell r="F931" t="str">
            <v>447SG</v>
          </cell>
          <cell r="G931" t="str">
            <v>447</v>
          </cell>
          <cell r="I931">
            <v>-1E-09</v>
          </cell>
        </row>
        <row r="932">
          <cell r="A932" t="str">
            <v>447WYP</v>
          </cell>
          <cell r="B932" t="str">
            <v>447</v>
          </cell>
          <cell r="D932">
            <v>28359.46</v>
          </cell>
          <cell r="F932" t="str">
            <v>447WYP</v>
          </cell>
          <cell r="G932" t="str">
            <v>447</v>
          </cell>
          <cell r="I932">
            <v>28359.46</v>
          </cell>
        </row>
        <row r="933">
          <cell r="A933" t="str">
            <v>449UT</v>
          </cell>
          <cell r="B933" t="str">
            <v>449</v>
          </cell>
          <cell r="D933">
            <v>2.64</v>
          </cell>
          <cell r="F933" t="str">
            <v>449UT</v>
          </cell>
          <cell r="G933" t="str">
            <v>449</v>
          </cell>
          <cell r="I933">
            <v>2.64</v>
          </cell>
        </row>
        <row r="934">
          <cell r="A934" t="str">
            <v>450CA</v>
          </cell>
          <cell r="B934" t="str">
            <v>450</v>
          </cell>
          <cell r="D934">
            <v>180340.439999999</v>
          </cell>
          <cell r="F934" t="str">
            <v>450CA</v>
          </cell>
          <cell r="G934" t="str">
            <v>450</v>
          </cell>
          <cell r="I934">
            <v>180340.439999999</v>
          </cell>
        </row>
        <row r="935">
          <cell r="A935" t="str">
            <v>450ID</v>
          </cell>
          <cell r="B935" t="str">
            <v>450</v>
          </cell>
          <cell r="D935">
            <v>368638.58</v>
          </cell>
          <cell r="F935" t="str">
            <v>450ID</v>
          </cell>
          <cell r="G935" t="str">
            <v>450</v>
          </cell>
          <cell r="I935">
            <v>368638.58</v>
          </cell>
        </row>
        <row r="936">
          <cell r="A936" t="str">
            <v>450OR</v>
          </cell>
          <cell r="B936" t="str">
            <v>450</v>
          </cell>
          <cell r="D936">
            <v>2492307.86999997</v>
          </cell>
          <cell r="F936" t="str">
            <v>450OR</v>
          </cell>
          <cell r="G936" t="str">
            <v>450</v>
          </cell>
          <cell r="I936">
            <v>2492307.86999997</v>
          </cell>
        </row>
        <row r="937">
          <cell r="A937" t="str">
            <v>450UT</v>
          </cell>
          <cell r="B937" t="str">
            <v>450</v>
          </cell>
          <cell r="D937">
            <v>2744786.19999999</v>
          </cell>
          <cell r="F937" t="str">
            <v>450UT</v>
          </cell>
          <cell r="G937" t="str">
            <v>450</v>
          </cell>
          <cell r="I937">
            <v>2744786.19999999</v>
          </cell>
        </row>
        <row r="938">
          <cell r="A938" t="str">
            <v>450WA</v>
          </cell>
          <cell r="B938" t="str">
            <v>450</v>
          </cell>
          <cell r="D938">
            <v>497774.300000002</v>
          </cell>
          <cell r="F938" t="str">
            <v>450WA</v>
          </cell>
          <cell r="G938" t="str">
            <v>450</v>
          </cell>
          <cell r="I938">
            <v>497774.300000002</v>
          </cell>
        </row>
        <row r="939">
          <cell r="A939" t="str">
            <v>450WYP</v>
          </cell>
          <cell r="B939" t="str">
            <v>450</v>
          </cell>
          <cell r="D939">
            <v>430574.910000005</v>
          </cell>
          <cell r="F939" t="str">
            <v>450WYP</v>
          </cell>
          <cell r="G939" t="str">
            <v>450</v>
          </cell>
          <cell r="I939">
            <v>430574.910000005</v>
          </cell>
        </row>
        <row r="940">
          <cell r="A940" t="str">
            <v>450WYU</v>
          </cell>
          <cell r="B940" t="str">
            <v>450</v>
          </cell>
          <cell r="D940">
            <v>70247.8</v>
          </cell>
          <cell r="F940" t="str">
            <v>450WYU</v>
          </cell>
          <cell r="G940" t="str">
            <v>450</v>
          </cell>
          <cell r="I940">
            <v>70247.8</v>
          </cell>
        </row>
        <row r="941">
          <cell r="A941" t="str">
            <v>451CA</v>
          </cell>
          <cell r="B941" t="str">
            <v>451</v>
          </cell>
          <cell r="D941">
            <v>126806.409999999</v>
          </cell>
          <cell r="F941" t="str">
            <v>451CA</v>
          </cell>
          <cell r="G941" t="str">
            <v>451</v>
          </cell>
          <cell r="I941">
            <v>126806.409999999</v>
          </cell>
        </row>
        <row r="942">
          <cell r="A942" t="str">
            <v>451ID</v>
          </cell>
          <cell r="B942" t="str">
            <v>451</v>
          </cell>
          <cell r="D942">
            <v>142322.86</v>
          </cell>
          <cell r="F942" t="str">
            <v>451ID</v>
          </cell>
          <cell r="G942" t="str">
            <v>451</v>
          </cell>
          <cell r="I942">
            <v>142322.86</v>
          </cell>
        </row>
        <row r="943">
          <cell r="A943" t="str">
            <v>451OR</v>
          </cell>
          <cell r="B943" t="str">
            <v>451</v>
          </cell>
          <cell r="D943">
            <v>1807202.64000007</v>
          </cell>
          <cell r="F943" t="str">
            <v>451OR</v>
          </cell>
          <cell r="G943" t="str">
            <v>451</v>
          </cell>
          <cell r="I943">
            <v>1807202.64000007</v>
          </cell>
        </row>
        <row r="944">
          <cell r="A944" t="str">
            <v>451SO</v>
          </cell>
          <cell r="B944" t="str">
            <v>451</v>
          </cell>
          <cell r="D944">
            <v>10908.36</v>
          </cell>
          <cell r="F944" t="str">
            <v>451SO</v>
          </cell>
          <cell r="G944" t="str">
            <v>451</v>
          </cell>
          <cell r="I944">
            <v>10908.36</v>
          </cell>
        </row>
        <row r="945">
          <cell r="A945" t="str">
            <v>451UT</v>
          </cell>
          <cell r="B945" t="str">
            <v>451</v>
          </cell>
          <cell r="D945">
            <v>4356081.35999998</v>
          </cell>
          <cell r="F945" t="str">
            <v>451UT</v>
          </cell>
          <cell r="G945" t="str">
            <v>451</v>
          </cell>
          <cell r="I945">
            <v>4356081.35999998</v>
          </cell>
        </row>
        <row r="946">
          <cell r="A946" t="str">
            <v>451WA</v>
          </cell>
          <cell r="B946" t="str">
            <v>451</v>
          </cell>
          <cell r="D946">
            <v>266041.060000002</v>
          </cell>
          <cell r="F946" t="str">
            <v>451WA</v>
          </cell>
          <cell r="G946" t="str">
            <v>451</v>
          </cell>
          <cell r="I946">
            <v>266041.060000002</v>
          </cell>
        </row>
        <row r="947">
          <cell r="A947" t="str">
            <v>451WYP</v>
          </cell>
          <cell r="B947" t="str">
            <v>451</v>
          </cell>
          <cell r="D947">
            <v>371860.240000004</v>
          </cell>
          <cell r="F947" t="str">
            <v>451WYP</v>
          </cell>
          <cell r="G947" t="str">
            <v>451</v>
          </cell>
          <cell r="I947">
            <v>371860.240000004</v>
          </cell>
        </row>
        <row r="948">
          <cell r="A948" t="str">
            <v>451WYU</v>
          </cell>
          <cell r="B948" t="str">
            <v>451</v>
          </cell>
          <cell r="D948">
            <v>134022.390000001</v>
          </cell>
          <cell r="F948" t="str">
            <v>451WYU</v>
          </cell>
          <cell r="G948" t="str">
            <v>451</v>
          </cell>
          <cell r="I948">
            <v>134022.390000001</v>
          </cell>
        </row>
        <row r="949">
          <cell r="A949" t="str">
            <v>453SG</v>
          </cell>
          <cell r="B949" t="str">
            <v>453</v>
          </cell>
          <cell r="D949">
            <v>107479.66</v>
          </cell>
          <cell r="F949" t="str">
            <v>453SG</v>
          </cell>
          <cell r="G949" t="str">
            <v>453</v>
          </cell>
          <cell r="I949">
            <v>107479.66</v>
          </cell>
        </row>
        <row r="950">
          <cell r="A950" t="str">
            <v>454CA</v>
          </cell>
          <cell r="B950" t="str">
            <v>454</v>
          </cell>
          <cell r="D950">
            <v>204555.460000002</v>
          </cell>
          <cell r="F950" t="str">
            <v>454CA</v>
          </cell>
          <cell r="G950" t="str">
            <v>454</v>
          </cell>
          <cell r="I950">
            <v>204555.460000002</v>
          </cell>
        </row>
        <row r="951">
          <cell r="A951" t="str">
            <v>454ID</v>
          </cell>
          <cell r="B951" t="str">
            <v>454</v>
          </cell>
          <cell r="D951">
            <v>335674.570000001</v>
          </cell>
          <cell r="F951" t="str">
            <v>454ID</v>
          </cell>
          <cell r="G951" t="str">
            <v>454</v>
          </cell>
          <cell r="I951">
            <v>335674.570000001</v>
          </cell>
        </row>
        <row r="952">
          <cell r="A952" t="str">
            <v>454OR</v>
          </cell>
          <cell r="B952" t="str">
            <v>454</v>
          </cell>
          <cell r="D952">
            <v>5830094.05000004</v>
          </cell>
          <cell r="F952" t="str">
            <v>454OR</v>
          </cell>
          <cell r="G952" t="str">
            <v>454</v>
          </cell>
          <cell r="I952">
            <v>5830094.05000004</v>
          </cell>
        </row>
        <row r="953">
          <cell r="A953" t="str">
            <v>454SG</v>
          </cell>
          <cell r="B953" t="str">
            <v>454</v>
          </cell>
          <cell r="D953">
            <v>5274076.61000001</v>
          </cell>
          <cell r="F953" t="str">
            <v>454SG</v>
          </cell>
          <cell r="G953" t="str">
            <v>454</v>
          </cell>
          <cell r="I953">
            <v>5274076.61000001</v>
          </cell>
        </row>
        <row r="954">
          <cell r="A954" t="str">
            <v>454SO</v>
          </cell>
          <cell r="B954" t="str">
            <v>454</v>
          </cell>
          <cell r="D954">
            <v>3029902.210000001</v>
          </cell>
          <cell r="F954" t="str">
            <v>454SO</v>
          </cell>
          <cell r="G954" t="str">
            <v>454</v>
          </cell>
          <cell r="I954">
            <v>3029902.210000001</v>
          </cell>
        </row>
        <row r="955">
          <cell r="A955" t="str">
            <v>454UT</v>
          </cell>
          <cell r="B955" t="str">
            <v>454</v>
          </cell>
          <cell r="D955">
            <v>3453171.77000001</v>
          </cell>
          <cell r="F955" t="str">
            <v>454UT</v>
          </cell>
          <cell r="G955" t="str">
            <v>454</v>
          </cell>
          <cell r="I955">
            <v>3453171.77000001</v>
          </cell>
        </row>
        <row r="956">
          <cell r="A956" t="str">
            <v>454WA</v>
          </cell>
          <cell r="B956" t="str">
            <v>454</v>
          </cell>
          <cell r="D956">
            <v>603137.899999998</v>
          </cell>
          <cell r="F956" t="str">
            <v>454WA</v>
          </cell>
          <cell r="G956" t="str">
            <v>454</v>
          </cell>
          <cell r="I956">
            <v>603137.899999998</v>
          </cell>
        </row>
        <row r="957">
          <cell r="A957" t="str">
            <v>454WYP</v>
          </cell>
          <cell r="B957" t="str">
            <v>454</v>
          </cell>
          <cell r="D957">
            <v>484002.43000001</v>
          </cell>
          <cell r="F957" t="str">
            <v>454WYP</v>
          </cell>
          <cell r="G957" t="str">
            <v>454</v>
          </cell>
          <cell r="I957">
            <v>484002.43000001</v>
          </cell>
        </row>
        <row r="958">
          <cell r="A958" t="str">
            <v>454WYU</v>
          </cell>
          <cell r="B958" t="str">
            <v>454</v>
          </cell>
          <cell r="D958">
            <v>26059.92</v>
          </cell>
          <cell r="F958" t="str">
            <v>454WYU</v>
          </cell>
          <cell r="G958" t="str">
            <v>454</v>
          </cell>
          <cell r="I958">
            <v>26059.92</v>
          </cell>
        </row>
        <row r="959">
          <cell r="A959" t="str">
            <v>456CA</v>
          </cell>
          <cell r="B959" t="str">
            <v>456</v>
          </cell>
          <cell r="D959">
            <v>-49614.35698286287</v>
          </cell>
          <cell r="F959" t="str">
            <v>456CA</v>
          </cell>
          <cell r="G959" t="str">
            <v>456</v>
          </cell>
          <cell r="I959">
            <v>-49614.35698286287</v>
          </cell>
        </row>
        <row r="960">
          <cell r="A960" t="str">
            <v>456ID</v>
          </cell>
          <cell r="B960" t="str">
            <v>456</v>
          </cell>
          <cell r="D960">
            <v>1678.74</v>
          </cell>
          <cell r="F960" t="str">
            <v>456ID</v>
          </cell>
          <cell r="G960" t="str">
            <v>456</v>
          </cell>
          <cell r="I960">
            <v>1678.74</v>
          </cell>
        </row>
        <row r="961">
          <cell r="A961" t="str">
            <v>456OR</v>
          </cell>
          <cell r="B961" t="str">
            <v>456</v>
          </cell>
          <cell r="D961">
            <v>-1310118.150461761</v>
          </cell>
          <cell r="F961" t="str">
            <v>456OR</v>
          </cell>
          <cell r="G961" t="str">
            <v>456</v>
          </cell>
          <cell r="I961">
            <v>-1310118.150461761</v>
          </cell>
        </row>
        <row r="962">
          <cell r="A962" t="str">
            <v>456OTHER</v>
          </cell>
          <cell r="B962" t="str">
            <v>456</v>
          </cell>
          <cell r="D962">
            <v>27831197.7899999</v>
          </cell>
          <cell r="F962" t="str">
            <v>456OTHER</v>
          </cell>
          <cell r="G962" t="str">
            <v>456</v>
          </cell>
          <cell r="I962">
            <v>27831197.7899999</v>
          </cell>
        </row>
        <row r="963">
          <cell r="A963" t="str">
            <v>456SE</v>
          </cell>
          <cell r="B963" t="str">
            <v>456</v>
          </cell>
          <cell r="D963">
            <v>16502778.2399999</v>
          </cell>
          <cell r="F963" t="str">
            <v>456SE</v>
          </cell>
          <cell r="G963" t="str">
            <v>456</v>
          </cell>
          <cell r="I963">
            <v>16502778.2399999</v>
          </cell>
        </row>
        <row r="964">
          <cell r="A964" t="str">
            <v>456SG</v>
          </cell>
          <cell r="B964" t="str">
            <v>456</v>
          </cell>
          <cell r="D964">
            <v>106435615.18832764</v>
          </cell>
          <cell r="F964" t="str">
            <v>456SG</v>
          </cell>
          <cell r="G964" t="str">
            <v>456</v>
          </cell>
          <cell r="I964">
            <v>106435615.18832764</v>
          </cell>
        </row>
        <row r="965">
          <cell r="A965" t="str">
            <v>456SO</v>
          </cell>
          <cell r="B965" t="str">
            <v>456</v>
          </cell>
          <cell r="D965">
            <v>244061.41</v>
          </cell>
          <cell r="F965" t="str">
            <v>456SO</v>
          </cell>
          <cell r="G965" t="str">
            <v>456</v>
          </cell>
          <cell r="I965">
            <v>244061.41</v>
          </cell>
        </row>
        <row r="966">
          <cell r="A966" t="str">
            <v>456UT</v>
          </cell>
          <cell r="B966" t="str">
            <v>456</v>
          </cell>
          <cell r="D966">
            <v>-127147.039999999</v>
          </cell>
          <cell r="F966" t="str">
            <v>456UT</v>
          </cell>
          <cell r="G966" t="str">
            <v>456</v>
          </cell>
          <cell r="I966">
            <v>-127147.039999999</v>
          </cell>
        </row>
        <row r="967">
          <cell r="A967" t="str">
            <v>456WA</v>
          </cell>
          <cell r="B967" t="str">
            <v>456</v>
          </cell>
          <cell r="D967">
            <v>-50949.18</v>
          </cell>
          <cell r="F967" t="str">
            <v>456WA</v>
          </cell>
          <cell r="G967" t="str">
            <v>456</v>
          </cell>
          <cell r="I967">
            <v>-50949.18</v>
          </cell>
        </row>
        <row r="968">
          <cell r="A968" t="str">
            <v>456WYP</v>
          </cell>
          <cell r="B968" t="str">
            <v>456</v>
          </cell>
          <cell r="D968">
            <v>184211</v>
          </cell>
          <cell r="F968" t="str">
            <v>456WYP</v>
          </cell>
          <cell r="G968" t="str">
            <v>456</v>
          </cell>
          <cell r="I968">
            <v>184211</v>
          </cell>
        </row>
        <row r="969">
          <cell r="A969" t="str">
            <v>500SNPPS</v>
          </cell>
          <cell r="B969" t="str">
            <v>500</v>
          </cell>
          <cell r="D969">
            <v>20577066.01953104</v>
          </cell>
          <cell r="F969" t="str">
            <v>500SNPPS</v>
          </cell>
          <cell r="G969" t="str">
            <v>500</v>
          </cell>
          <cell r="I969">
            <v>20577066.01953104</v>
          </cell>
        </row>
        <row r="970">
          <cell r="A970" t="str">
            <v>500SSGCH</v>
          </cell>
          <cell r="B970" t="str">
            <v>500</v>
          </cell>
          <cell r="D970">
            <v>1379031.8959672237</v>
          </cell>
          <cell r="F970" t="str">
            <v>500SSGCH</v>
          </cell>
          <cell r="G970" t="str">
            <v>500</v>
          </cell>
          <cell r="I970">
            <v>1379031.8959672237</v>
          </cell>
        </row>
        <row r="971">
          <cell r="A971" t="str">
            <v>501NPCSE</v>
          </cell>
          <cell r="B971" t="str">
            <v>501NPC</v>
          </cell>
          <cell r="D971">
            <v>542374034.5396873</v>
          </cell>
          <cell r="F971" t="str">
            <v>501NPCSE</v>
          </cell>
          <cell r="G971" t="str">
            <v>501NPC</v>
          </cell>
          <cell r="I971">
            <v>542374034.5396873</v>
          </cell>
        </row>
        <row r="972">
          <cell r="A972" t="str">
            <v>501NPCSSECH</v>
          </cell>
          <cell r="B972" t="str">
            <v>501NPC</v>
          </cell>
          <cell r="D972">
            <v>57561066.9299999</v>
          </cell>
          <cell r="F972" t="str">
            <v>501NPCSSECH</v>
          </cell>
          <cell r="G972" t="str">
            <v>501NPC</v>
          </cell>
          <cell r="I972">
            <v>57561066.9299999</v>
          </cell>
        </row>
        <row r="973">
          <cell r="A973" t="str">
            <v>501SE</v>
          </cell>
          <cell r="B973" t="str">
            <v>501</v>
          </cell>
          <cell r="D973">
            <v>13461400.347259099</v>
          </cell>
          <cell r="F973" t="str">
            <v>501SE</v>
          </cell>
          <cell r="G973" t="str">
            <v>501</v>
          </cell>
          <cell r="I973">
            <v>13461400.347259099</v>
          </cell>
        </row>
        <row r="974">
          <cell r="A974" t="str">
            <v>501SSECH</v>
          </cell>
          <cell r="B974" t="str">
            <v>501</v>
          </cell>
          <cell r="D974">
            <v>1855341.665890092</v>
          </cell>
          <cell r="F974" t="str">
            <v>501SSECH</v>
          </cell>
          <cell r="G974" t="str">
            <v>501</v>
          </cell>
          <cell r="I974">
            <v>1855341.665890092</v>
          </cell>
        </row>
        <row r="975">
          <cell r="A975" t="str">
            <v>502SNPPS</v>
          </cell>
          <cell r="B975" t="str">
            <v>502</v>
          </cell>
          <cell r="D975">
            <v>32610728.94617333</v>
          </cell>
          <cell r="F975" t="str">
            <v>502SNPPS</v>
          </cell>
          <cell r="G975" t="str">
            <v>502</v>
          </cell>
          <cell r="I975">
            <v>32610728.94617333</v>
          </cell>
        </row>
        <row r="976">
          <cell r="A976" t="str">
            <v>502SSGCH</v>
          </cell>
          <cell r="B976" t="str">
            <v>502</v>
          </cell>
          <cell r="D976">
            <v>2160626.221160015</v>
          </cell>
          <cell r="F976" t="str">
            <v>502SSGCH</v>
          </cell>
          <cell r="G976" t="str">
            <v>502</v>
          </cell>
          <cell r="I976">
            <v>2160626.221160015</v>
          </cell>
        </row>
        <row r="977">
          <cell r="A977" t="str">
            <v>503NPCSE</v>
          </cell>
          <cell r="B977" t="str">
            <v>503NPC</v>
          </cell>
          <cell r="D977">
            <v>3491027.7999999993</v>
          </cell>
          <cell r="F977" t="str">
            <v>503NPCSE</v>
          </cell>
          <cell r="G977" t="str">
            <v>503NPC</v>
          </cell>
          <cell r="I977">
            <v>3491027.7999999993</v>
          </cell>
        </row>
        <row r="978">
          <cell r="A978" t="str">
            <v>503SE</v>
          </cell>
          <cell r="B978">
            <v>503</v>
          </cell>
          <cell r="D978">
            <v>-728.9077977413568</v>
          </cell>
          <cell r="F978" t="str">
            <v>503SE</v>
          </cell>
          <cell r="G978">
            <v>503</v>
          </cell>
          <cell r="I978">
            <v>-728.9077977413568</v>
          </cell>
        </row>
        <row r="979">
          <cell r="A979" t="str">
            <v>505SNPPS</v>
          </cell>
          <cell r="B979" t="str">
            <v>505</v>
          </cell>
          <cell r="D979">
            <v>2758679.572514969</v>
          </cell>
          <cell r="F979" t="str">
            <v>505SNPPS</v>
          </cell>
          <cell r="G979" t="str">
            <v>505</v>
          </cell>
          <cell r="I979">
            <v>2758679.572514969</v>
          </cell>
        </row>
        <row r="980">
          <cell r="A980" t="str">
            <v>505SSGCH</v>
          </cell>
          <cell r="B980" t="str">
            <v>505</v>
          </cell>
          <cell r="D980">
            <v>1389785.3563624679</v>
          </cell>
          <cell r="F980" t="str">
            <v>505SSGCH</v>
          </cell>
          <cell r="G980" t="str">
            <v>505</v>
          </cell>
          <cell r="I980">
            <v>1389785.3563624679</v>
          </cell>
        </row>
        <row r="981">
          <cell r="A981" t="str">
            <v>506SNPPS</v>
          </cell>
          <cell r="B981" t="str">
            <v>506</v>
          </cell>
          <cell r="D981">
            <v>40301882.3163453</v>
          </cell>
          <cell r="F981" t="str">
            <v>506SNPPS</v>
          </cell>
          <cell r="G981" t="str">
            <v>506</v>
          </cell>
          <cell r="I981">
            <v>40301882.3163453</v>
          </cell>
        </row>
        <row r="982">
          <cell r="A982" t="str">
            <v>506SSGCH</v>
          </cell>
          <cell r="B982" t="str">
            <v>506</v>
          </cell>
          <cell r="D982">
            <v>1688173.5959812042</v>
          </cell>
          <cell r="F982" t="str">
            <v>506SSGCH</v>
          </cell>
          <cell r="G982" t="str">
            <v>506</v>
          </cell>
          <cell r="I982">
            <v>1688173.5959812042</v>
          </cell>
        </row>
        <row r="983">
          <cell r="A983" t="str">
            <v>507SNPPS</v>
          </cell>
          <cell r="B983" t="str">
            <v>507</v>
          </cell>
          <cell r="D983">
            <v>781956.3537114427</v>
          </cell>
          <cell r="F983" t="str">
            <v>507SNPPS</v>
          </cell>
          <cell r="G983" t="str">
            <v>507</v>
          </cell>
          <cell r="I983">
            <v>781956.3537114427</v>
          </cell>
        </row>
        <row r="984">
          <cell r="A984" t="str">
            <v>507SSGCH</v>
          </cell>
          <cell r="B984" t="str">
            <v>507</v>
          </cell>
          <cell r="D984">
            <v>122249.99349293059</v>
          </cell>
          <cell r="F984" t="str">
            <v>507SSGCH</v>
          </cell>
          <cell r="G984" t="str">
            <v>507</v>
          </cell>
          <cell r="I984">
            <v>122249.99349293059</v>
          </cell>
        </row>
        <row r="985">
          <cell r="A985" t="str">
            <v>510SNPPS</v>
          </cell>
          <cell r="B985" t="str">
            <v>510</v>
          </cell>
          <cell r="D985">
            <v>4374456.465863068</v>
          </cell>
          <cell r="F985" t="str">
            <v>510SNPPS</v>
          </cell>
          <cell r="G985" t="str">
            <v>510</v>
          </cell>
          <cell r="I985">
            <v>4374456.465863068</v>
          </cell>
        </row>
        <row r="986">
          <cell r="A986" t="str">
            <v>510SSGCH</v>
          </cell>
          <cell r="B986" t="str">
            <v>510</v>
          </cell>
          <cell r="D986">
            <v>1855545.5846257585</v>
          </cell>
          <cell r="F986" t="str">
            <v>510SSGCH</v>
          </cell>
          <cell r="G986" t="str">
            <v>510</v>
          </cell>
          <cell r="I986">
            <v>1855545.5846257585</v>
          </cell>
        </row>
        <row r="987">
          <cell r="A987" t="str">
            <v>511SNPPS</v>
          </cell>
          <cell r="B987" t="str">
            <v>511</v>
          </cell>
          <cell r="D987">
            <v>22284503.600299545</v>
          </cell>
          <cell r="F987" t="str">
            <v>511SNPPS</v>
          </cell>
          <cell r="G987" t="str">
            <v>511</v>
          </cell>
          <cell r="I987">
            <v>22284503.600299545</v>
          </cell>
        </row>
        <row r="988">
          <cell r="A988" t="str">
            <v>511SSGCH</v>
          </cell>
          <cell r="B988" t="str">
            <v>511</v>
          </cell>
          <cell r="D988">
            <v>896261.8487248217</v>
          </cell>
          <cell r="F988" t="str">
            <v>511SSGCH</v>
          </cell>
          <cell r="G988" t="str">
            <v>511</v>
          </cell>
          <cell r="I988">
            <v>896261.8487248217</v>
          </cell>
        </row>
        <row r="989">
          <cell r="A989" t="str">
            <v>512SNPPS</v>
          </cell>
          <cell r="B989" t="str">
            <v>512</v>
          </cell>
          <cell r="D989">
            <v>93160103.09082694</v>
          </cell>
          <cell r="F989" t="str">
            <v>512SNPPS</v>
          </cell>
          <cell r="G989" t="str">
            <v>512</v>
          </cell>
          <cell r="I989">
            <v>93160103.09082694</v>
          </cell>
        </row>
        <row r="990">
          <cell r="A990" t="str">
            <v>512SSGCH</v>
          </cell>
          <cell r="B990" t="str">
            <v>512</v>
          </cell>
          <cell r="D990">
            <v>4158012.061527847</v>
          </cell>
          <cell r="F990" t="str">
            <v>512SSGCH</v>
          </cell>
          <cell r="G990" t="str">
            <v>512</v>
          </cell>
          <cell r="I990">
            <v>4158012.061527847</v>
          </cell>
        </row>
        <row r="991">
          <cell r="A991" t="str">
            <v>513SNPPS</v>
          </cell>
          <cell r="B991" t="str">
            <v>513</v>
          </cell>
          <cell r="D991">
            <v>31933798.782218255</v>
          </cell>
          <cell r="F991" t="str">
            <v>513SNPPS</v>
          </cell>
          <cell r="G991" t="str">
            <v>513</v>
          </cell>
          <cell r="I991">
            <v>31933798.782218255</v>
          </cell>
        </row>
        <row r="992">
          <cell r="A992" t="str">
            <v>513SSGCH</v>
          </cell>
          <cell r="B992" t="str">
            <v>513</v>
          </cell>
          <cell r="D992">
            <v>827844.2770963542</v>
          </cell>
          <cell r="F992" t="str">
            <v>513SSGCH</v>
          </cell>
          <cell r="G992" t="str">
            <v>513</v>
          </cell>
          <cell r="I992">
            <v>827844.2770963542</v>
          </cell>
        </row>
        <row r="993">
          <cell r="A993" t="str">
            <v>514SNPPS</v>
          </cell>
          <cell r="B993" t="str">
            <v>514</v>
          </cell>
          <cell r="D993">
            <v>9686691.202303132</v>
          </cell>
          <cell r="F993" t="str">
            <v>514SNPPS</v>
          </cell>
          <cell r="G993" t="str">
            <v>514</v>
          </cell>
          <cell r="I993">
            <v>9686691.202303132</v>
          </cell>
        </row>
        <row r="994">
          <cell r="A994" t="str">
            <v>514SSGCH</v>
          </cell>
          <cell r="B994" t="str">
            <v>514</v>
          </cell>
          <cell r="D994">
            <v>2654872.429819712</v>
          </cell>
          <cell r="F994" t="str">
            <v>514SSGCH</v>
          </cell>
          <cell r="G994" t="str">
            <v>514</v>
          </cell>
          <cell r="I994">
            <v>2654872.429819712</v>
          </cell>
        </row>
        <row r="995">
          <cell r="A995" t="str">
            <v>535SNPPH-P</v>
          </cell>
          <cell r="B995" t="str">
            <v>535</v>
          </cell>
          <cell r="D995">
            <v>4995920.453923878</v>
          </cell>
          <cell r="F995" t="str">
            <v>535SNPPH-P</v>
          </cell>
          <cell r="G995" t="str">
            <v>535</v>
          </cell>
          <cell r="I995">
            <v>4995920.453923878</v>
          </cell>
        </row>
        <row r="996">
          <cell r="A996" t="str">
            <v>535SNPPH-U</v>
          </cell>
          <cell r="B996" t="str">
            <v>535</v>
          </cell>
          <cell r="D996">
            <v>3533861.324978811</v>
          </cell>
          <cell r="F996" t="str">
            <v>535SNPPH-U</v>
          </cell>
          <cell r="G996" t="str">
            <v>535</v>
          </cell>
          <cell r="I996">
            <v>3533861.324978811</v>
          </cell>
        </row>
        <row r="997">
          <cell r="A997" t="str">
            <v>536SNPPH-P</v>
          </cell>
          <cell r="B997" t="str">
            <v>536</v>
          </cell>
          <cell r="D997">
            <v>151597.1276893564</v>
          </cell>
          <cell r="F997" t="str">
            <v>536SNPPH-P</v>
          </cell>
          <cell r="G997" t="str">
            <v>536</v>
          </cell>
          <cell r="I997">
            <v>151597.1276893564</v>
          </cell>
        </row>
        <row r="998">
          <cell r="A998" t="str">
            <v>536SNPPH-U</v>
          </cell>
          <cell r="B998" t="str">
            <v>536</v>
          </cell>
          <cell r="D998">
            <v>73313.56123117224</v>
          </cell>
          <cell r="F998" t="str">
            <v>536SNPPH-U</v>
          </cell>
          <cell r="G998" t="str">
            <v>536</v>
          </cell>
          <cell r="I998">
            <v>73313.56123117224</v>
          </cell>
        </row>
        <row r="999">
          <cell r="A999" t="str">
            <v>537SNPPH-P</v>
          </cell>
          <cell r="B999" t="str">
            <v>537</v>
          </cell>
          <cell r="D999">
            <v>4459736.39046802</v>
          </cell>
          <cell r="F999" t="str">
            <v>537SNPPH-P</v>
          </cell>
          <cell r="G999" t="str">
            <v>537</v>
          </cell>
          <cell r="I999">
            <v>4459736.39046802</v>
          </cell>
        </row>
        <row r="1000">
          <cell r="A1000" t="str">
            <v>537SNPPH-U</v>
          </cell>
          <cell r="B1000" t="str">
            <v>537</v>
          </cell>
          <cell r="D1000">
            <v>421359.1458954719</v>
          </cell>
          <cell r="F1000" t="str">
            <v>537SNPPH-U</v>
          </cell>
          <cell r="G1000" t="str">
            <v>537</v>
          </cell>
          <cell r="I1000">
            <v>421359.1458954719</v>
          </cell>
        </row>
        <row r="1001">
          <cell r="A1001" t="str">
            <v>538SNPPH-U</v>
          </cell>
          <cell r="B1001" t="str">
            <v>538</v>
          </cell>
          <cell r="D1001">
            <v>0</v>
          </cell>
          <cell r="F1001" t="str">
            <v>538SNPPH-U</v>
          </cell>
          <cell r="G1001" t="str">
            <v>538</v>
          </cell>
          <cell r="I1001">
            <v>0</v>
          </cell>
        </row>
        <row r="1002">
          <cell r="A1002" t="str">
            <v>539SNPPH-P</v>
          </cell>
          <cell r="B1002" t="str">
            <v>539</v>
          </cell>
          <cell r="D1002">
            <v>9903217.342254726</v>
          </cell>
          <cell r="F1002" t="str">
            <v>539SNPPH-P</v>
          </cell>
          <cell r="G1002" t="str">
            <v>539</v>
          </cell>
          <cell r="I1002">
            <v>9903217.342254726</v>
          </cell>
        </row>
        <row r="1003">
          <cell r="A1003" t="str">
            <v>539SNPPH-U</v>
          </cell>
          <cell r="B1003" t="str">
            <v>539</v>
          </cell>
          <cell r="D1003">
            <v>6572821.0349870445</v>
          </cell>
          <cell r="F1003" t="str">
            <v>539SNPPH-U</v>
          </cell>
          <cell r="G1003" t="str">
            <v>539</v>
          </cell>
          <cell r="I1003">
            <v>6572821.0349870445</v>
          </cell>
        </row>
        <row r="1004">
          <cell r="A1004" t="str">
            <v>540SNPPH-P</v>
          </cell>
          <cell r="B1004" t="str">
            <v>540</v>
          </cell>
          <cell r="D1004">
            <v>35692.69768172888</v>
          </cell>
          <cell r="F1004" t="str">
            <v>540SNPPH-P</v>
          </cell>
          <cell r="G1004" t="str">
            <v>540</v>
          </cell>
          <cell r="I1004">
            <v>35692.69768172888</v>
          </cell>
        </row>
        <row r="1005">
          <cell r="A1005" t="str">
            <v>540SNPPH-U</v>
          </cell>
          <cell r="B1005" t="str">
            <v>540</v>
          </cell>
          <cell r="D1005">
            <v>11632.306339227243</v>
          </cell>
          <cell r="F1005" t="str">
            <v>540SNPPH-U</v>
          </cell>
          <cell r="G1005" t="str">
            <v>540</v>
          </cell>
          <cell r="I1005">
            <v>11632.306339227243</v>
          </cell>
        </row>
        <row r="1006">
          <cell r="A1006" t="str">
            <v>542SNPPH-P</v>
          </cell>
          <cell r="B1006" t="str">
            <v>542</v>
          </cell>
          <cell r="D1006">
            <v>916850.7011233823</v>
          </cell>
          <cell r="F1006" t="str">
            <v>542SNPPH-P</v>
          </cell>
          <cell r="G1006" t="str">
            <v>542</v>
          </cell>
          <cell r="I1006">
            <v>916850.7011233823</v>
          </cell>
        </row>
        <row r="1007">
          <cell r="A1007" t="str">
            <v>542SNPPH-U</v>
          </cell>
          <cell r="B1007" t="str">
            <v>542</v>
          </cell>
          <cell r="D1007">
            <v>126369.59350371281</v>
          </cell>
          <cell r="F1007" t="str">
            <v>542SNPPH-U</v>
          </cell>
          <cell r="G1007" t="str">
            <v>542</v>
          </cell>
          <cell r="I1007">
            <v>126369.59350371281</v>
          </cell>
        </row>
        <row r="1008">
          <cell r="A1008" t="str">
            <v>543SNPPH-P</v>
          </cell>
          <cell r="B1008" t="str">
            <v>543</v>
          </cell>
          <cell r="D1008">
            <v>743814.0296300135</v>
          </cell>
          <cell r="F1008" t="str">
            <v>543SNPPH-P</v>
          </cell>
          <cell r="G1008" t="str">
            <v>543</v>
          </cell>
          <cell r="I1008">
            <v>743814.0296300135</v>
          </cell>
        </row>
        <row r="1009">
          <cell r="A1009" t="str">
            <v>543SNPPH-U</v>
          </cell>
          <cell r="B1009" t="str">
            <v>543</v>
          </cell>
          <cell r="D1009">
            <v>303701.2923408331</v>
          </cell>
          <cell r="F1009" t="str">
            <v>543SNPPH-U</v>
          </cell>
          <cell r="G1009" t="str">
            <v>543</v>
          </cell>
          <cell r="I1009">
            <v>303701.2923408331</v>
          </cell>
        </row>
        <row r="1010">
          <cell r="A1010" t="str">
            <v>544SNPPH-P</v>
          </cell>
          <cell r="B1010" t="str">
            <v>544</v>
          </cell>
          <cell r="D1010">
            <v>1145913.6274381815</v>
          </cell>
          <cell r="F1010" t="str">
            <v>544SNPPH-P</v>
          </cell>
          <cell r="G1010" t="str">
            <v>544</v>
          </cell>
          <cell r="I1010">
            <v>1145913.6274381815</v>
          </cell>
        </row>
        <row r="1011">
          <cell r="A1011" t="str">
            <v>544SNPPH-U</v>
          </cell>
          <cell r="B1011" t="str">
            <v>544</v>
          </cell>
          <cell r="D1011">
            <v>559320.595685924</v>
          </cell>
          <cell r="F1011" t="str">
            <v>544SNPPH-U</v>
          </cell>
          <cell r="G1011" t="str">
            <v>544</v>
          </cell>
          <cell r="I1011">
            <v>559320.595685924</v>
          </cell>
        </row>
        <row r="1012">
          <cell r="A1012" t="str">
            <v>545SNPPH-P</v>
          </cell>
          <cell r="B1012" t="str">
            <v>545</v>
          </cell>
          <cell r="D1012">
            <v>1345835.2374728415</v>
          </cell>
          <cell r="F1012" t="str">
            <v>545SNPPH-P</v>
          </cell>
          <cell r="G1012" t="str">
            <v>545</v>
          </cell>
          <cell r="I1012">
            <v>1345835.2374728415</v>
          </cell>
        </row>
        <row r="1013">
          <cell r="A1013" t="str">
            <v>545SNPPH-U</v>
          </cell>
          <cell r="B1013" t="str">
            <v>545</v>
          </cell>
          <cell r="D1013">
            <v>796729.5514971287</v>
          </cell>
          <cell r="F1013" t="str">
            <v>545SNPPH-U</v>
          </cell>
          <cell r="G1013" t="str">
            <v>545</v>
          </cell>
          <cell r="I1013">
            <v>796729.5514971287</v>
          </cell>
        </row>
        <row r="1014">
          <cell r="A1014" t="str">
            <v>546SNPPO</v>
          </cell>
          <cell r="B1014" t="str">
            <v>546</v>
          </cell>
          <cell r="D1014">
            <v>750560.583815978</v>
          </cell>
          <cell r="F1014" t="str">
            <v>546SNPPO</v>
          </cell>
          <cell r="G1014" t="str">
            <v>546</v>
          </cell>
          <cell r="I1014">
            <v>750560.583815978</v>
          </cell>
        </row>
        <row r="1015">
          <cell r="A1015" t="str">
            <v>547NPCSE</v>
          </cell>
          <cell r="B1015" t="str">
            <v>547NPC</v>
          </cell>
          <cell r="D1015">
            <v>456973852.86746454</v>
          </cell>
          <cell r="F1015" t="str">
            <v>547NPCSE</v>
          </cell>
          <cell r="G1015" t="str">
            <v>547NPC</v>
          </cell>
          <cell r="I1015">
            <v>456973852.86746454</v>
          </cell>
        </row>
        <row r="1016">
          <cell r="A1016" t="str">
            <v>547NPCSSECT</v>
          </cell>
          <cell r="B1016" t="str">
            <v>547NPC</v>
          </cell>
          <cell r="D1016">
            <v>22493512.641879752</v>
          </cell>
          <cell r="F1016" t="str">
            <v>547NPCSSECT</v>
          </cell>
          <cell r="G1016" t="str">
            <v>547NPC</v>
          </cell>
          <cell r="I1016">
            <v>22493512.641879752</v>
          </cell>
        </row>
        <row r="1017">
          <cell r="A1017" t="str">
            <v>548SNPPO</v>
          </cell>
          <cell r="B1017" t="str">
            <v>548</v>
          </cell>
          <cell r="D1017">
            <v>12324271.104106024</v>
          </cell>
          <cell r="F1017" t="str">
            <v>548SNPPO</v>
          </cell>
          <cell r="G1017" t="str">
            <v>548</v>
          </cell>
          <cell r="I1017">
            <v>12324271.104106024</v>
          </cell>
        </row>
        <row r="1018">
          <cell r="A1018" t="str">
            <v>548SSGCT</v>
          </cell>
          <cell r="B1018" t="str">
            <v>548</v>
          </cell>
          <cell r="D1018">
            <v>1631217.8816402964</v>
          </cell>
          <cell r="F1018" t="str">
            <v>548SSGCT</v>
          </cell>
          <cell r="G1018" t="str">
            <v>548</v>
          </cell>
          <cell r="I1018">
            <v>1631217.8816402964</v>
          </cell>
        </row>
        <row r="1019">
          <cell r="A1019" t="str">
            <v>549SNPPO</v>
          </cell>
          <cell r="B1019" t="str">
            <v>549</v>
          </cell>
          <cell r="D1019">
            <v>30375052.81910193</v>
          </cell>
          <cell r="F1019" t="str">
            <v>549SNPPO</v>
          </cell>
          <cell r="G1019" t="str">
            <v>549</v>
          </cell>
          <cell r="I1019">
            <v>30375052.81910193</v>
          </cell>
        </row>
        <row r="1020">
          <cell r="A1020" t="str">
            <v>550SNPPO</v>
          </cell>
          <cell r="B1020" t="str">
            <v>550</v>
          </cell>
          <cell r="D1020">
            <v>1038491.738086963</v>
          </cell>
          <cell r="F1020" t="str">
            <v>550SNPPO</v>
          </cell>
          <cell r="G1020" t="str">
            <v>550</v>
          </cell>
          <cell r="I1020">
            <v>1038491.738086963</v>
          </cell>
        </row>
        <row r="1021">
          <cell r="A1021" t="str">
            <v>550SSGCT</v>
          </cell>
          <cell r="B1021" t="str">
            <v>550</v>
          </cell>
          <cell r="D1021">
            <v>0</v>
          </cell>
          <cell r="F1021" t="str">
            <v>550SSGCT</v>
          </cell>
          <cell r="G1021" t="str">
            <v>550</v>
          </cell>
          <cell r="I1021">
            <v>0</v>
          </cell>
        </row>
        <row r="1022">
          <cell r="A1022" t="str">
            <v>552SNPPO</v>
          </cell>
          <cell r="B1022" t="str">
            <v>552</v>
          </cell>
          <cell r="D1022">
            <v>350474.41397383827</v>
          </cell>
          <cell r="F1022" t="str">
            <v>552SNPPO</v>
          </cell>
          <cell r="G1022" t="str">
            <v>552</v>
          </cell>
          <cell r="I1022">
            <v>350474.41397383827</v>
          </cell>
        </row>
        <row r="1023">
          <cell r="A1023" t="str">
            <v>552SSGCT</v>
          </cell>
          <cell r="B1023" t="str">
            <v>552</v>
          </cell>
          <cell r="D1023">
            <v>186980.1215427206</v>
          </cell>
          <cell r="F1023" t="str">
            <v>552SSGCT</v>
          </cell>
          <cell r="G1023" t="str">
            <v>552</v>
          </cell>
          <cell r="I1023">
            <v>186980.1215427206</v>
          </cell>
        </row>
        <row r="1024">
          <cell r="A1024" t="str">
            <v>553SNPPO</v>
          </cell>
          <cell r="B1024" t="str">
            <v>553</v>
          </cell>
          <cell r="D1024">
            <v>5921345.783929421</v>
          </cell>
          <cell r="F1024" t="str">
            <v>553SNPPO</v>
          </cell>
          <cell r="G1024" t="str">
            <v>553</v>
          </cell>
          <cell r="I1024">
            <v>5921345.783929421</v>
          </cell>
        </row>
        <row r="1025">
          <cell r="A1025" t="str">
            <v>553SSGCT</v>
          </cell>
          <cell r="B1025" t="str">
            <v>553</v>
          </cell>
          <cell r="D1025">
            <v>660907.9772400346</v>
          </cell>
          <cell r="F1025" t="str">
            <v>553SSGCT</v>
          </cell>
          <cell r="G1025" t="str">
            <v>553</v>
          </cell>
          <cell r="I1025">
            <v>660907.9772400346</v>
          </cell>
        </row>
        <row r="1026">
          <cell r="A1026" t="str">
            <v>554SNPPO</v>
          </cell>
          <cell r="B1026" t="str">
            <v>554</v>
          </cell>
          <cell r="D1026">
            <v>117004.95748471616</v>
          </cell>
          <cell r="F1026" t="str">
            <v>554SNPPO</v>
          </cell>
          <cell r="G1026" t="str">
            <v>554</v>
          </cell>
          <cell r="I1026">
            <v>117004.95748471616</v>
          </cell>
        </row>
        <row r="1027">
          <cell r="A1027" t="str">
            <v>554SSGCT</v>
          </cell>
          <cell r="B1027" t="str">
            <v>554</v>
          </cell>
          <cell r="D1027">
            <v>148442.15718743415</v>
          </cell>
          <cell r="F1027" t="str">
            <v>554SSGCT</v>
          </cell>
          <cell r="G1027" t="str">
            <v>554</v>
          </cell>
          <cell r="I1027">
            <v>148442.15718743415</v>
          </cell>
        </row>
        <row r="1028">
          <cell r="A1028" t="str">
            <v>555ID</v>
          </cell>
          <cell r="B1028" t="str">
            <v>555</v>
          </cell>
          <cell r="D1028">
            <v>0</v>
          </cell>
          <cell r="F1028" t="str">
            <v>555ID</v>
          </cell>
          <cell r="G1028" t="str">
            <v>555</v>
          </cell>
          <cell r="I1028">
            <v>0</v>
          </cell>
        </row>
        <row r="1029">
          <cell r="A1029" t="str">
            <v>555NPCSE</v>
          </cell>
          <cell r="B1029" t="str">
            <v>555NPC</v>
          </cell>
          <cell r="D1029">
            <v>90013042.9673639</v>
          </cell>
          <cell r="F1029" t="str">
            <v>555NPCSE</v>
          </cell>
          <cell r="G1029" t="str">
            <v>555NPC</v>
          </cell>
          <cell r="I1029">
            <v>90013042.9673639</v>
          </cell>
        </row>
        <row r="1030">
          <cell r="A1030" t="str">
            <v>555NPCSG</v>
          </cell>
          <cell r="B1030" t="str">
            <v>555NPC</v>
          </cell>
          <cell r="D1030">
            <v>1376829999.622633</v>
          </cell>
          <cell r="F1030" t="str">
            <v>555NPCSG</v>
          </cell>
          <cell r="G1030" t="str">
            <v>555NPC</v>
          </cell>
          <cell r="I1030">
            <v>1376829999.622633</v>
          </cell>
        </row>
        <row r="1031">
          <cell r="A1031" t="str">
            <v>555NPCSSGC</v>
          </cell>
          <cell r="B1031" t="str">
            <v>555NPC</v>
          </cell>
          <cell r="D1031">
            <v>10477290</v>
          </cell>
          <cell r="F1031" t="str">
            <v>555NPCSSGC</v>
          </cell>
          <cell r="G1031" t="str">
            <v>555NPC</v>
          </cell>
          <cell r="I1031">
            <v>10477290</v>
          </cell>
        </row>
        <row r="1032">
          <cell r="A1032" t="str">
            <v>555OR</v>
          </cell>
          <cell r="B1032" t="str">
            <v>555</v>
          </cell>
          <cell r="D1032">
            <v>0</v>
          </cell>
          <cell r="F1032" t="str">
            <v>555OR</v>
          </cell>
          <cell r="G1032" t="str">
            <v>555</v>
          </cell>
          <cell r="I1032">
            <v>0</v>
          </cell>
        </row>
        <row r="1033">
          <cell r="A1033" t="str">
            <v>555WA</v>
          </cell>
          <cell r="B1033" t="str">
            <v>555</v>
          </cell>
          <cell r="D1033">
            <v>0</v>
          </cell>
          <cell r="F1033" t="str">
            <v>555WA</v>
          </cell>
          <cell r="G1033" t="str">
            <v>555</v>
          </cell>
          <cell r="I1033">
            <v>0</v>
          </cell>
        </row>
        <row r="1034">
          <cell r="A1034" t="str">
            <v>556SG</v>
          </cell>
          <cell r="B1034" t="str">
            <v>556</v>
          </cell>
          <cell r="D1034">
            <v>2619133.788074995</v>
          </cell>
          <cell r="F1034" t="str">
            <v>556SG</v>
          </cell>
          <cell r="G1034" t="str">
            <v>556</v>
          </cell>
          <cell r="I1034">
            <v>2619133.788074995</v>
          </cell>
        </row>
        <row r="1035">
          <cell r="A1035" t="str">
            <v>557ID</v>
          </cell>
          <cell r="B1035" t="str">
            <v>557</v>
          </cell>
          <cell r="D1035">
            <v>1218554.5335652176</v>
          </cell>
          <cell r="F1035" t="str">
            <v>557ID</v>
          </cell>
          <cell r="G1035" t="str">
            <v>557</v>
          </cell>
          <cell r="I1035">
            <v>1218554.5335652176</v>
          </cell>
        </row>
        <row r="1036">
          <cell r="A1036" t="str">
            <v>557OR</v>
          </cell>
          <cell r="B1036" t="str">
            <v>557</v>
          </cell>
          <cell r="D1036">
            <v>-56620.67686956522</v>
          </cell>
          <cell r="F1036" t="str">
            <v>557OR</v>
          </cell>
          <cell r="G1036" t="str">
            <v>557</v>
          </cell>
          <cell r="I1036">
            <v>-56620.67686956522</v>
          </cell>
        </row>
        <row r="1037">
          <cell r="A1037" t="str">
            <v>557SG</v>
          </cell>
          <cell r="B1037" t="str">
            <v>557</v>
          </cell>
          <cell r="D1037">
            <v>52908228.881662436</v>
          </cell>
          <cell r="F1037" t="str">
            <v>557SG</v>
          </cell>
          <cell r="G1037" t="str">
            <v>557</v>
          </cell>
          <cell r="I1037">
            <v>52908228.881662436</v>
          </cell>
        </row>
        <row r="1038">
          <cell r="A1038" t="str">
            <v>557SSGCT</v>
          </cell>
          <cell r="B1038" t="str">
            <v>557</v>
          </cell>
          <cell r="D1038">
            <v>-2951.756152507791</v>
          </cell>
          <cell r="F1038" t="str">
            <v>557SSGCT</v>
          </cell>
          <cell r="G1038" t="str">
            <v>557</v>
          </cell>
          <cell r="I1038">
            <v>-2951.756152507791</v>
          </cell>
        </row>
        <row r="1039">
          <cell r="A1039" t="str">
            <v>557SGCT</v>
          </cell>
          <cell r="B1039" t="str">
            <v>557</v>
          </cell>
          <cell r="D1039">
            <v>1180986.3464347827</v>
          </cell>
          <cell r="F1039" t="str">
            <v>557SGCT</v>
          </cell>
          <cell r="G1039" t="str">
            <v>557</v>
          </cell>
          <cell r="I1039">
            <v>1180986.3464347827</v>
          </cell>
        </row>
        <row r="1040">
          <cell r="A1040" t="str">
            <v>557WA</v>
          </cell>
          <cell r="B1040" t="str">
            <v>557</v>
          </cell>
          <cell r="D1040">
            <v>-102067.39304347827</v>
          </cell>
          <cell r="F1040" t="str">
            <v>557WA</v>
          </cell>
          <cell r="G1040" t="str">
            <v>557</v>
          </cell>
          <cell r="I1040">
            <v>-102067.39304347827</v>
          </cell>
        </row>
        <row r="1041">
          <cell r="A1041" t="str">
            <v>560SNPT</v>
          </cell>
          <cell r="B1041" t="str">
            <v>560</v>
          </cell>
          <cell r="D1041">
            <v>10700788.240106842</v>
          </cell>
          <cell r="F1041" t="str">
            <v>560SNPT</v>
          </cell>
          <cell r="G1041" t="str">
            <v>560</v>
          </cell>
          <cell r="I1041">
            <v>10700788.240106842</v>
          </cell>
        </row>
        <row r="1042">
          <cell r="A1042" t="str">
            <v>561SNPT</v>
          </cell>
          <cell r="B1042" t="str">
            <v>561</v>
          </cell>
          <cell r="D1042">
            <v>8173464.448618726</v>
          </cell>
          <cell r="F1042" t="str">
            <v>561SNPT</v>
          </cell>
          <cell r="G1042" t="str">
            <v>561</v>
          </cell>
          <cell r="I1042">
            <v>8173464.448618726</v>
          </cell>
        </row>
        <row r="1043">
          <cell r="A1043" t="str">
            <v>562SNPT</v>
          </cell>
          <cell r="B1043" t="str">
            <v>562</v>
          </cell>
          <cell r="D1043">
            <v>1039090.2422307463</v>
          </cell>
          <cell r="F1043" t="str">
            <v>562SNPT</v>
          </cell>
          <cell r="G1043" t="str">
            <v>562</v>
          </cell>
          <cell r="I1043">
            <v>1039090.2422307463</v>
          </cell>
        </row>
        <row r="1044">
          <cell r="A1044" t="str">
            <v>563SNPT</v>
          </cell>
          <cell r="B1044" t="str">
            <v>563</v>
          </cell>
          <cell r="D1044">
            <v>131273.40558411903</v>
          </cell>
          <cell r="F1044" t="str">
            <v>563SNPT</v>
          </cell>
          <cell r="G1044" t="str">
            <v>563</v>
          </cell>
          <cell r="I1044">
            <v>131273.40558411903</v>
          </cell>
        </row>
        <row r="1045">
          <cell r="A1045" t="str">
            <v>565NPCSE</v>
          </cell>
          <cell r="B1045" t="str">
            <v>565NPC</v>
          </cell>
          <cell r="D1045">
            <v>181431.68999999994</v>
          </cell>
          <cell r="F1045" t="str">
            <v>565NPCSE</v>
          </cell>
          <cell r="G1045" t="str">
            <v>565NPC</v>
          </cell>
          <cell r="I1045">
            <v>181431.68999999994</v>
          </cell>
        </row>
        <row r="1046">
          <cell r="A1046" t="str">
            <v>565NPCSG</v>
          </cell>
          <cell r="B1046" t="str">
            <v>565NPC</v>
          </cell>
          <cell r="D1046">
            <v>122765459.899999</v>
          </cell>
          <cell r="F1046" t="str">
            <v>565NPCSG</v>
          </cell>
          <cell r="G1046" t="str">
            <v>565NPC</v>
          </cell>
          <cell r="I1046">
            <v>122765459.899999</v>
          </cell>
        </row>
        <row r="1047">
          <cell r="A1047" t="str">
            <v>566SNPT</v>
          </cell>
          <cell r="B1047" t="str">
            <v>566</v>
          </cell>
          <cell r="D1047">
            <v>2770984.1155521837</v>
          </cell>
          <cell r="F1047" t="str">
            <v>566SNPT</v>
          </cell>
          <cell r="G1047" t="str">
            <v>566</v>
          </cell>
          <cell r="I1047">
            <v>2770984.1155521837</v>
          </cell>
        </row>
        <row r="1048">
          <cell r="A1048" t="str">
            <v>567SNPT</v>
          </cell>
          <cell r="B1048" t="str">
            <v>567</v>
          </cell>
          <cell r="D1048">
            <v>1416036.382699675</v>
          </cell>
          <cell r="F1048" t="str">
            <v>567SNPT</v>
          </cell>
          <cell r="G1048" t="str">
            <v>567</v>
          </cell>
          <cell r="I1048">
            <v>1416036.382699675</v>
          </cell>
        </row>
        <row r="1049">
          <cell r="A1049" t="str">
            <v>568SNPT</v>
          </cell>
          <cell r="B1049" t="str">
            <v>568</v>
          </cell>
          <cell r="D1049">
            <v>57531.50513427031</v>
          </cell>
          <cell r="F1049" t="str">
            <v>568SNPT</v>
          </cell>
          <cell r="G1049" t="str">
            <v>568</v>
          </cell>
          <cell r="I1049">
            <v>57531.50513427031</v>
          </cell>
        </row>
        <row r="1050">
          <cell r="A1050" t="str">
            <v>569SNPT</v>
          </cell>
          <cell r="B1050" t="str">
            <v>569</v>
          </cell>
          <cell r="D1050">
            <v>3295825.3304398484</v>
          </cell>
          <cell r="F1050" t="str">
            <v>569SNPT</v>
          </cell>
          <cell r="G1050" t="str">
            <v>569</v>
          </cell>
          <cell r="I1050">
            <v>3295825.3304398484</v>
          </cell>
        </row>
        <row r="1051">
          <cell r="A1051" t="str">
            <v>570SNPT</v>
          </cell>
          <cell r="B1051" t="str">
            <v>570</v>
          </cell>
          <cell r="D1051">
            <v>9452134.150720283</v>
          </cell>
          <cell r="F1051" t="str">
            <v>570SNPT</v>
          </cell>
          <cell r="G1051" t="str">
            <v>570</v>
          </cell>
          <cell r="I1051">
            <v>9452134.150720283</v>
          </cell>
        </row>
        <row r="1052">
          <cell r="A1052" t="str">
            <v>571SNPT</v>
          </cell>
          <cell r="B1052" t="str">
            <v>571</v>
          </cell>
          <cell r="D1052">
            <v>13794438.462568313</v>
          </cell>
          <cell r="F1052" t="str">
            <v>571SNPT</v>
          </cell>
          <cell r="G1052" t="str">
            <v>571</v>
          </cell>
          <cell r="I1052">
            <v>13794438.462568313</v>
          </cell>
        </row>
        <row r="1053">
          <cell r="A1053" t="str">
            <v>572SNPT</v>
          </cell>
          <cell r="B1053" t="str">
            <v>572</v>
          </cell>
          <cell r="D1053">
            <v>3.415422295072304E-15</v>
          </cell>
          <cell r="F1053" t="str">
            <v>572SNPT</v>
          </cell>
          <cell r="G1053" t="str">
            <v>572</v>
          </cell>
          <cell r="I1053">
            <v>3.415422295072304E-15</v>
          </cell>
        </row>
        <row r="1054">
          <cell r="A1054" t="str">
            <v>573SNPT</v>
          </cell>
          <cell r="B1054" t="str">
            <v>573</v>
          </cell>
          <cell r="D1054">
            <v>391838.3681542423</v>
          </cell>
          <cell r="F1054" t="str">
            <v>573SNPT</v>
          </cell>
          <cell r="G1054" t="str">
            <v>573</v>
          </cell>
          <cell r="I1054">
            <v>391838.3681542423</v>
          </cell>
        </row>
        <row r="1055">
          <cell r="A1055" t="str">
            <v>580CA</v>
          </cell>
          <cell r="B1055" t="str">
            <v>580</v>
          </cell>
          <cell r="D1055">
            <v>48372.78165137614</v>
          </cell>
          <cell r="F1055" t="str">
            <v>580CA</v>
          </cell>
          <cell r="G1055" t="str">
            <v>580</v>
          </cell>
          <cell r="I1055">
            <v>48372.78165137614</v>
          </cell>
        </row>
        <row r="1056">
          <cell r="A1056" t="str">
            <v>580ID</v>
          </cell>
          <cell r="B1056" t="str">
            <v>580</v>
          </cell>
          <cell r="D1056">
            <v>-40233.72691456577</v>
          </cell>
          <cell r="F1056" t="str">
            <v>580ID</v>
          </cell>
          <cell r="G1056" t="str">
            <v>580</v>
          </cell>
          <cell r="I1056">
            <v>-40233.72691456577</v>
          </cell>
        </row>
        <row r="1057">
          <cell r="A1057" t="str">
            <v>580OR</v>
          </cell>
          <cell r="B1057" t="str">
            <v>580</v>
          </cell>
          <cell r="D1057">
            <v>-21.233874382498232</v>
          </cell>
          <cell r="F1057" t="str">
            <v>580OR</v>
          </cell>
          <cell r="G1057" t="str">
            <v>580</v>
          </cell>
          <cell r="I1057">
            <v>-21.233874382498232</v>
          </cell>
        </row>
        <row r="1058">
          <cell r="A1058" t="str">
            <v>580SNPD</v>
          </cell>
          <cell r="B1058" t="str">
            <v>580</v>
          </cell>
          <cell r="D1058">
            <v>19380848.83735781</v>
          </cell>
          <cell r="F1058" t="str">
            <v>580SNPD</v>
          </cell>
          <cell r="G1058" t="str">
            <v>580</v>
          </cell>
          <cell r="I1058">
            <v>19380848.83735781</v>
          </cell>
        </row>
        <row r="1059">
          <cell r="A1059" t="str">
            <v>580UT</v>
          </cell>
          <cell r="B1059" t="str">
            <v>580</v>
          </cell>
          <cell r="D1059">
            <v>92843.16781933662</v>
          </cell>
          <cell r="F1059" t="str">
            <v>580UT</v>
          </cell>
          <cell r="G1059" t="str">
            <v>580</v>
          </cell>
          <cell r="I1059">
            <v>92843.16781933662</v>
          </cell>
        </row>
        <row r="1060">
          <cell r="A1060" t="str">
            <v>580WA</v>
          </cell>
          <cell r="B1060" t="str">
            <v>580</v>
          </cell>
          <cell r="D1060">
            <v>88510.35031757233</v>
          </cell>
          <cell r="F1060" t="str">
            <v>580WA</v>
          </cell>
          <cell r="G1060" t="str">
            <v>580</v>
          </cell>
          <cell r="I1060">
            <v>88510.35031757233</v>
          </cell>
        </row>
        <row r="1061">
          <cell r="A1061" t="str">
            <v>580WYP</v>
          </cell>
          <cell r="B1061" t="str">
            <v>580</v>
          </cell>
          <cell r="D1061">
            <v>16611.023090027633</v>
          </cell>
          <cell r="F1061" t="str">
            <v>580WYP</v>
          </cell>
          <cell r="G1061" t="str">
            <v>580</v>
          </cell>
          <cell r="I1061">
            <v>16611.023090027633</v>
          </cell>
        </row>
        <row r="1062">
          <cell r="A1062" t="str">
            <v>581SNPD</v>
          </cell>
          <cell r="B1062" t="str">
            <v>581</v>
          </cell>
          <cell r="D1062">
            <v>13214832.327371249</v>
          </cell>
          <cell r="F1062" t="str">
            <v>581SNPD</v>
          </cell>
          <cell r="G1062" t="str">
            <v>581</v>
          </cell>
          <cell r="I1062">
            <v>13214832.327371249</v>
          </cell>
        </row>
        <row r="1063">
          <cell r="A1063" t="str">
            <v>582CA</v>
          </cell>
          <cell r="B1063" t="str">
            <v>582</v>
          </cell>
          <cell r="D1063">
            <v>70505.65161294049</v>
          </cell>
          <cell r="F1063" t="str">
            <v>582CA</v>
          </cell>
          <cell r="G1063" t="str">
            <v>582</v>
          </cell>
          <cell r="I1063">
            <v>70505.65161294049</v>
          </cell>
        </row>
        <row r="1064">
          <cell r="A1064" t="str">
            <v>582ID</v>
          </cell>
          <cell r="B1064" t="str">
            <v>582</v>
          </cell>
          <cell r="D1064">
            <v>178253.86267676466</v>
          </cell>
          <cell r="F1064" t="str">
            <v>582ID</v>
          </cell>
          <cell r="G1064" t="str">
            <v>582</v>
          </cell>
          <cell r="I1064">
            <v>178253.86267676466</v>
          </cell>
        </row>
        <row r="1065">
          <cell r="A1065" t="str">
            <v>582OR</v>
          </cell>
          <cell r="B1065" t="str">
            <v>582</v>
          </cell>
          <cell r="D1065">
            <v>1041479.0208654826</v>
          </cell>
          <cell r="F1065" t="str">
            <v>582OR</v>
          </cell>
          <cell r="G1065" t="str">
            <v>582</v>
          </cell>
          <cell r="I1065">
            <v>1041479.0208654826</v>
          </cell>
        </row>
        <row r="1066">
          <cell r="A1066" t="str">
            <v>582SNPD</v>
          </cell>
          <cell r="B1066" t="str">
            <v>582</v>
          </cell>
          <cell r="D1066">
            <v>14913.233396621521</v>
          </cell>
          <cell r="F1066" t="str">
            <v>582SNPD</v>
          </cell>
          <cell r="G1066" t="str">
            <v>582</v>
          </cell>
          <cell r="I1066">
            <v>14913.233396621521</v>
          </cell>
        </row>
        <row r="1067">
          <cell r="A1067" t="str">
            <v>582UT</v>
          </cell>
          <cell r="B1067" t="str">
            <v>582</v>
          </cell>
          <cell r="D1067">
            <v>1563262.3752183316</v>
          </cell>
          <cell r="F1067" t="str">
            <v>582UT</v>
          </cell>
          <cell r="G1067" t="str">
            <v>582</v>
          </cell>
          <cell r="I1067">
            <v>1563262.3752183316</v>
          </cell>
        </row>
        <row r="1068">
          <cell r="A1068" t="str">
            <v>582WA</v>
          </cell>
          <cell r="B1068" t="str">
            <v>582</v>
          </cell>
          <cell r="D1068">
            <v>200363.02962848035</v>
          </cell>
          <cell r="F1068" t="str">
            <v>582WA</v>
          </cell>
          <cell r="G1068" t="str">
            <v>582</v>
          </cell>
          <cell r="I1068">
            <v>200363.02962848035</v>
          </cell>
        </row>
        <row r="1069">
          <cell r="A1069" t="str">
            <v>582WYP</v>
          </cell>
          <cell r="B1069" t="str">
            <v>582</v>
          </cell>
          <cell r="D1069">
            <v>395489.11021643714</v>
          </cell>
          <cell r="F1069" t="str">
            <v>582WYP</v>
          </cell>
          <cell r="G1069" t="str">
            <v>582</v>
          </cell>
          <cell r="I1069">
            <v>395489.11021643714</v>
          </cell>
        </row>
        <row r="1070">
          <cell r="A1070" t="str">
            <v>583CA</v>
          </cell>
          <cell r="B1070" t="str">
            <v>583</v>
          </cell>
          <cell r="D1070">
            <v>373109.95189023926</v>
          </cell>
          <cell r="F1070" t="str">
            <v>583CA</v>
          </cell>
          <cell r="G1070" t="str">
            <v>583</v>
          </cell>
          <cell r="I1070">
            <v>373109.95189023926</v>
          </cell>
        </row>
        <row r="1071">
          <cell r="A1071" t="str">
            <v>583ID</v>
          </cell>
          <cell r="B1071" t="str">
            <v>583</v>
          </cell>
          <cell r="D1071">
            <v>170193.49863429583</v>
          </cell>
          <cell r="F1071" t="str">
            <v>583ID</v>
          </cell>
          <cell r="G1071" t="str">
            <v>583</v>
          </cell>
          <cell r="I1071">
            <v>170193.49863429583</v>
          </cell>
        </row>
        <row r="1072">
          <cell r="A1072" t="str">
            <v>583OR</v>
          </cell>
          <cell r="B1072" t="str">
            <v>583</v>
          </cell>
          <cell r="D1072">
            <v>2437054.6504537393</v>
          </cell>
          <cell r="F1072" t="str">
            <v>583OR</v>
          </cell>
          <cell r="G1072" t="str">
            <v>583</v>
          </cell>
          <cell r="I1072">
            <v>2437054.6504537393</v>
          </cell>
        </row>
        <row r="1073">
          <cell r="A1073" t="str">
            <v>583SNPD</v>
          </cell>
          <cell r="B1073" t="str">
            <v>583</v>
          </cell>
          <cell r="D1073">
            <v>655492.2109901814</v>
          </cell>
          <cell r="F1073" t="str">
            <v>583SNPD</v>
          </cell>
          <cell r="G1073" t="str">
            <v>583</v>
          </cell>
          <cell r="I1073">
            <v>655492.2109901814</v>
          </cell>
        </row>
        <row r="1074">
          <cell r="A1074" t="str">
            <v>583UT</v>
          </cell>
          <cell r="B1074" t="str">
            <v>583</v>
          </cell>
          <cell r="D1074">
            <v>3076131.8863564264</v>
          </cell>
          <cell r="F1074" t="str">
            <v>583UT</v>
          </cell>
          <cell r="G1074" t="str">
            <v>583</v>
          </cell>
          <cell r="I1074">
            <v>3076131.8863564264</v>
          </cell>
        </row>
        <row r="1075">
          <cell r="A1075" t="str">
            <v>583WA</v>
          </cell>
          <cell r="B1075" t="str">
            <v>583</v>
          </cell>
          <cell r="D1075">
            <v>344484.06560709217</v>
          </cell>
          <cell r="F1075" t="str">
            <v>583WA</v>
          </cell>
          <cell r="G1075" t="str">
            <v>583</v>
          </cell>
          <cell r="I1075">
            <v>344484.06560709217</v>
          </cell>
        </row>
        <row r="1076">
          <cell r="A1076" t="str">
            <v>583WYP</v>
          </cell>
          <cell r="B1076" t="str">
            <v>583</v>
          </cell>
          <cell r="D1076">
            <v>486050.514514566</v>
          </cell>
          <cell r="F1076" t="str">
            <v>583WYP</v>
          </cell>
          <cell r="G1076" t="str">
            <v>583</v>
          </cell>
          <cell r="I1076">
            <v>486050.514514566</v>
          </cell>
        </row>
        <row r="1077">
          <cell r="A1077" t="str">
            <v>583WYU</v>
          </cell>
          <cell r="B1077" t="str">
            <v>583</v>
          </cell>
          <cell r="D1077">
            <v>192373.56234341775</v>
          </cell>
          <cell r="F1077" t="str">
            <v>583WYU</v>
          </cell>
          <cell r="G1077" t="str">
            <v>583</v>
          </cell>
          <cell r="I1077">
            <v>192373.56234341775</v>
          </cell>
        </row>
        <row r="1078">
          <cell r="A1078" t="str">
            <v>584CA</v>
          </cell>
          <cell r="B1078" t="str">
            <v>584</v>
          </cell>
          <cell r="D1078">
            <v>-5.053516727019797E-14</v>
          </cell>
          <cell r="F1078" t="str">
            <v>584CA</v>
          </cell>
          <cell r="G1078" t="str">
            <v>584</v>
          </cell>
          <cell r="I1078">
            <v>-5.053516727019797E-14</v>
          </cell>
        </row>
        <row r="1079">
          <cell r="A1079" t="str">
            <v>584ID</v>
          </cell>
          <cell r="B1079" t="str">
            <v>584</v>
          </cell>
          <cell r="D1079">
            <v>0</v>
          </cell>
          <cell r="F1079" t="str">
            <v>584ID</v>
          </cell>
          <cell r="G1079" t="str">
            <v>584</v>
          </cell>
          <cell r="I1079">
            <v>0</v>
          </cell>
        </row>
        <row r="1080">
          <cell r="A1080" t="str">
            <v>584OR</v>
          </cell>
          <cell r="B1080" t="str">
            <v>584</v>
          </cell>
          <cell r="D1080">
            <v>-4.742531082280113E-13</v>
          </cell>
          <cell r="F1080" t="str">
            <v>584OR</v>
          </cell>
          <cell r="G1080" t="str">
            <v>584</v>
          </cell>
          <cell r="I1080">
            <v>-4.742531082280113E-13</v>
          </cell>
        </row>
        <row r="1081">
          <cell r="A1081" t="str">
            <v>584UT</v>
          </cell>
          <cell r="B1081" t="str">
            <v>584</v>
          </cell>
          <cell r="D1081">
            <v>239056.8067748765</v>
          </cell>
          <cell r="F1081" t="str">
            <v>584UT</v>
          </cell>
          <cell r="G1081" t="str">
            <v>584</v>
          </cell>
          <cell r="I1081">
            <v>239056.8067748765</v>
          </cell>
        </row>
        <row r="1082">
          <cell r="A1082" t="str">
            <v>584WA</v>
          </cell>
          <cell r="B1082" t="str">
            <v>584</v>
          </cell>
          <cell r="D1082">
            <v>1679.5526738461938</v>
          </cell>
          <cell r="F1082" t="str">
            <v>584WA</v>
          </cell>
          <cell r="G1082" t="str">
            <v>584</v>
          </cell>
          <cell r="I1082">
            <v>1679.5526738461938</v>
          </cell>
        </row>
        <row r="1083">
          <cell r="A1083" t="str">
            <v>584WYP</v>
          </cell>
          <cell r="B1083" t="str">
            <v>584</v>
          </cell>
          <cell r="D1083">
            <v>7.288726048586234E-15</v>
          </cell>
          <cell r="F1083" t="str">
            <v>584WYP</v>
          </cell>
          <cell r="G1083" t="str">
            <v>584</v>
          </cell>
          <cell r="I1083">
            <v>7.288726048586234E-15</v>
          </cell>
        </row>
        <row r="1084">
          <cell r="A1084" t="str">
            <v>585SNPD</v>
          </cell>
          <cell r="B1084" t="str">
            <v>585</v>
          </cell>
          <cell r="D1084">
            <v>247658.90753883144</v>
          </cell>
          <cell r="F1084" t="str">
            <v>585SNPD</v>
          </cell>
          <cell r="G1084" t="str">
            <v>585</v>
          </cell>
          <cell r="I1084">
            <v>247658.90753883144</v>
          </cell>
        </row>
        <row r="1085">
          <cell r="A1085" t="str">
            <v>586CA</v>
          </cell>
          <cell r="B1085" t="str">
            <v>586</v>
          </cell>
          <cell r="D1085">
            <v>193839.5387794405</v>
          </cell>
          <cell r="F1085" t="str">
            <v>586CA</v>
          </cell>
          <cell r="G1085" t="str">
            <v>586</v>
          </cell>
          <cell r="I1085">
            <v>193839.5387794405</v>
          </cell>
        </row>
        <row r="1086">
          <cell r="A1086" t="str">
            <v>586ID</v>
          </cell>
          <cell r="B1086" t="str">
            <v>586</v>
          </cell>
          <cell r="D1086">
            <v>269180.697158509</v>
          </cell>
          <cell r="F1086" t="str">
            <v>586ID</v>
          </cell>
          <cell r="G1086" t="str">
            <v>586</v>
          </cell>
          <cell r="I1086">
            <v>269180.697158509</v>
          </cell>
        </row>
        <row r="1087">
          <cell r="A1087" t="str">
            <v>586OR</v>
          </cell>
          <cell r="B1087" t="str">
            <v>586</v>
          </cell>
          <cell r="D1087">
            <v>1863387.068288515</v>
          </cell>
          <cell r="F1087" t="str">
            <v>586OR</v>
          </cell>
          <cell r="G1087" t="str">
            <v>586</v>
          </cell>
          <cell r="I1087">
            <v>1863387.068288515</v>
          </cell>
        </row>
        <row r="1088">
          <cell r="A1088" t="str">
            <v>586SNPD</v>
          </cell>
          <cell r="B1088" t="str">
            <v>586</v>
          </cell>
          <cell r="D1088">
            <v>1189664.2097857986</v>
          </cell>
          <cell r="F1088" t="str">
            <v>586SNPD</v>
          </cell>
          <cell r="G1088" t="str">
            <v>586</v>
          </cell>
          <cell r="I1088">
            <v>1189664.2097857986</v>
          </cell>
        </row>
        <row r="1089">
          <cell r="A1089" t="str">
            <v>586UT</v>
          </cell>
          <cell r="B1089" t="str">
            <v>586</v>
          </cell>
          <cell r="D1089">
            <v>1295198.6434462292</v>
          </cell>
          <cell r="F1089" t="str">
            <v>586UT</v>
          </cell>
          <cell r="G1089" t="str">
            <v>586</v>
          </cell>
          <cell r="I1089">
            <v>1295198.6434462292</v>
          </cell>
        </row>
        <row r="1090">
          <cell r="A1090" t="str">
            <v>586WA</v>
          </cell>
          <cell r="B1090" t="str">
            <v>586</v>
          </cell>
          <cell r="D1090">
            <v>629563.070991681</v>
          </cell>
          <cell r="F1090" t="str">
            <v>586WA</v>
          </cell>
          <cell r="G1090" t="str">
            <v>586</v>
          </cell>
          <cell r="I1090">
            <v>629563.070991681</v>
          </cell>
        </row>
        <row r="1091">
          <cell r="A1091" t="str">
            <v>586WYP</v>
          </cell>
          <cell r="B1091" t="str">
            <v>586</v>
          </cell>
          <cell r="D1091">
            <v>403128.276272257</v>
          </cell>
          <cell r="F1091" t="str">
            <v>586WYP</v>
          </cell>
          <cell r="G1091" t="str">
            <v>586</v>
          </cell>
          <cell r="I1091">
            <v>403128.276272257</v>
          </cell>
        </row>
        <row r="1092">
          <cell r="A1092" t="str">
            <v>586WYU</v>
          </cell>
          <cell r="B1092" t="str">
            <v>586</v>
          </cell>
          <cell r="D1092">
            <v>45555.49126281836</v>
          </cell>
          <cell r="F1092" t="str">
            <v>586WYU</v>
          </cell>
          <cell r="G1092" t="str">
            <v>586</v>
          </cell>
          <cell r="I1092">
            <v>45555.49126281836</v>
          </cell>
        </row>
        <row r="1093">
          <cell r="A1093" t="str">
            <v>587CA</v>
          </cell>
          <cell r="B1093" t="str">
            <v>587</v>
          </cell>
          <cell r="D1093">
            <v>590937.0318624233</v>
          </cell>
          <cell r="F1093" t="str">
            <v>587CA</v>
          </cell>
          <cell r="G1093" t="str">
            <v>587</v>
          </cell>
          <cell r="I1093">
            <v>590937.0318624233</v>
          </cell>
        </row>
        <row r="1094">
          <cell r="A1094" t="str">
            <v>587ID</v>
          </cell>
          <cell r="B1094" t="str">
            <v>587</v>
          </cell>
          <cell r="D1094">
            <v>645105.5020696042</v>
          </cell>
          <cell r="F1094" t="str">
            <v>587ID</v>
          </cell>
          <cell r="G1094" t="str">
            <v>587</v>
          </cell>
          <cell r="I1094">
            <v>645105.5020696042</v>
          </cell>
        </row>
        <row r="1095">
          <cell r="A1095" t="str">
            <v>587OR</v>
          </cell>
          <cell r="B1095" t="str">
            <v>587</v>
          </cell>
          <cell r="D1095">
            <v>3656990.541603085</v>
          </cell>
          <cell r="F1095" t="str">
            <v>587OR</v>
          </cell>
          <cell r="G1095" t="str">
            <v>587</v>
          </cell>
          <cell r="I1095">
            <v>3656990.541603085</v>
          </cell>
        </row>
        <row r="1096">
          <cell r="A1096" t="str">
            <v>587SNPD</v>
          </cell>
          <cell r="B1096" t="str">
            <v>587</v>
          </cell>
          <cell r="D1096">
            <v>0</v>
          </cell>
          <cell r="F1096" t="str">
            <v>587SNPD</v>
          </cell>
          <cell r="G1096" t="str">
            <v>587</v>
          </cell>
          <cell r="I1096">
            <v>0</v>
          </cell>
        </row>
        <row r="1097">
          <cell r="A1097" t="str">
            <v>587UT</v>
          </cell>
          <cell r="B1097" t="str">
            <v>587</v>
          </cell>
          <cell r="D1097">
            <v>3153514.4479993633</v>
          </cell>
          <cell r="F1097" t="str">
            <v>587UT</v>
          </cell>
          <cell r="G1097" t="str">
            <v>587</v>
          </cell>
          <cell r="I1097">
            <v>3153514.4479993633</v>
          </cell>
        </row>
        <row r="1098">
          <cell r="A1098" t="str">
            <v>587WA</v>
          </cell>
          <cell r="B1098" t="str">
            <v>587</v>
          </cell>
          <cell r="D1098">
            <v>788354.248370054</v>
          </cell>
          <cell r="F1098" t="str">
            <v>587WA</v>
          </cell>
          <cell r="G1098" t="str">
            <v>587</v>
          </cell>
          <cell r="I1098">
            <v>788354.248370054</v>
          </cell>
        </row>
        <row r="1099">
          <cell r="A1099" t="str">
            <v>587WYP</v>
          </cell>
          <cell r="B1099" t="str">
            <v>587</v>
          </cell>
          <cell r="D1099">
            <v>582356.5619342462</v>
          </cell>
          <cell r="F1099" t="str">
            <v>587WYP</v>
          </cell>
          <cell r="G1099" t="str">
            <v>587</v>
          </cell>
          <cell r="I1099">
            <v>582356.5619342462</v>
          </cell>
        </row>
        <row r="1100">
          <cell r="A1100" t="str">
            <v>587WYU</v>
          </cell>
          <cell r="B1100" t="str">
            <v>587</v>
          </cell>
          <cell r="D1100">
            <v>68566.16953170994</v>
          </cell>
          <cell r="F1100" t="str">
            <v>587WYU</v>
          </cell>
          <cell r="G1100" t="str">
            <v>587</v>
          </cell>
          <cell r="I1100">
            <v>68566.16953170994</v>
          </cell>
        </row>
        <row r="1101">
          <cell r="A1101" t="str">
            <v>588CA</v>
          </cell>
          <cell r="B1101" t="str">
            <v>588</v>
          </cell>
          <cell r="D1101">
            <v>33086.46078211886</v>
          </cell>
          <cell r="F1101" t="str">
            <v>588CA</v>
          </cell>
          <cell r="G1101" t="str">
            <v>588</v>
          </cell>
          <cell r="I1101">
            <v>33086.46078211886</v>
          </cell>
        </row>
        <row r="1102">
          <cell r="A1102" t="str">
            <v>588ID</v>
          </cell>
          <cell r="B1102" t="str">
            <v>588</v>
          </cell>
          <cell r="D1102">
            <v>212863.11997459835</v>
          </cell>
          <cell r="F1102" t="str">
            <v>588ID</v>
          </cell>
          <cell r="G1102" t="str">
            <v>588</v>
          </cell>
          <cell r="I1102">
            <v>212863.11997459835</v>
          </cell>
        </row>
        <row r="1103">
          <cell r="A1103" t="str">
            <v>588OR</v>
          </cell>
          <cell r="B1103" t="str">
            <v>588</v>
          </cell>
          <cell r="D1103">
            <v>675377.2836091171</v>
          </cell>
          <cell r="F1103" t="str">
            <v>588OR</v>
          </cell>
          <cell r="G1103" t="str">
            <v>588</v>
          </cell>
          <cell r="I1103">
            <v>675377.2836091171</v>
          </cell>
        </row>
        <row r="1104">
          <cell r="A1104" t="str">
            <v>588SNPD</v>
          </cell>
          <cell r="B1104" t="str">
            <v>588</v>
          </cell>
          <cell r="D1104">
            <v>6146050.239421704</v>
          </cell>
          <cell r="F1104" t="str">
            <v>588SNPD</v>
          </cell>
          <cell r="G1104" t="str">
            <v>588</v>
          </cell>
          <cell r="I1104">
            <v>6146050.239421704</v>
          </cell>
        </row>
        <row r="1105">
          <cell r="A1105" t="str">
            <v>588UT</v>
          </cell>
          <cell r="B1105" t="str">
            <v>588</v>
          </cell>
          <cell r="D1105">
            <v>1550782.0714901874</v>
          </cell>
          <cell r="F1105" t="str">
            <v>588UT</v>
          </cell>
          <cell r="G1105" t="str">
            <v>588</v>
          </cell>
          <cell r="I1105">
            <v>1550782.0714901874</v>
          </cell>
        </row>
        <row r="1106">
          <cell r="A1106" t="str">
            <v>588WA</v>
          </cell>
          <cell r="B1106" t="str">
            <v>588</v>
          </cell>
          <cell r="D1106">
            <v>160328.05611255043</v>
          </cell>
          <cell r="F1106" t="str">
            <v>588WA</v>
          </cell>
          <cell r="G1106" t="str">
            <v>588</v>
          </cell>
          <cell r="I1106">
            <v>160328.05611255043</v>
          </cell>
        </row>
        <row r="1107">
          <cell r="A1107" t="str">
            <v>588WYP</v>
          </cell>
          <cell r="B1107" t="str">
            <v>588</v>
          </cell>
          <cell r="D1107">
            <v>124941.98290612748</v>
          </cell>
          <cell r="F1107" t="str">
            <v>588WYP</v>
          </cell>
          <cell r="G1107" t="str">
            <v>588</v>
          </cell>
          <cell r="I1107">
            <v>124941.98290612748</v>
          </cell>
        </row>
        <row r="1108">
          <cell r="A1108" t="str">
            <v>588WYU</v>
          </cell>
          <cell r="B1108" t="str">
            <v>588</v>
          </cell>
          <cell r="D1108">
            <v>30145.69115080447</v>
          </cell>
          <cell r="F1108" t="str">
            <v>588WYU</v>
          </cell>
          <cell r="G1108" t="str">
            <v>588</v>
          </cell>
          <cell r="I1108">
            <v>30145.69115080447</v>
          </cell>
        </row>
        <row r="1109">
          <cell r="A1109" t="str">
            <v>589CA</v>
          </cell>
          <cell r="B1109" t="str">
            <v>589</v>
          </cell>
          <cell r="D1109">
            <v>128917.22940872214</v>
          </cell>
          <cell r="F1109" t="str">
            <v>589CA</v>
          </cell>
          <cell r="G1109" t="str">
            <v>589</v>
          </cell>
          <cell r="I1109">
            <v>128917.22940872214</v>
          </cell>
        </row>
        <row r="1110">
          <cell r="A1110" t="str">
            <v>589ID</v>
          </cell>
          <cell r="B1110" t="str">
            <v>589</v>
          </cell>
          <cell r="D1110">
            <v>51105.77944961867</v>
          </cell>
          <cell r="F1110" t="str">
            <v>589ID</v>
          </cell>
          <cell r="G1110" t="str">
            <v>589</v>
          </cell>
          <cell r="I1110">
            <v>51105.77944961867</v>
          </cell>
        </row>
        <row r="1111">
          <cell r="A1111" t="str">
            <v>589OR</v>
          </cell>
          <cell r="B1111" t="str">
            <v>589</v>
          </cell>
          <cell r="D1111">
            <v>2245081.43180839</v>
          </cell>
          <cell r="F1111" t="str">
            <v>589OR</v>
          </cell>
          <cell r="G1111" t="str">
            <v>589</v>
          </cell>
          <cell r="I1111">
            <v>2245081.43180839</v>
          </cell>
        </row>
        <row r="1112">
          <cell r="A1112" t="str">
            <v>589SNPD</v>
          </cell>
          <cell r="B1112" t="str">
            <v>589</v>
          </cell>
          <cell r="D1112">
            <v>384784.5419901283</v>
          </cell>
          <cell r="F1112" t="str">
            <v>589SNPD</v>
          </cell>
          <cell r="G1112" t="str">
            <v>589</v>
          </cell>
          <cell r="I1112">
            <v>384784.5419901283</v>
          </cell>
        </row>
        <row r="1113">
          <cell r="A1113" t="str">
            <v>589UT</v>
          </cell>
          <cell r="B1113" t="str">
            <v>589</v>
          </cell>
          <cell r="D1113">
            <v>725053.6262645029</v>
          </cell>
          <cell r="F1113" t="str">
            <v>589UT</v>
          </cell>
          <cell r="G1113" t="str">
            <v>589</v>
          </cell>
          <cell r="I1113">
            <v>725053.6262645029</v>
          </cell>
        </row>
        <row r="1114">
          <cell r="A1114" t="str">
            <v>589WA</v>
          </cell>
          <cell r="B1114" t="str">
            <v>589</v>
          </cell>
          <cell r="D1114">
            <v>127305.26239480608</v>
          </cell>
          <cell r="F1114" t="str">
            <v>589WA</v>
          </cell>
          <cell r="G1114" t="str">
            <v>589</v>
          </cell>
          <cell r="I1114">
            <v>127305.26239480608</v>
          </cell>
        </row>
        <row r="1115">
          <cell r="A1115" t="str">
            <v>589WYP</v>
          </cell>
          <cell r="B1115" t="str">
            <v>589</v>
          </cell>
          <cell r="D1115">
            <v>758761.0291832997</v>
          </cell>
          <cell r="F1115" t="str">
            <v>589WYP</v>
          </cell>
          <cell r="G1115" t="str">
            <v>589</v>
          </cell>
          <cell r="I1115">
            <v>758761.0291832997</v>
          </cell>
        </row>
        <row r="1116">
          <cell r="A1116" t="str">
            <v>589WYU</v>
          </cell>
          <cell r="B1116" t="str">
            <v>589</v>
          </cell>
          <cell r="D1116">
            <v>55927.071122891764</v>
          </cell>
          <cell r="F1116" t="str">
            <v>589WYU</v>
          </cell>
          <cell r="G1116" t="str">
            <v>589</v>
          </cell>
          <cell r="I1116">
            <v>55927.071122891764</v>
          </cell>
        </row>
        <row r="1117">
          <cell r="A1117" t="str">
            <v>590CA</v>
          </cell>
          <cell r="B1117" t="str">
            <v>590</v>
          </cell>
          <cell r="D1117">
            <v>35229.13986315468</v>
          </cell>
          <cell r="F1117" t="str">
            <v>590CA</v>
          </cell>
          <cell r="G1117" t="str">
            <v>590</v>
          </cell>
          <cell r="I1117">
            <v>35229.13986315468</v>
          </cell>
        </row>
        <row r="1118">
          <cell r="A1118" t="str">
            <v>590ID</v>
          </cell>
          <cell r="B1118" t="str">
            <v>590</v>
          </cell>
          <cell r="D1118">
            <v>23281.41157677161</v>
          </cell>
          <cell r="F1118" t="str">
            <v>590ID</v>
          </cell>
          <cell r="G1118" t="str">
            <v>590</v>
          </cell>
          <cell r="I1118">
            <v>23281.41157677161</v>
          </cell>
        </row>
        <row r="1119">
          <cell r="A1119" t="str">
            <v>590OR</v>
          </cell>
          <cell r="B1119" t="str">
            <v>590</v>
          </cell>
          <cell r="D1119">
            <v>255161.53073692927</v>
          </cell>
          <cell r="F1119" t="str">
            <v>590OR</v>
          </cell>
          <cell r="G1119" t="str">
            <v>590</v>
          </cell>
          <cell r="I1119">
            <v>255161.53073692927</v>
          </cell>
        </row>
        <row r="1120">
          <cell r="A1120" t="str">
            <v>590SNPD</v>
          </cell>
          <cell r="B1120" t="str">
            <v>590</v>
          </cell>
          <cell r="D1120">
            <v>6074558.647134532</v>
          </cell>
          <cell r="F1120" t="str">
            <v>590SNPD</v>
          </cell>
          <cell r="G1120" t="str">
            <v>590</v>
          </cell>
          <cell r="I1120">
            <v>6074558.647134532</v>
          </cell>
        </row>
        <row r="1121">
          <cell r="A1121" t="str">
            <v>590UT</v>
          </cell>
          <cell r="B1121" t="str">
            <v>590</v>
          </cell>
          <cell r="D1121">
            <v>143998.22993701475</v>
          </cell>
          <cell r="F1121" t="str">
            <v>590UT</v>
          </cell>
          <cell r="G1121" t="str">
            <v>590</v>
          </cell>
          <cell r="I1121">
            <v>143998.22993701475</v>
          </cell>
        </row>
        <row r="1122">
          <cell r="A1122" t="str">
            <v>590WA</v>
          </cell>
          <cell r="B1122" t="str">
            <v>590</v>
          </cell>
          <cell r="D1122">
            <v>12119.016618157017</v>
          </cell>
          <cell r="F1122" t="str">
            <v>590WA</v>
          </cell>
          <cell r="G1122" t="str">
            <v>590</v>
          </cell>
          <cell r="I1122">
            <v>12119.016618157017</v>
          </cell>
        </row>
        <row r="1123">
          <cell r="A1123" t="str">
            <v>590WYP</v>
          </cell>
          <cell r="B1123" t="str">
            <v>590</v>
          </cell>
          <cell r="D1123">
            <v>82945.1798819901</v>
          </cell>
          <cell r="F1123" t="str">
            <v>590WYP</v>
          </cell>
          <cell r="G1123" t="str">
            <v>590</v>
          </cell>
          <cell r="I1123">
            <v>82945.1798819901</v>
          </cell>
        </row>
        <row r="1124">
          <cell r="A1124" t="str">
            <v>591CA</v>
          </cell>
          <cell r="B1124" t="str">
            <v>591</v>
          </cell>
          <cell r="D1124">
            <v>30245.406993006993</v>
          </cell>
          <cell r="F1124" t="str">
            <v>591CA</v>
          </cell>
          <cell r="G1124" t="str">
            <v>591</v>
          </cell>
          <cell r="I1124">
            <v>30245.406993006993</v>
          </cell>
        </row>
        <row r="1125">
          <cell r="A1125" t="str">
            <v>591ID</v>
          </cell>
          <cell r="B1125" t="str">
            <v>591</v>
          </cell>
          <cell r="D1125">
            <v>93610.8383471064</v>
          </cell>
          <cell r="F1125" t="str">
            <v>591ID</v>
          </cell>
          <cell r="G1125" t="str">
            <v>591</v>
          </cell>
          <cell r="I1125">
            <v>93610.8383471064</v>
          </cell>
        </row>
        <row r="1126">
          <cell r="A1126" t="str">
            <v>591OR</v>
          </cell>
          <cell r="B1126" t="str">
            <v>591</v>
          </cell>
          <cell r="D1126">
            <v>376265.2000762852</v>
          </cell>
          <cell r="F1126" t="str">
            <v>591OR</v>
          </cell>
          <cell r="G1126" t="str">
            <v>591</v>
          </cell>
          <cell r="I1126">
            <v>376265.2000762852</v>
          </cell>
        </row>
        <row r="1127">
          <cell r="A1127" t="str">
            <v>591SNPD</v>
          </cell>
          <cell r="B1127" t="str">
            <v>591</v>
          </cell>
          <cell r="D1127">
            <v>139476.43636363634</v>
          </cell>
          <cell r="F1127" t="str">
            <v>591SNPD</v>
          </cell>
          <cell r="G1127" t="str">
            <v>591</v>
          </cell>
          <cell r="I1127">
            <v>139476.43636363634</v>
          </cell>
        </row>
        <row r="1128">
          <cell r="A1128" t="str">
            <v>591UT</v>
          </cell>
          <cell r="B1128" t="str">
            <v>591</v>
          </cell>
          <cell r="D1128">
            <v>512464.4985886757</v>
          </cell>
          <cell r="F1128" t="str">
            <v>591UT</v>
          </cell>
          <cell r="G1128" t="str">
            <v>591</v>
          </cell>
          <cell r="I1128">
            <v>512464.4985886757</v>
          </cell>
        </row>
        <row r="1129">
          <cell r="A1129" t="str">
            <v>591WA</v>
          </cell>
          <cell r="B1129" t="str">
            <v>591</v>
          </cell>
          <cell r="D1129">
            <v>99287.10311506674</v>
          </cell>
          <cell r="F1129" t="str">
            <v>591WA</v>
          </cell>
          <cell r="G1129" t="str">
            <v>591</v>
          </cell>
          <cell r="I1129">
            <v>99287.10311506674</v>
          </cell>
        </row>
        <row r="1130">
          <cell r="A1130" t="str">
            <v>591WYP</v>
          </cell>
          <cell r="B1130" t="str">
            <v>591</v>
          </cell>
          <cell r="D1130">
            <v>146402.6342530197</v>
          </cell>
          <cell r="F1130" t="str">
            <v>591WYP</v>
          </cell>
          <cell r="G1130" t="str">
            <v>591</v>
          </cell>
          <cell r="I1130">
            <v>146402.6342530197</v>
          </cell>
        </row>
        <row r="1131">
          <cell r="A1131" t="str">
            <v>591WYU</v>
          </cell>
          <cell r="B1131" t="str">
            <v>591</v>
          </cell>
          <cell r="D1131">
            <v>40421.84701843611</v>
          </cell>
          <cell r="F1131" t="str">
            <v>591WYU</v>
          </cell>
          <cell r="G1131" t="str">
            <v>591</v>
          </cell>
          <cell r="I1131">
            <v>40421.84701843611</v>
          </cell>
        </row>
        <row r="1132">
          <cell r="A1132" t="str">
            <v>592CA</v>
          </cell>
          <cell r="B1132" t="str">
            <v>592</v>
          </cell>
          <cell r="D1132">
            <v>501019.1143809217</v>
          </cell>
          <cell r="F1132" t="str">
            <v>592CA</v>
          </cell>
          <cell r="G1132" t="str">
            <v>592</v>
          </cell>
          <cell r="I1132">
            <v>501019.1143809217</v>
          </cell>
        </row>
        <row r="1133">
          <cell r="A1133" t="str">
            <v>592ID</v>
          </cell>
          <cell r="B1133" t="str">
            <v>592</v>
          </cell>
          <cell r="D1133">
            <v>360467.9029736734</v>
          </cell>
          <cell r="F1133" t="str">
            <v>592ID</v>
          </cell>
          <cell r="G1133" t="str">
            <v>592</v>
          </cell>
          <cell r="I1133">
            <v>360467.9029736734</v>
          </cell>
        </row>
        <row r="1134">
          <cell r="A1134" t="str">
            <v>592OR</v>
          </cell>
          <cell r="B1134" t="str">
            <v>592</v>
          </cell>
          <cell r="D1134">
            <v>3658410.885048853</v>
          </cell>
          <cell r="F1134" t="str">
            <v>592OR</v>
          </cell>
          <cell r="G1134" t="str">
            <v>592</v>
          </cell>
          <cell r="I1134">
            <v>3658410.885048853</v>
          </cell>
        </row>
        <row r="1135">
          <cell r="A1135" t="str">
            <v>592SNPD</v>
          </cell>
          <cell r="B1135" t="str">
            <v>592</v>
          </cell>
          <cell r="D1135">
            <v>2001804.138551073</v>
          </cell>
          <cell r="F1135" t="str">
            <v>592SNPD</v>
          </cell>
          <cell r="G1135" t="str">
            <v>592</v>
          </cell>
          <cell r="I1135">
            <v>2001804.138551073</v>
          </cell>
        </row>
        <row r="1136">
          <cell r="A1136" t="str">
            <v>592UT</v>
          </cell>
          <cell r="B1136" t="str">
            <v>592</v>
          </cell>
          <cell r="D1136">
            <v>3523235.3460575654</v>
          </cell>
          <cell r="F1136" t="str">
            <v>592UT</v>
          </cell>
          <cell r="G1136" t="str">
            <v>592</v>
          </cell>
          <cell r="I1136">
            <v>3523235.3460575654</v>
          </cell>
        </row>
        <row r="1137">
          <cell r="A1137" t="str">
            <v>592WA</v>
          </cell>
          <cell r="B1137" t="str">
            <v>592</v>
          </cell>
          <cell r="D1137">
            <v>678080.5950895082</v>
          </cell>
          <cell r="F1137" t="str">
            <v>592WA</v>
          </cell>
          <cell r="G1137" t="str">
            <v>592</v>
          </cell>
          <cell r="I1137">
            <v>678080.5950895082</v>
          </cell>
        </row>
        <row r="1138">
          <cell r="A1138" t="str">
            <v>592WYP</v>
          </cell>
          <cell r="B1138" t="str">
            <v>592</v>
          </cell>
          <cell r="D1138">
            <v>1474602.9791869544</v>
          </cell>
          <cell r="F1138" t="str">
            <v>592WYP</v>
          </cell>
          <cell r="G1138" t="str">
            <v>592</v>
          </cell>
          <cell r="I1138">
            <v>1474602.9791869544</v>
          </cell>
        </row>
        <row r="1139">
          <cell r="A1139" t="str">
            <v>592WYU</v>
          </cell>
          <cell r="B1139" t="str">
            <v>592</v>
          </cell>
          <cell r="D1139">
            <v>236.70810086771516</v>
          </cell>
          <cell r="F1139" t="str">
            <v>592WYU</v>
          </cell>
          <cell r="G1139" t="str">
            <v>592</v>
          </cell>
          <cell r="I1139">
            <v>236.70810086771516</v>
          </cell>
        </row>
        <row r="1140">
          <cell r="A1140" t="str">
            <v>593CA</v>
          </cell>
          <cell r="B1140" t="str">
            <v>593</v>
          </cell>
          <cell r="D1140">
            <v>7304538.175907627</v>
          </cell>
          <cell r="F1140" t="str">
            <v>593CA</v>
          </cell>
          <cell r="G1140" t="str">
            <v>593</v>
          </cell>
          <cell r="I1140">
            <v>7304538.175907627</v>
          </cell>
        </row>
        <row r="1141">
          <cell r="A1141" t="str">
            <v>593ID</v>
          </cell>
          <cell r="B1141" t="str">
            <v>593</v>
          </cell>
          <cell r="D1141">
            <v>5102821.433999409</v>
          </cell>
          <cell r="F1141" t="str">
            <v>593ID</v>
          </cell>
          <cell r="G1141" t="str">
            <v>593</v>
          </cell>
          <cell r="I1141">
            <v>5102821.433999409</v>
          </cell>
        </row>
        <row r="1142">
          <cell r="A1142" t="str">
            <v>593OR</v>
          </cell>
          <cell r="B1142" t="str">
            <v>593</v>
          </cell>
          <cell r="D1142">
            <v>31379865.23174946</v>
          </cell>
          <cell r="F1142" t="str">
            <v>593OR</v>
          </cell>
          <cell r="G1142" t="str">
            <v>593</v>
          </cell>
          <cell r="I1142">
            <v>31379865.23174946</v>
          </cell>
        </row>
        <row r="1143">
          <cell r="A1143" t="str">
            <v>593SNPD</v>
          </cell>
          <cell r="B1143" t="str">
            <v>593</v>
          </cell>
          <cell r="D1143">
            <v>1691229.3081851164</v>
          </cell>
          <cell r="F1143" t="str">
            <v>593SNPD</v>
          </cell>
          <cell r="G1143" t="str">
            <v>593</v>
          </cell>
          <cell r="I1143">
            <v>1691229.3081851164</v>
          </cell>
        </row>
        <row r="1144">
          <cell r="A1144" t="str">
            <v>593UT</v>
          </cell>
          <cell r="B1144" t="str">
            <v>593</v>
          </cell>
          <cell r="D1144">
            <v>37177093.51977847</v>
          </cell>
          <cell r="F1144" t="str">
            <v>593UT</v>
          </cell>
          <cell r="G1144" t="str">
            <v>593</v>
          </cell>
          <cell r="I1144">
            <v>37177093.51977847</v>
          </cell>
        </row>
        <row r="1145">
          <cell r="A1145" t="str">
            <v>593WA</v>
          </cell>
          <cell r="B1145" t="str">
            <v>593</v>
          </cell>
          <cell r="D1145">
            <v>5264397.107244039</v>
          </cell>
          <cell r="F1145" t="str">
            <v>593WA</v>
          </cell>
          <cell r="G1145" t="str">
            <v>593</v>
          </cell>
          <cell r="I1145">
            <v>5264397.107244039</v>
          </cell>
        </row>
        <row r="1146">
          <cell r="A1146" t="str">
            <v>593WYP</v>
          </cell>
          <cell r="B1146" t="str">
            <v>593</v>
          </cell>
          <cell r="D1146">
            <v>5935818.4795517735</v>
          </cell>
          <cell r="F1146" t="str">
            <v>593WYP</v>
          </cell>
          <cell r="G1146" t="str">
            <v>593</v>
          </cell>
          <cell r="I1146">
            <v>5935818.4795517735</v>
          </cell>
        </row>
        <row r="1147">
          <cell r="A1147" t="str">
            <v>593WYU</v>
          </cell>
          <cell r="B1147" t="str">
            <v>593</v>
          </cell>
          <cell r="D1147">
            <v>821228.5776119275</v>
          </cell>
          <cell r="F1147" t="str">
            <v>593WYU</v>
          </cell>
          <cell r="G1147" t="str">
            <v>593</v>
          </cell>
          <cell r="I1147">
            <v>821228.5776119275</v>
          </cell>
        </row>
        <row r="1148">
          <cell r="A1148" t="str">
            <v>594CA</v>
          </cell>
          <cell r="B1148" t="str">
            <v>594</v>
          </cell>
          <cell r="D1148">
            <v>848252.7933497025</v>
          </cell>
          <cell r="F1148" t="str">
            <v>594CA</v>
          </cell>
          <cell r="G1148" t="str">
            <v>594</v>
          </cell>
          <cell r="I1148">
            <v>848252.7933497025</v>
          </cell>
        </row>
        <row r="1149">
          <cell r="A1149" t="str">
            <v>594ID</v>
          </cell>
          <cell r="B1149" t="str">
            <v>594</v>
          </cell>
          <cell r="D1149">
            <v>765395.5306417099</v>
          </cell>
          <cell r="F1149" t="str">
            <v>594ID</v>
          </cell>
          <cell r="G1149" t="str">
            <v>594</v>
          </cell>
          <cell r="I1149">
            <v>765395.5306417099</v>
          </cell>
        </row>
        <row r="1150">
          <cell r="A1150" t="str">
            <v>594OR</v>
          </cell>
          <cell r="B1150" t="str">
            <v>594</v>
          </cell>
          <cell r="D1150">
            <v>5972212.7638945365</v>
          </cell>
          <cell r="F1150" t="str">
            <v>594OR</v>
          </cell>
          <cell r="G1150" t="str">
            <v>594</v>
          </cell>
          <cell r="I1150">
            <v>5972212.7638945365</v>
          </cell>
        </row>
        <row r="1151">
          <cell r="A1151" t="str">
            <v>594SNPD</v>
          </cell>
          <cell r="B1151" t="str">
            <v>594</v>
          </cell>
          <cell r="D1151">
            <v>29515.152792990746</v>
          </cell>
          <cell r="F1151" t="str">
            <v>594SNPD</v>
          </cell>
          <cell r="G1151" t="str">
            <v>594</v>
          </cell>
          <cell r="I1151">
            <v>29515.152792990746</v>
          </cell>
        </row>
        <row r="1152">
          <cell r="A1152" t="str">
            <v>594UT</v>
          </cell>
          <cell r="B1152" t="str">
            <v>594</v>
          </cell>
          <cell r="D1152">
            <v>12624323.932721408</v>
          </cell>
          <cell r="F1152" t="str">
            <v>594UT</v>
          </cell>
          <cell r="G1152" t="str">
            <v>594</v>
          </cell>
          <cell r="I1152">
            <v>12624323.932721408</v>
          </cell>
        </row>
        <row r="1153">
          <cell r="A1153" t="str">
            <v>594WA</v>
          </cell>
          <cell r="B1153" t="str">
            <v>594</v>
          </cell>
          <cell r="D1153">
            <v>992101.6754028978</v>
          </cell>
          <cell r="F1153" t="str">
            <v>594WA</v>
          </cell>
          <cell r="G1153" t="str">
            <v>594</v>
          </cell>
          <cell r="I1153">
            <v>992101.6754028978</v>
          </cell>
        </row>
        <row r="1154">
          <cell r="A1154" t="str">
            <v>594WYP</v>
          </cell>
          <cell r="B1154" t="str">
            <v>594</v>
          </cell>
          <cell r="D1154">
            <v>1819764.3913130122</v>
          </cell>
          <cell r="F1154" t="str">
            <v>594WYP</v>
          </cell>
          <cell r="G1154" t="str">
            <v>594</v>
          </cell>
          <cell r="I1154">
            <v>1819764.3913130122</v>
          </cell>
        </row>
        <row r="1155">
          <cell r="A1155" t="str">
            <v>594WYU</v>
          </cell>
          <cell r="B1155" t="str">
            <v>594</v>
          </cell>
          <cell r="D1155">
            <v>255755.10136924213</v>
          </cell>
          <cell r="F1155" t="str">
            <v>594WYU</v>
          </cell>
          <cell r="G1155" t="str">
            <v>594</v>
          </cell>
          <cell r="I1155">
            <v>255755.10136924213</v>
          </cell>
        </row>
        <row r="1156">
          <cell r="A1156" t="str">
            <v>595CA</v>
          </cell>
          <cell r="B1156" t="str">
            <v>595</v>
          </cell>
          <cell r="D1156">
            <v>396.98741258741256</v>
          </cell>
          <cell r="F1156" t="str">
            <v>595CA</v>
          </cell>
          <cell r="G1156" t="str">
            <v>595</v>
          </cell>
          <cell r="I1156">
            <v>396.98741258741256</v>
          </cell>
        </row>
        <row r="1157">
          <cell r="A1157" t="str">
            <v>595OR</v>
          </cell>
          <cell r="B1157" t="str">
            <v>595</v>
          </cell>
          <cell r="D1157">
            <v>52815.17376005275</v>
          </cell>
          <cell r="F1157" t="str">
            <v>595OR</v>
          </cell>
          <cell r="G1157" t="str">
            <v>595</v>
          </cell>
          <cell r="I1157">
            <v>52815.17376005275</v>
          </cell>
        </row>
        <row r="1158">
          <cell r="A1158" t="str">
            <v>595SNPD</v>
          </cell>
          <cell r="B1158" t="str">
            <v>595</v>
          </cell>
          <cell r="D1158">
            <v>698550.8651710523</v>
          </cell>
          <cell r="F1158" t="str">
            <v>595SNPD</v>
          </cell>
          <cell r="G1158" t="str">
            <v>595</v>
          </cell>
          <cell r="I1158">
            <v>698550.8651710523</v>
          </cell>
        </row>
        <row r="1159">
          <cell r="A1159" t="str">
            <v>595UT</v>
          </cell>
          <cell r="B1159" t="str">
            <v>595</v>
          </cell>
          <cell r="D1159">
            <v>8565.320464247683</v>
          </cell>
          <cell r="F1159" t="str">
            <v>595UT</v>
          </cell>
          <cell r="G1159" t="str">
            <v>595</v>
          </cell>
          <cell r="I1159">
            <v>8565.320464247683</v>
          </cell>
        </row>
        <row r="1160">
          <cell r="A1160" t="str">
            <v>595WYP</v>
          </cell>
          <cell r="B1160" t="str">
            <v>595</v>
          </cell>
          <cell r="D1160">
            <v>0</v>
          </cell>
          <cell r="F1160" t="str">
            <v>595WYP</v>
          </cell>
          <cell r="G1160" t="str">
            <v>595</v>
          </cell>
          <cell r="I1160">
            <v>0</v>
          </cell>
        </row>
        <row r="1161">
          <cell r="A1161" t="str">
            <v>596CA</v>
          </cell>
          <cell r="B1161" t="str">
            <v>596</v>
          </cell>
          <cell r="D1161">
            <v>106728.43404082612</v>
          </cell>
          <cell r="F1161" t="str">
            <v>596CA</v>
          </cell>
          <cell r="G1161" t="str">
            <v>596</v>
          </cell>
          <cell r="I1161">
            <v>106728.43404082612</v>
          </cell>
        </row>
        <row r="1162">
          <cell r="A1162" t="str">
            <v>596ID</v>
          </cell>
          <cell r="B1162" t="str">
            <v>596</v>
          </cell>
          <cell r="D1162">
            <v>168549.74532212334</v>
          </cell>
          <cell r="F1162" t="str">
            <v>596ID</v>
          </cell>
          <cell r="G1162" t="str">
            <v>596</v>
          </cell>
          <cell r="I1162">
            <v>168549.74532212334</v>
          </cell>
        </row>
        <row r="1163">
          <cell r="A1163" t="str">
            <v>596OR</v>
          </cell>
          <cell r="B1163" t="str">
            <v>596</v>
          </cell>
          <cell r="D1163">
            <v>953907.6111912576</v>
          </cell>
          <cell r="F1163" t="str">
            <v>596OR</v>
          </cell>
          <cell r="G1163" t="str">
            <v>596</v>
          </cell>
          <cell r="I1163">
            <v>953907.6111912576</v>
          </cell>
        </row>
        <row r="1164">
          <cell r="A1164" t="str">
            <v>596UT</v>
          </cell>
          <cell r="B1164" t="str">
            <v>596</v>
          </cell>
          <cell r="D1164">
            <v>2639541.104482773</v>
          </cell>
          <cell r="F1164" t="str">
            <v>596UT</v>
          </cell>
          <cell r="G1164" t="str">
            <v>596</v>
          </cell>
          <cell r="I1164">
            <v>2639541.104482773</v>
          </cell>
        </row>
        <row r="1165">
          <cell r="A1165" t="str">
            <v>596WA</v>
          </cell>
          <cell r="B1165" t="str">
            <v>596</v>
          </cell>
          <cell r="D1165">
            <v>207623.9353181796</v>
          </cell>
          <cell r="F1165" t="str">
            <v>596WA</v>
          </cell>
          <cell r="G1165" t="str">
            <v>596</v>
          </cell>
          <cell r="I1165">
            <v>207623.9353181796</v>
          </cell>
        </row>
        <row r="1166">
          <cell r="A1166" t="str">
            <v>596WYP</v>
          </cell>
          <cell r="B1166" t="str">
            <v>596</v>
          </cell>
          <cell r="D1166">
            <v>313790.9323306472</v>
          </cell>
          <cell r="F1166" t="str">
            <v>596WYP</v>
          </cell>
          <cell r="G1166" t="str">
            <v>596</v>
          </cell>
          <cell r="I1166">
            <v>313790.9323306472</v>
          </cell>
        </row>
        <row r="1167">
          <cell r="A1167" t="str">
            <v>596WYU</v>
          </cell>
          <cell r="B1167" t="str">
            <v>596</v>
          </cell>
          <cell r="D1167">
            <v>66180.63641380925</v>
          </cell>
          <cell r="F1167" t="str">
            <v>596WYU</v>
          </cell>
          <cell r="G1167" t="str">
            <v>596</v>
          </cell>
          <cell r="I1167">
            <v>66180.63641380925</v>
          </cell>
        </row>
        <row r="1168">
          <cell r="A1168" t="str">
            <v>597CA</v>
          </cell>
          <cell r="B1168" t="str">
            <v>597</v>
          </cell>
          <cell r="D1168">
            <v>53658.656881312854</v>
          </cell>
          <cell r="F1168" t="str">
            <v>597CA</v>
          </cell>
          <cell r="G1168" t="str">
            <v>597</v>
          </cell>
          <cell r="I1168">
            <v>53658.656881312854</v>
          </cell>
        </row>
        <row r="1169">
          <cell r="A1169" t="str">
            <v>597ID</v>
          </cell>
          <cell r="B1169" t="str">
            <v>597</v>
          </cell>
          <cell r="D1169">
            <v>288783.7873452349</v>
          </cell>
          <cell r="F1169" t="str">
            <v>597ID</v>
          </cell>
          <cell r="G1169" t="str">
            <v>597</v>
          </cell>
          <cell r="I1169">
            <v>288783.7873452349</v>
          </cell>
        </row>
        <row r="1170">
          <cell r="A1170" t="str">
            <v>597OR</v>
          </cell>
          <cell r="B1170" t="str">
            <v>597</v>
          </cell>
          <cell r="D1170">
            <v>1108663.1806682027</v>
          </cell>
          <cell r="F1170" t="str">
            <v>597OR</v>
          </cell>
          <cell r="G1170" t="str">
            <v>597</v>
          </cell>
          <cell r="I1170">
            <v>1108663.1806682027</v>
          </cell>
        </row>
        <row r="1171">
          <cell r="A1171" t="str">
            <v>597SNPD</v>
          </cell>
          <cell r="B1171" t="str">
            <v>597</v>
          </cell>
          <cell r="D1171">
            <v>1544523.1439366252</v>
          </cell>
          <cell r="F1171" t="str">
            <v>597SNPD</v>
          </cell>
          <cell r="G1171" t="str">
            <v>597</v>
          </cell>
          <cell r="I1171">
            <v>1544523.1439366252</v>
          </cell>
        </row>
        <row r="1172">
          <cell r="A1172" t="str">
            <v>597UT</v>
          </cell>
          <cell r="B1172" t="str">
            <v>597</v>
          </cell>
          <cell r="D1172">
            <v>1587583.7206587782</v>
          </cell>
          <cell r="F1172" t="str">
            <v>597UT</v>
          </cell>
          <cell r="G1172" t="str">
            <v>597</v>
          </cell>
          <cell r="I1172">
            <v>1587583.7206587782</v>
          </cell>
        </row>
        <row r="1173">
          <cell r="A1173" t="str">
            <v>597WA</v>
          </cell>
          <cell r="B1173" t="str">
            <v>597</v>
          </cell>
          <cell r="D1173">
            <v>383570.94253289077</v>
          </cell>
          <cell r="F1173" t="str">
            <v>597WA</v>
          </cell>
          <cell r="G1173" t="str">
            <v>597</v>
          </cell>
          <cell r="I1173">
            <v>383570.94253289077</v>
          </cell>
        </row>
        <row r="1174">
          <cell r="A1174" t="str">
            <v>597WYP</v>
          </cell>
          <cell r="B1174" t="str">
            <v>597</v>
          </cell>
          <cell r="D1174">
            <v>524097.38727029326</v>
          </cell>
          <cell r="F1174" t="str">
            <v>597WYP</v>
          </cell>
          <cell r="G1174" t="str">
            <v>597</v>
          </cell>
          <cell r="I1174">
            <v>524097.38727029326</v>
          </cell>
        </row>
        <row r="1175">
          <cell r="A1175" t="str">
            <v>597WYU</v>
          </cell>
          <cell r="B1175" t="str">
            <v>597</v>
          </cell>
          <cell r="D1175">
            <v>69527.50498180433</v>
          </cell>
          <cell r="F1175" t="str">
            <v>597WYU</v>
          </cell>
          <cell r="G1175" t="str">
            <v>597</v>
          </cell>
          <cell r="I1175">
            <v>69527.50498180433</v>
          </cell>
        </row>
        <row r="1176">
          <cell r="A1176" t="str">
            <v>598CA</v>
          </cell>
          <cell r="B1176" t="str">
            <v>598</v>
          </cell>
          <cell r="D1176">
            <v>166738.89699433517</v>
          </cell>
          <cell r="F1176" t="str">
            <v>598CA</v>
          </cell>
          <cell r="G1176" t="str">
            <v>598</v>
          </cell>
          <cell r="I1176">
            <v>166738.89699433517</v>
          </cell>
        </row>
        <row r="1177">
          <cell r="A1177" t="str">
            <v>598ID</v>
          </cell>
          <cell r="B1177" t="str">
            <v>598</v>
          </cell>
          <cell r="D1177">
            <v>40641.542810274404</v>
          </cell>
          <cell r="F1177" t="str">
            <v>598ID</v>
          </cell>
          <cell r="G1177" t="str">
            <v>598</v>
          </cell>
          <cell r="I1177">
            <v>40641.542810274404</v>
          </cell>
        </row>
        <row r="1178">
          <cell r="A1178" t="str">
            <v>598OR</v>
          </cell>
          <cell r="B1178" t="str">
            <v>598</v>
          </cell>
          <cell r="D1178">
            <v>1035306.2385854068</v>
          </cell>
          <cell r="F1178" t="str">
            <v>598OR</v>
          </cell>
          <cell r="G1178" t="str">
            <v>598</v>
          </cell>
          <cell r="I1178">
            <v>1035306.2385854068</v>
          </cell>
        </row>
        <row r="1179">
          <cell r="A1179" t="str">
            <v>598SNPD</v>
          </cell>
          <cell r="B1179" t="str">
            <v>598</v>
          </cell>
          <cell r="D1179">
            <v>164861.3698411265</v>
          </cell>
          <cell r="F1179" t="str">
            <v>598SNPD</v>
          </cell>
          <cell r="G1179" t="str">
            <v>598</v>
          </cell>
          <cell r="I1179">
            <v>164861.3698411265</v>
          </cell>
        </row>
        <row r="1180">
          <cell r="A1180" t="str">
            <v>598UT</v>
          </cell>
          <cell r="B1180" t="str">
            <v>598</v>
          </cell>
          <cell r="D1180">
            <v>1820995.259196517</v>
          </cell>
          <cell r="F1180" t="str">
            <v>598UT</v>
          </cell>
          <cell r="G1180" t="str">
            <v>598</v>
          </cell>
          <cell r="I1180">
            <v>1820995.259196517</v>
          </cell>
        </row>
        <row r="1181">
          <cell r="A1181" t="str">
            <v>598WA</v>
          </cell>
          <cell r="B1181" t="str">
            <v>598</v>
          </cell>
          <cell r="D1181">
            <v>280566.15837971773</v>
          </cell>
          <cell r="F1181" t="str">
            <v>598WA</v>
          </cell>
          <cell r="G1181" t="str">
            <v>598</v>
          </cell>
          <cell r="I1181">
            <v>280566.15837971773</v>
          </cell>
        </row>
        <row r="1182">
          <cell r="A1182" t="str">
            <v>598WYP</v>
          </cell>
          <cell r="B1182" t="str">
            <v>598</v>
          </cell>
          <cell r="D1182">
            <v>258391.21415089496</v>
          </cell>
          <cell r="F1182" t="str">
            <v>598WYP</v>
          </cell>
          <cell r="G1182" t="str">
            <v>598</v>
          </cell>
          <cell r="I1182">
            <v>258391.21415089496</v>
          </cell>
        </row>
        <row r="1183">
          <cell r="A1183" t="str">
            <v>598WYU</v>
          </cell>
          <cell r="B1183" t="str">
            <v>598</v>
          </cell>
          <cell r="D1183">
            <v>8011.617430256013</v>
          </cell>
          <cell r="F1183" t="str">
            <v>598WYU</v>
          </cell>
          <cell r="G1183" t="str">
            <v>598</v>
          </cell>
          <cell r="I1183">
            <v>8011.617430256013</v>
          </cell>
        </row>
        <row r="1184">
          <cell r="A1184" t="str">
            <v>901CA</v>
          </cell>
          <cell r="B1184" t="str">
            <v>901</v>
          </cell>
          <cell r="D1184">
            <v>3130.255451869175</v>
          </cell>
          <cell r="F1184" t="str">
            <v>901CA</v>
          </cell>
          <cell r="G1184" t="str">
            <v>901</v>
          </cell>
          <cell r="I1184">
            <v>3130.255451869175</v>
          </cell>
        </row>
        <row r="1185">
          <cell r="A1185" t="str">
            <v>901CN</v>
          </cell>
          <cell r="B1185" t="str">
            <v>901</v>
          </cell>
          <cell r="D1185">
            <v>2544453.694723226</v>
          </cell>
          <cell r="F1185" t="str">
            <v>901CN</v>
          </cell>
          <cell r="G1185" t="str">
            <v>901</v>
          </cell>
          <cell r="I1185">
            <v>2544453.694723226</v>
          </cell>
        </row>
        <row r="1186">
          <cell r="A1186" t="str">
            <v>901ID</v>
          </cell>
          <cell r="B1186" t="str">
            <v>901</v>
          </cell>
          <cell r="D1186">
            <v>10855.714004687463</v>
          </cell>
          <cell r="F1186" t="str">
            <v>901ID</v>
          </cell>
          <cell r="G1186" t="str">
            <v>901</v>
          </cell>
          <cell r="I1186">
            <v>10855.714004687463</v>
          </cell>
        </row>
        <row r="1187">
          <cell r="A1187" t="str">
            <v>901OR</v>
          </cell>
          <cell r="B1187" t="str">
            <v>901</v>
          </cell>
          <cell r="D1187">
            <v>87102.14652019291</v>
          </cell>
          <cell r="F1187" t="str">
            <v>901OR</v>
          </cell>
          <cell r="G1187" t="str">
            <v>901</v>
          </cell>
          <cell r="I1187">
            <v>87102.14652019291</v>
          </cell>
        </row>
        <row r="1188">
          <cell r="A1188" t="str">
            <v>901UT</v>
          </cell>
          <cell r="B1188" t="str">
            <v>901</v>
          </cell>
          <cell r="D1188">
            <v>67248.87620563484</v>
          </cell>
          <cell r="F1188" t="str">
            <v>901UT</v>
          </cell>
          <cell r="G1188" t="str">
            <v>901</v>
          </cell>
          <cell r="I1188">
            <v>67248.87620563484</v>
          </cell>
        </row>
        <row r="1189">
          <cell r="A1189" t="str">
            <v>901WA</v>
          </cell>
          <cell r="B1189" t="str">
            <v>901</v>
          </cell>
          <cell r="D1189">
            <v>68011.3426218391</v>
          </cell>
          <cell r="F1189" t="str">
            <v>901WA</v>
          </cell>
          <cell r="G1189" t="str">
            <v>901</v>
          </cell>
          <cell r="I1189">
            <v>68011.3426218391</v>
          </cell>
        </row>
        <row r="1190">
          <cell r="A1190" t="str">
            <v>901WYP</v>
          </cell>
          <cell r="B1190" t="str">
            <v>901</v>
          </cell>
          <cell r="D1190">
            <v>16980.284081778856</v>
          </cell>
          <cell r="F1190" t="str">
            <v>901WYP</v>
          </cell>
          <cell r="G1190" t="str">
            <v>901</v>
          </cell>
          <cell r="I1190">
            <v>16980.284081778856</v>
          </cell>
        </row>
        <row r="1191">
          <cell r="A1191" t="str">
            <v>901WYU</v>
          </cell>
          <cell r="B1191" t="str">
            <v>901</v>
          </cell>
          <cell r="D1191">
            <v>14290.516077719869</v>
          </cell>
          <cell r="F1191" t="str">
            <v>901WYU</v>
          </cell>
          <cell r="G1191" t="str">
            <v>901</v>
          </cell>
          <cell r="I1191">
            <v>14290.516077719869</v>
          </cell>
        </row>
        <row r="1192">
          <cell r="A1192" t="str">
            <v>902CA</v>
          </cell>
          <cell r="B1192" t="str">
            <v>902</v>
          </cell>
          <cell r="D1192">
            <v>864965.3080619846</v>
          </cell>
          <cell r="F1192" t="str">
            <v>902CA</v>
          </cell>
          <cell r="G1192" t="str">
            <v>902</v>
          </cell>
          <cell r="I1192">
            <v>864965.3080619846</v>
          </cell>
        </row>
        <row r="1193">
          <cell r="A1193" t="str">
            <v>902CN</v>
          </cell>
          <cell r="B1193" t="str">
            <v>902</v>
          </cell>
          <cell r="D1193">
            <v>863531.46770725</v>
          </cell>
          <cell r="F1193" t="str">
            <v>902CN</v>
          </cell>
          <cell r="G1193" t="str">
            <v>902</v>
          </cell>
          <cell r="I1193">
            <v>863531.46770725</v>
          </cell>
        </row>
        <row r="1194">
          <cell r="A1194" t="str">
            <v>902ID</v>
          </cell>
          <cell r="B1194" t="str">
            <v>902</v>
          </cell>
          <cell r="D1194">
            <v>1604111.0855756884</v>
          </cell>
          <cell r="F1194" t="str">
            <v>902ID</v>
          </cell>
          <cell r="G1194" t="str">
            <v>902</v>
          </cell>
          <cell r="I1194">
            <v>1604111.0855756884</v>
          </cell>
        </row>
        <row r="1195">
          <cell r="A1195" t="str">
            <v>902OR</v>
          </cell>
          <cell r="B1195" t="str">
            <v>902</v>
          </cell>
          <cell r="D1195">
            <v>9379790.214715151</v>
          </cell>
          <cell r="F1195" t="str">
            <v>902OR</v>
          </cell>
          <cell r="G1195" t="str">
            <v>902</v>
          </cell>
          <cell r="I1195">
            <v>9379790.214715151</v>
          </cell>
        </row>
        <row r="1196">
          <cell r="A1196" t="str">
            <v>902UT</v>
          </cell>
          <cell r="B1196" t="str">
            <v>902</v>
          </cell>
          <cell r="D1196">
            <v>7827730.144785091</v>
          </cell>
          <cell r="F1196" t="str">
            <v>902UT</v>
          </cell>
          <cell r="G1196" t="str">
            <v>902</v>
          </cell>
          <cell r="I1196">
            <v>7827730.144785091</v>
          </cell>
        </row>
        <row r="1197">
          <cell r="A1197" t="str">
            <v>902WA</v>
          </cell>
          <cell r="B1197" t="str">
            <v>902</v>
          </cell>
          <cell r="D1197">
            <v>1887293.7863233944</v>
          </cell>
          <cell r="F1197" t="str">
            <v>902WA</v>
          </cell>
          <cell r="G1197" t="str">
            <v>902</v>
          </cell>
          <cell r="I1197">
            <v>1887293.7863233944</v>
          </cell>
        </row>
        <row r="1198">
          <cell r="A1198" t="str">
            <v>902WYP</v>
          </cell>
          <cell r="B1198" t="str">
            <v>902</v>
          </cell>
          <cell r="D1198">
            <v>2451908.1957383803</v>
          </cell>
          <cell r="F1198" t="str">
            <v>902WYP</v>
          </cell>
          <cell r="G1198" t="str">
            <v>902</v>
          </cell>
          <cell r="I1198">
            <v>2451908.1957383803</v>
          </cell>
        </row>
        <row r="1199">
          <cell r="A1199" t="str">
            <v>902WYU</v>
          </cell>
          <cell r="B1199" t="str">
            <v>902</v>
          </cell>
          <cell r="D1199">
            <v>301115.5568075068</v>
          </cell>
          <cell r="F1199" t="str">
            <v>902WYU</v>
          </cell>
          <cell r="G1199" t="str">
            <v>902</v>
          </cell>
          <cell r="I1199">
            <v>301115.5568075068</v>
          </cell>
        </row>
        <row r="1200">
          <cell r="A1200" t="str">
            <v>903CA</v>
          </cell>
          <cell r="B1200" t="str">
            <v>903</v>
          </cell>
          <cell r="D1200">
            <v>242139.28398021383</v>
          </cell>
          <cell r="F1200" t="str">
            <v>903CA</v>
          </cell>
          <cell r="G1200" t="str">
            <v>903</v>
          </cell>
          <cell r="I1200">
            <v>242139.28398021383</v>
          </cell>
        </row>
        <row r="1201">
          <cell r="A1201" t="str">
            <v>903CN</v>
          </cell>
          <cell r="B1201" t="str">
            <v>903</v>
          </cell>
          <cell r="D1201">
            <v>49647118.66424038</v>
          </cell>
          <cell r="F1201" t="str">
            <v>903CN</v>
          </cell>
          <cell r="G1201" t="str">
            <v>903</v>
          </cell>
          <cell r="I1201">
            <v>49647118.66424038</v>
          </cell>
        </row>
        <row r="1202">
          <cell r="A1202" t="str">
            <v>903ID</v>
          </cell>
          <cell r="B1202" t="str">
            <v>903</v>
          </cell>
          <cell r="D1202">
            <v>231601.42050737297</v>
          </cell>
          <cell r="F1202" t="str">
            <v>903ID</v>
          </cell>
          <cell r="G1202" t="str">
            <v>903</v>
          </cell>
          <cell r="I1202">
            <v>231601.42050737297</v>
          </cell>
        </row>
        <row r="1203">
          <cell r="A1203" t="str">
            <v>903OR</v>
          </cell>
          <cell r="B1203" t="str">
            <v>903</v>
          </cell>
          <cell r="D1203">
            <v>1976159.4415121218</v>
          </cell>
          <cell r="F1203" t="str">
            <v>903OR</v>
          </cell>
          <cell r="G1203" t="str">
            <v>903</v>
          </cell>
          <cell r="I1203">
            <v>1976159.4415121218</v>
          </cell>
        </row>
        <row r="1204">
          <cell r="A1204" t="str">
            <v>903UT</v>
          </cell>
          <cell r="B1204" t="str">
            <v>903</v>
          </cell>
          <cell r="D1204">
            <v>2512539.8690680778</v>
          </cell>
          <cell r="F1204" t="str">
            <v>903UT</v>
          </cell>
          <cell r="G1204" t="str">
            <v>903</v>
          </cell>
          <cell r="I1204">
            <v>2512539.8690680778</v>
          </cell>
        </row>
        <row r="1205">
          <cell r="A1205" t="str">
            <v>903WA</v>
          </cell>
          <cell r="B1205" t="str">
            <v>903</v>
          </cell>
          <cell r="D1205">
            <v>491355.865883641</v>
          </cell>
          <cell r="F1205" t="str">
            <v>903WA</v>
          </cell>
          <cell r="G1205" t="str">
            <v>903</v>
          </cell>
          <cell r="I1205">
            <v>491355.865883641</v>
          </cell>
        </row>
        <row r="1206">
          <cell r="A1206" t="str">
            <v>903WYP</v>
          </cell>
          <cell r="B1206" t="str">
            <v>903</v>
          </cell>
          <cell r="D1206">
            <v>276464.2582843037</v>
          </cell>
          <cell r="F1206" t="str">
            <v>903WYP</v>
          </cell>
          <cell r="G1206" t="str">
            <v>903</v>
          </cell>
          <cell r="I1206">
            <v>276464.2582843037</v>
          </cell>
        </row>
        <row r="1207">
          <cell r="A1207" t="str">
            <v>903WYU</v>
          </cell>
          <cell r="B1207" t="str">
            <v>903</v>
          </cell>
          <cell r="D1207">
            <v>58952.39754915067</v>
          </cell>
          <cell r="F1207" t="str">
            <v>903WYU</v>
          </cell>
          <cell r="G1207" t="str">
            <v>903</v>
          </cell>
          <cell r="I1207">
            <v>58952.39754915067</v>
          </cell>
        </row>
        <row r="1208">
          <cell r="A1208" t="str">
            <v>904CA</v>
          </cell>
          <cell r="B1208" t="str">
            <v>904</v>
          </cell>
          <cell r="D1208">
            <v>380914.1825591293</v>
          </cell>
          <cell r="F1208" t="str">
            <v>904CA</v>
          </cell>
          <cell r="G1208" t="str">
            <v>904</v>
          </cell>
          <cell r="I1208">
            <v>380914.1825591293</v>
          </cell>
        </row>
        <row r="1209">
          <cell r="A1209" t="str">
            <v>904CN</v>
          </cell>
          <cell r="B1209" t="str">
            <v>904</v>
          </cell>
          <cell r="D1209">
            <v>-13081.184824368567</v>
          </cell>
          <cell r="F1209" t="str">
            <v>904CN</v>
          </cell>
          <cell r="G1209" t="str">
            <v>904</v>
          </cell>
          <cell r="I1209">
            <v>-13081.184824368567</v>
          </cell>
        </row>
        <row r="1210">
          <cell r="A1210" t="str">
            <v>904ID</v>
          </cell>
          <cell r="B1210" t="str">
            <v>904</v>
          </cell>
          <cell r="D1210">
            <v>357196.68901792006</v>
          </cell>
          <cell r="F1210" t="str">
            <v>904ID</v>
          </cell>
          <cell r="G1210" t="str">
            <v>904</v>
          </cell>
          <cell r="I1210">
            <v>357196.68901792006</v>
          </cell>
        </row>
        <row r="1211">
          <cell r="A1211" t="str">
            <v>904OR</v>
          </cell>
          <cell r="B1211" t="str">
            <v>904</v>
          </cell>
          <cell r="D1211">
            <v>3722524.9280931167</v>
          </cell>
          <cell r="F1211" t="str">
            <v>904OR</v>
          </cell>
          <cell r="G1211" t="str">
            <v>904</v>
          </cell>
          <cell r="I1211">
            <v>3722524.9280931167</v>
          </cell>
        </row>
        <row r="1212">
          <cell r="A1212" t="str">
            <v>904UT</v>
          </cell>
          <cell r="B1212" t="str">
            <v>904</v>
          </cell>
          <cell r="D1212">
            <v>3581068.226308265</v>
          </cell>
          <cell r="F1212" t="str">
            <v>904UT</v>
          </cell>
          <cell r="G1212" t="str">
            <v>904</v>
          </cell>
          <cell r="I1212">
            <v>3581068.226308265</v>
          </cell>
        </row>
        <row r="1213">
          <cell r="A1213" t="str">
            <v>904WA</v>
          </cell>
          <cell r="B1213" t="str">
            <v>904</v>
          </cell>
          <cell r="D1213">
            <v>1211832.085971347</v>
          </cell>
          <cell r="F1213" t="str">
            <v>904WA</v>
          </cell>
          <cell r="G1213" t="str">
            <v>904</v>
          </cell>
          <cell r="I1213">
            <v>1211832.085971347</v>
          </cell>
        </row>
        <row r="1214">
          <cell r="A1214" t="str">
            <v>904WYP</v>
          </cell>
          <cell r="B1214" t="str">
            <v>904</v>
          </cell>
          <cell r="D1214">
            <v>539589.8454623739</v>
          </cell>
          <cell r="F1214" t="str">
            <v>904WYP</v>
          </cell>
          <cell r="G1214" t="str">
            <v>904</v>
          </cell>
          <cell r="I1214">
            <v>539589.8454623739</v>
          </cell>
        </row>
        <row r="1215">
          <cell r="A1215" t="str">
            <v>904WYU</v>
          </cell>
          <cell r="B1215" t="str">
            <v>904</v>
          </cell>
          <cell r="D1215">
            <v>0</v>
          </cell>
          <cell r="F1215" t="str">
            <v>904WYU</v>
          </cell>
          <cell r="G1215" t="str">
            <v>904</v>
          </cell>
          <cell r="I1215">
            <v>0</v>
          </cell>
        </row>
        <row r="1216">
          <cell r="A1216" t="str">
            <v>905CN</v>
          </cell>
          <cell r="B1216" t="str">
            <v>905</v>
          </cell>
          <cell r="D1216">
            <v>381394.1748171434</v>
          </cell>
          <cell r="F1216" t="str">
            <v>905CN</v>
          </cell>
          <cell r="G1216" t="str">
            <v>905</v>
          </cell>
          <cell r="I1216">
            <v>381394.1748171434</v>
          </cell>
        </row>
        <row r="1217">
          <cell r="A1217" t="str">
            <v>905OR</v>
          </cell>
          <cell r="B1217" t="str">
            <v>905</v>
          </cell>
          <cell r="D1217">
            <v>3940.575971326165</v>
          </cell>
          <cell r="F1217" t="str">
            <v>905OR</v>
          </cell>
          <cell r="G1217" t="str">
            <v>905</v>
          </cell>
          <cell r="I1217">
            <v>3940.575971326165</v>
          </cell>
        </row>
        <row r="1218">
          <cell r="A1218" t="str">
            <v>905UT</v>
          </cell>
          <cell r="B1218" t="str">
            <v>905</v>
          </cell>
          <cell r="D1218">
            <v>0</v>
          </cell>
          <cell r="F1218" t="str">
            <v>905UT</v>
          </cell>
          <cell r="G1218" t="str">
            <v>905</v>
          </cell>
          <cell r="I1218">
            <v>0</v>
          </cell>
        </row>
        <row r="1219">
          <cell r="A1219" t="str">
            <v>905WYP</v>
          </cell>
          <cell r="B1219" t="str">
            <v>905</v>
          </cell>
          <cell r="D1219">
            <v>0</v>
          </cell>
          <cell r="F1219" t="str">
            <v>905WYP</v>
          </cell>
          <cell r="G1219" t="str">
            <v>905</v>
          </cell>
          <cell r="I1219">
            <v>0</v>
          </cell>
        </row>
        <row r="1220">
          <cell r="A1220" t="str">
            <v>907CN</v>
          </cell>
          <cell r="B1220" t="str">
            <v>907</v>
          </cell>
          <cell r="D1220">
            <v>431707.2226338033</v>
          </cell>
          <cell r="F1220" t="str">
            <v>907CN</v>
          </cell>
          <cell r="G1220" t="str">
            <v>907</v>
          </cell>
          <cell r="I1220">
            <v>431707.2226338033</v>
          </cell>
        </row>
        <row r="1221">
          <cell r="A1221" t="str">
            <v>908CA</v>
          </cell>
          <cell r="B1221" t="str">
            <v>908</v>
          </cell>
          <cell r="D1221">
            <v>114368.71347122328</v>
          </cell>
          <cell r="F1221" t="str">
            <v>908CA</v>
          </cell>
          <cell r="G1221" t="str">
            <v>908</v>
          </cell>
          <cell r="I1221">
            <v>114368.71347122328</v>
          </cell>
        </row>
        <row r="1222">
          <cell r="A1222" t="str">
            <v>908CN</v>
          </cell>
          <cell r="B1222" t="str">
            <v>908</v>
          </cell>
          <cell r="D1222">
            <v>4118808.2030984345</v>
          </cell>
          <cell r="F1222" t="str">
            <v>908CN</v>
          </cell>
          <cell r="G1222" t="str">
            <v>908</v>
          </cell>
          <cell r="I1222">
            <v>4118808.2030984345</v>
          </cell>
        </row>
        <row r="1223">
          <cell r="A1223" t="str">
            <v>908ID</v>
          </cell>
          <cell r="B1223" t="str">
            <v>908</v>
          </cell>
          <cell r="D1223">
            <v>1553212.0350725807</v>
          </cell>
          <cell r="F1223" t="str">
            <v>908ID</v>
          </cell>
          <cell r="G1223" t="str">
            <v>908</v>
          </cell>
          <cell r="I1223">
            <v>1553212.0350725807</v>
          </cell>
        </row>
        <row r="1224">
          <cell r="A1224" t="str">
            <v>908OR</v>
          </cell>
          <cell r="B1224" t="str">
            <v>908</v>
          </cell>
          <cell r="D1224">
            <v>1170933.4087217436</v>
          </cell>
          <cell r="F1224" t="str">
            <v>908OR</v>
          </cell>
          <cell r="G1224" t="str">
            <v>908</v>
          </cell>
          <cell r="I1224">
            <v>1170933.4087217436</v>
          </cell>
        </row>
        <row r="1225">
          <cell r="A1225" t="str">
            <v>908OTHER</v>
          </cell>
          <cell r="B1225" t="str">
            <v>908</v>
          </cell>
          <cell r="D1225">
            <v>36380.00169337978</v>
          </cell>
          <cell r="F1225" t="str">
            <v>908OTHER</v>
          </cell>
          <cell r="G1225" t="str">
            <v>908</v>
          </cell>
          <cell r="I1225">
            <v>36380.00169337978</v>
          </cell>
        </row>
        <row r="1226">
          <cell r="A1226" t="str">
            <v>908UT</v>
          </cell>
          <cell r="B1226" t="str">
            <v>908</v>
          </cell>
          <cell r="D1226">
            <v>3388852.419135507</v>
          </cell>
          <cell r="F1226" t="str">
            <v>908UT</v>
          </cell>
          <cell r="G1226" t="str">
            <v>908</v>
          </cell>
          <cell r="I1226">
            <v>3388852.419135507</v>
          </cell>
        </row>
        <row r="1227">
          <cell r="A1227" t="str">
            <v>908WA</v>
          </cell>
          <cell r="B1227" t="str">
            <v>908</v>
          </cell>
          <cell r="D1227">
            <v>6077.7608608566225</v>
          </cell>
          <cell r="F1227" t="str">
            <v>908WA</v>
          </cell>
          <cell r="G1227" t="str">
            <v>908</v>
          </cell>
          <cell r="I1227">
            <v>6077.7608608566225</v>
          </cell>
        </row>
        <row r="1228">
          <cell r="A1228" t="str">
            <v>908WYP</v>
          </cell>
          <cell r="B1228" t="str">
            <v>908</v>
          </cell>
          <cell r="D1228">
            <v>805145.6114436787</v>
          </cell>
          <cell r="F1228" t="str">
            <v>908WYP</v>
          </cell>
          <cell r="G1228" t="str">
            <v>908</v>
          </cell>
          <cell r="I1228">
            <v>805145.6114436787</v>
          </cell>
        </row>
        <row r="1229">
          <cell r="A1229" t="str">
            <v>909CA</v>
          </cell>
          <cell r="B1229" t="str">
            <v>909</v>
          </cell>
          <cell r="D1229">
            <v>61.54877003484398</v>
          </cell>
          <cell r="F1229" t="str">
            <v>909CA</v>
          </cell>
          <cell r="G1229" t="str">
            <v>909</v>
          </cell>
          <cell r="I1229">
            <v>61.54877003484398</v>
          </cell>
        </row>
        <row r="1230">
          <cell r="A1230" t="str">
            <v>909CN</v>
          </cell>
          <cell r="B1230" t="str">
            <v>909</v>
          </cell>
          <cell r="D1230">
            <v>3194195.02511526</v>
          </cell>
          <cell r="F1230" t="str">
            <v>909CN</v>
          </cell>
          <cell r="G1230" t="str">
            <v>909</v>
          </cell>
          <cell r="I1230">
            <v>3194195.02511526</v>
          </cell>
        </row>
        <row r="1231">
          <cell r="A1231" t="str">
            <v>909ID</v>
          </cell>
          <cell r="B1231" t="str">
            <v>909</v>
          </cell>
          <cell r="D1231">
            <v>3578.280261324042</v>
          </cell>
          <cell r="F1231" t="str">
            <v>909ID</v>
          </cell>
          <cell r="G1231" t="str">
            <v>909</v>
          </cell>
          <cell r="I1231">
            <v>3578.280261324042</v>
          </cell>
        </row>
        <row r="1232">
          <cell r="A1232" t="str">
            <v>909OR</v>
          </cell>
          <cell r="B1232" t="str">
            <v>909</v>
          </cell>
          <cell r="D1232">
            <v>245048.8733763045</v>
          </cell>
          <cell r="F1232" t="str">
            <v>909OR</v>
          </cell>
          <cell r="G1232" t="str">
            <v>909</v>
          </cell>
          <cell r="I1232">
            <v>245048.8733763045</v>
          </cell>
        </row>
        <row r="1233">
          <cell r="A1233" t="str">
            <v>909UT</v>
          </cell>
          <cell r="B1233" t="str">
            <v>909</v>
          </cell>
          <cell r="D1233">
            <v>23059.362121950166</v>
          </cell>
          <cell r="F1233" t="str">
            <v>909UT</v>
          </cell>
          <cell r="G1233" t="str">
            <v>909</v>
          </cell>
          <cell r="I1233">
            <v>23059.362121950166</v>
          </cell>
        </row>
        <row r="1234">
          <cell r="A1234" t="str">
            <v>909WA</v>
          </cell>
          <cell r="B1234" t="str">
            <v>909</v>
          </cell>
          <cell r="D1234">
            <v>-0.0013484320552379359</v>
          </cell>
          <cell r="F1234" t="str">
            <v>909WA</v>
          </cell>
          <cell r="G1234" t="str">
            <v>909</v>
          </cell>
          <cell r="I1234">
            <v>-0.0013484320552379359</v>
          </cell>
        </row>
        <row r="1235">
          <cell r="A1235" t="str">
            <v>909WYP</v>
          </cell>
          <cell r="B1235" t="str">
            <v>909</v>
          </cell>
          <cell r="D1235">
            <v>994.9736167247393</v>
          </cell>
          <cell r="F1235" t="str">
            <v>909WYP</v>
          </cell>
          <cell r="G1235" t="str">
            <v>909</v>
          </cell>
          <cell r="I1235">
            <v>994.9736167247393</v>
          </cell>
        </row>
        <row r="1236">
          <cell r="A1236" t="str">
            <v>910CN</v>
          </cell>
          <cell r="B1236" t="str">
            <v>910</v>
          </cell>
          <cell r="D1236">
            <v>3266.9454982567945</v>
          </cell>
          <cell r="F1236" t="str">
            <v>910CN</v>
          </cell>
          <cell r="G1236" t="str">
            <v>910</v>
          </cell>
          <cell r="I1236">
            <v>3266.9454982567945</v>
          </cell>
        </row>
        <row r="1237">
          <cell r="A1237" t="str">
            <v>910ID</v>
          </cell>
          <cell r="B1237" t="str">
            <v>910</v>
          </cell>
          <cell r="D1237">
            <v>651.5562613240417</v>
          </cell>
          <cell r="F1237" t="str">
            <v>910ID</v>
          </cell>
          <cell r="G1237" t="str">
            <v>910</v>
          </cell>
          <cell r="I1237">
            <v>651.5562613240417</v>
          </cell>
        </row>
        <row r="1238">
          <cell r="A1238" t="str">
            <v>910OR</v>
          </cell>
          <cell r="B1238" t="str">
            <v>910</v>
          </cell>
          <cell r="D1238">
            <v>431.9604947735191</v>
          </cell>
          <cell r="F1238" t="str">
            <v>910OR</v>
          </cell>
          <cell r="G1238" t="str">
            <v>910</v>
          </cell>
          <cell r="I1238">
            <v>431.9604947735191</v>
          </cell>
        </row>
        <row r="1239">
          <cell r="A1239" t="str">
            <v>910UT</v>
          </cell>
          <cell r="B1239" t="str">
            <v>910</v>
          </cell>
          <cell r="D1239">
            <v>699.0491358885016</v>
          </cell>
          <cell r="F1239" t="str">
            <v>910UT</v>
          </cell>
          <cell r="G1239" t="str">
            <v>910</v>
          </cell>
          <cell r="I1239">
            <v>699.0491358885016</v>
          </cell>
        </row>
        <row r="1240">
          <cell r="A1240" t="str">
            <v>910WYP</v>
          </cell>
          <cell r="B1240" t="str">
            <v>910</v>
          </cell>
          <cell r="D1240">
            <v>306.8280034843205</v>
          </cell>
          <cell r="F1240" t="str">
            <v>910WYP</v>
          </cell>
          <cell r="G1240" t="str">
            <v>910</v>
          </cell>
          <cell r="I1240">
            <v>306.8280034843205</v>
          </cell>
        </row>
        <row r="1241">
          <cell r="A1241" t="str">
            <v>920SO</v>
          </cell>
          <cell r="B1241" t="str">
            <v>920</v>
          </cell>
          <cell r="D1241">
            <v>78400255.50286199</v>
          </cell>
          <cell r="F1241" t="str">
            <v>920SO</v>
          </cell>
          <cell r="G1241" t="str">
            <v>920</v>
          </cell>
          <cell r="I1241">
            <v>78400255.50286199</v>
          </cell>
        </row>
        <row r="1242">
          <cell r="A1242" t="str">
            <v>920UT</v>
          </cell>
          <cell r="B1242" t="str">
            <v>920</v>
          </cell>
          <cell r="D1242">
            <v>21192.553810354853</v>
          </cell>
          <cell r="F1242" t="str">
            <v>920UT</v>
          </cell>
          <cell r="G1242" t="str">
            <v>920</v>
          </cell>
          <cell r="I1242">
            <v>21192.553810354853</v>
          </cell>
        </row>
        <row r="1243">
          <cell r="A1243" t="str">
            <v>920WA</v>
          </cell>
          <cell r="B1243" t="str">
            <v>920</v>
          </cell>
          <cell r="D1243">
            <v>362118.3681590779</v>
          </cell>
          <cell r="F1243" t="str">
            <v>920WA</v>
          </cell>
          <cell r="G1243" t="str">
            <v>920</v>
          </cell>
          <cell r="I1243">
            <v>362118.3681590779</v>
          </cell>
        </row>
        <row r="1244">
          <cell r="A1244" t="str">
            <v>920WYP</v>
          </cell>
          <cell r="B1244" t="str">
            <v>920</v>
          </cell>
          <cell r="D1244">
            <v>-6711.6575955004455</v>
          </cell>
          <cell r="F1244" t="str">
            <v>920WYP</v>
          </cell>
          <cell r="G1244" t="str">
            <v>920</v>
          </cell>
          <cell r="I1244">
            <v>-6711.6575955004455</v>
          </cell>
        </row>
        <row r="1245">
          <cell r="A1245" t="str">
            <v>921CA</v>
          </cell>
          <cell r="B1245" t="str">
            <v>921</v>
          </cell>
          <cell r="D1245">
            <v>13.596352530540912</v>
          </cell>
          <cell r="F1245" t="str">
            <v>921CA</v>
          </cell>
          <cell r="G1245" t="str">
            <v>921</v>
          </cell>
          <cell r="I1245">
            <v>13.596352530540912</v>
          </cell>
        </row>
        <row r="1246">
          <cell r="A1246" t="str">
            <v>921ID</v>
          </cell>
          <cell r="B1246" t="str">
            <v>921</v>
          </cell>
          <cell r="D1246">
            <v>170.81271669575335</v>
          </cell>
          <cell r="F1246" t="str">
            <v>921ID</v>
          </cell>
          <cell r="G1246" t="str">
            <v>921</v>
          </cell>
          <cell r="I1246">
            <v>170.81271669575335</v>
          </cell>
        </row>
        <row r="1247">
          <cell r="A1247" t="str">
            <v>921OR</v>
          </cell>
          <cell r="B1247" t="str">
            <v>921</v>
          </cell>
          <cell r="D1247">
            <v>301.0039412449096</v>
          </cell>
          <cell r="F1247" t="str">
            <v>921OR</v>
          </cell>
          <cell r="G1247" t="str">
            <v>921</v>
          </cell>
          <cell r="I1247">
            <v>301.0039412449096</v>
          </cell>
        </row>
        <row r="1248">
          <cell r="A1248" t="str">
            <v>921SO</v>
          </cell>
          <cell r="B1248" t="str">
            <v>921</v>
          </cell>
          <cell r="D1248">
            <v>13135065.168551588</v>
          </cell>
          <cell r="F1248" t="str">
            <v>921SO</v>
          </cell>
          <cell r="G1248" t="str">
            <v>921</v>
          </cell>
          <cell r="I1248">
            <v>13135065.168551588</v>
          </cell>
        </row>
        <row r="1249">
          <cell r="A1249" t="str">
            <v>921UT</v>
          </cell>
          <cell r="B1249" t="str">
            <v>921</v>
          </cell>
          <cell r="D1249">
            <v>-1015752.1121029668</v>
          </cell>
          <cell r="F1249" t="str">
            <v>921UT</v>
          </cell>
          <cell r="G1249" t="str">
            <v>921</v>
          </cell>
          <cell r="I1249">
            <v>-1015752.1121029668</v>
          </cell>
        </row>
        <row r="1250">
          <cell r="A1250" t="str">
            <v>921WA</v>
          </cell>
          <cell r="B1250" t="str">
            <v>921</v>
          </cell>
          <cell r="D1250">
            <v>454.3719313554391</v>
          </cell>
          <cell r="F1250" t="str">
            <v>921WA</v>
          </cell>
          <cell r="G1250" t="str">
            <v>921</v>
          </cell>
          <cell r="I1250">
            <v>454.3719313554391</v>
          </cell>
        </row>
        <row r="1251">
          <cell r="A1251" t="str">
            <v>921WYP</v>
          </cell>
          <cell r="B1251" t="str">
            <v>921</v>
          </cell>
          <cell r="D1251">
            <v>3227.257001163467</v>
          </cell>
          <cell r="F1251" t="str">
            <v>921WYP</v>
          </cell>
          <cell r="G1251" t="str">
            <v>921</v>
          </cell>
          <cell r="I1251">
            <v>3227.257001163467</v>
          </cell>
        </row>
        <row r="1252">
          <cell r="A1252" t="str">
            <v>922SO</v>
          </cell>
          <cell r="B1252" t="str">
            <v>922</v>
          </cell>
          <cell r="D1252">
            <v>-21169642.502458025</v>
          </cell>
          <cell r="F1252" t="str">
            <v>922SO</v>
          </cell>
          <cell r="G1252" t="str">
            <v>922</v>
          </cell>
          <cell r="I1252">
            <v>-21169642.502458025</v>
          </cell>
        </row>
        <row r="1253">
          <cell r="A1253" t="str">
            <v>923CA</v>
          </cell>
          <cell r="B1253" t="str">
            <v>923</v>
          </cell>
          <cell r="D1253">
            <v>0</v>
          </cell>
          <cell r="F1253" t="str">
            <v>923CA</v>
          </cell>
          <cell r="G1253" t="str">
            <v>923</v>
          </cell>
          <cell r="I1253">
            <v>0</v>
          </cell>
        </row>
        <row r="1254">
          <cell r="A1254" t="str">
            <v>923CN</v>
          </cell>
          <cell r="B1254" t="str">
            <v>923</v>
          </cell>
          <cell r="D1254">
            <v>0</v>
          </cell>
          <cell r="F1254" t="str">
            <v>923CN</v>
          </cell>
          <cell r="G1254" t="str">
            <v>923</v>
          </cell>
          <cell r="I1254">
            <v>0</v>
          </cell>
        </row>
        <row r="1255">
          <cell r="A1255" t="str">
            <v>923OR</v>
          </cell>
          <cell r="B1255" t="str">
            <v>923</v>
          </cell>
          <cell r="D1255">
            <v>0</v>
          </cell>
          <cell r="F1255" t="str">
            <v>923OR</v>
          </cell>
          <cell r="G1255" t="str">
            <v>923</v>
          </cell>
          <cell r="I1255">
            <v>0</v>
          </cell>
        </row>
        <row r="1256">
          <cell r="A1256" t="str">
            <v>923SO</v>
          </cell>
          <cell r="B1256" t="str">
            <v>923</v>
          </cell>
          <cell r="D1256">
            <v>10107613.876598299</v>
          </cell>
          <cell r="F1256" t="str">
            <v>923SO</v>
          </cell>
          <cell r="G1256" t="str">
            <v>923</v>
          </cell>
          <cell r="I1256">
            <v>10107613.876598299</v>
          </cell>
        </row>
        <row r="1257">
          <cell r="A1257" t="str">
            <v>923UT</v>
          </cell>
          <cell r="B1257" t="str">
            <v>923</v>
          </cell>
          <cell r="D1257">
            <v>-0.011925538106879685</v>
          </cell>
          <cell r="F1257" t="str">
            <v>923UT</v>
          </cell>
          <cell r="G1257" t="str">
            <v>923</v>
          </cell>
          <cell r="I1257">
            <v>-0.011925538106879685</v>
          </cell>
        </row>
        <row r="1258">
          <cell r="A1258" t="str">
            <v>923WA</v>
          </cell>
          <cell r="B1258" t="str">
            <v>923</v>
          </cell>
          <cell r="D1258">
            <v>688.7579988365328</v>
          </cell>
          <cell r="F1258" t="str">
            <v>923WA</v>
          </cell>
          <cell r="G1258" t="str">
            <v>923</v>
          </cell>
          <cell r="I1258">
            <v>688.7579988365328</v>
          </cell>
        </row>
        <row r="1259">
          <cell r="A1259" t="str">
            <v>924SO</v>
          </cell>
          <cell r="B1259" t="str">
            <v>924</v>
          </cell>
          <cell r="D1259">
            <v>25488643.062879477</v>
          </cell>
          <cell r="F1259" t="str">
            <v>924SO</v>
          </cell>
          <cell r="G1259" t="str">
            <v>924</v>
          </cell>
          <cell r="I1259">
            <v>25488643.062879477</v>
          </cell>
        </row>
        <row r="1260">
          <cell r="A1260" t="str">
            <v>925SO</v>
          </cell>
          <cell r="B1260" t="str">
            <v>925</v>
          </cell>
          <cell r="D1260">
            <v>8849143.281782907</v>
          </cell>
          <cell r="F1260" t="str">
            <v>925SO</v>
          </cell>
          <cell r="G1260" t="str">
            <v>925</v>
          </cell>
          <cell r="I1260">
            <v>8849143.281782907</v>
          </cell>
        </row>
        <row r="1261">
          <cell r="A1261" t="str">
            <v>928CA</v>
          </cell>
          <cell r="B1261" t="str">
            <v>928</v>
          </cell>
          <cell r="D1261">
            <v>5131.416631762652</v>
          </cell>
          <cell r="F1261" t="str">
            <v>928CA</v>
          </cell>
          <cell r="G1261" t="str">
            <v>928</v>
          </cell>
          <cell r="I1261">
            <v>5131.416631762652</v>
          </cell>
        </row>
        <row r="1262">
          <cell r="A1262" t="str">
            <v>928ID</v>
          </cell>
          <cell r="B1262" t="str">
            <v>928</v>
          </cell>
          <cell r="D1262">
            <v>348367.8195113437</v>
          </cell>
          <cell r="F1262" t="str">
            <v>928ID</v>
          </cell>
          <cell r="G1262" t="str">
            <v>928</v>
          </cell>
          <cell r="I1262">
            <v>348367.8195113437</v>
          </cell>
        </row>
        <row r="1263">
          <cell r="A1263" t="str">
            <v>928OR</v>
          </cell>
          <cell r="B1263" t="str">
            <v>928</v>
          </cell>
          <cell r="D1263">
            <v>3206996.392891205</v>
          </cell>
          <cell r="F1263" t="str">
            <v>928OR</v>
          </cell>
          <cell r="G1263" t="str">
            <v>928</v>
          </cell>
          <cell r="I1263">
            <v>3206996.392891205</v>
          </cell>
        </row>
        <row r="1264">
          <cell r="A1264" t="str">
            <v>928SG</v>
          </cell>
          <cell r="B1264" t="str">
            <v>928</v>
          </cell>
          <cell r="D1264">
            <v>-456845.83424084843</v>
          </cell>
          <cell r="F1264" t="str">
            <v>928SG</v>
          </cell>
          <cell r="G1264" t="str">
            <v>928</v>
          </cell>
          <cell r="I1264">
            <v>-456845.83424084843</v>
          </cell>
        </row>
        <row r="1265">
          <cell r="A1265" t="str">
            <v>928SO</v>
          </cell>
          <cell r="B1265" t="str">
            <v>928</v>
          </cell>
          <cell r="D1265">
            <v>431.5545695171611</v>
          </cell>
          <cell r="F1265" t="str">
            <v>928SO</v>
          </cell>
          <cell r="G1265" t="str">
            <v>928</v>
          </cell>
          <cell r="I1265">
            <v>431.5545695171611</v>
          </cell>
        </row>
        <row r="1266">
          <cell r="A1266" t="str">
            <v>928UT</v>
          </cell>
          <cell r="B1266" t="str">
            <v>928</v>
          </cell>
          <cell r="D1266">
            <v>3599186.5354450257</v>
          </cell>
          <cell r="F1266" t="str">
            <v>928UT</v>
          </cell>
          <cell r="G1266" t="str">
            <v>928</v>
          </cell>
          <cell r="I1266">
            <v>3599186.5354450257</v>
          </cell>
        </row>
        <row r="1267">
          <cell r="A1267" t="str">
            <v>928WA</v>
          </cell>
          <cell r="B1267" t="str">
            <v>928</v>
          </cell>
          <cell r="D1267">
            <v>466837.40598313074</v>
          </cell>
          <cell r="F1267" t="str">
            <v>928WA</v>
          </cell>
          <cell r="G1267" t="str">
            <v>928</v>
          </cell>
          <cell r="I1267">
            <v>466837.40598313074</v>
          </cell>
        </row>
        <row r="1268">
          <cell r="A1268" t="str">
            <v>928WYP</v>
          </cell>
          <cell r="B1268" t="str">
            <v>928</v>
          </cell>
          <cell r="D1268">
            <v>944618.8162943593</v>
          </cell>
          <cell r="F1268" t="str">
            <v>928WYP</v>
          </cell>
          <cell r="G1268" t="str">
            <v>928</v>
          </cell>
          <cell r="I1268">
            <v>944618.8162943593</v>
          </cell>
        </row>
        <row r="1269">
          <cell r="A1269" t="str">
            <v>929SO</v>
          </cell>
          <cell r="B1269" t="str">
            <v>929</v>
          </cell>
          <cell r="D1269">
            <v>-6160990.353317965</v>
          </cell>
          <cell r="F1269" t="str">
            <v>929SO</v>
          </cell>
          <cell r="G1269" t="str">
            <v>929</v>
          </cell>
          <cell r="I1269">
            <v>-6160990.353317965</v>
          </cell>
        </row>
        <row r="1270">
          <cell r="A1270" t="str">
            <v>930CN</v>
          </cell>
          <cell r="B1270" t="str">
            <v>930</v>
          </cell>
          <cell r="D1270">
            <v>6065.298304246654</v>
          </cell>
          <cell r="F1270" t="str">
            <v>930CN</v>
          </cell>
          <cell r="G1270" t="str">
            <v>930</v>
          </cell>
          <cell r="I1270">
            <v>6065.298304246654</v>
          </cell>
        </row>
        <row r="1271">
          <cell r="A1271" t="str">
            <v>930ID</v>
          </cell>
          <cell r="B1271" t="str">
            <v>930</v>
          </cell>
          <cell r="D1271">
            <v>661.2076788830715</v>
          </cell>
          <cell r="F1271" t="str">
            <v>930ID</v>
          </cell>
          <cell r="G1271" t="str">
            <v>930</v>
          </cell>
          <cell r="I1271">
            <v>661.2076788830715</v>
          </cell>
        </row>
        <row r="1272">
          <cell r="A1272" t="str">
            <v>930OR</v>
          </cell>
          <cell r="B1272" t="str">
            <v>930</v>
          </cell>
          <cell r="D1272">
            <v>8022928.006082035</v>
          </cell>
          <cell r="F1272" t="str">
            <v>930OR</v>
          </cell>
          <cell r="G1272" t="str">
            <v>930</v>
          </cell>
          <cell r="I1272">
            <v>8022928.006082035</v>
          </cell>
        </row>
        <row r="1273">
          <cell r="A1273" t="str">
            <v>930SG</v>
          </cell>
          <cell r="B1273" t="str">
            <v>930</v>
          </cell>
          <cell r="D1273">
            <v>0</v>
          </cell>
          <cell r="F1273" t="str">
            <v>930SG</v>
          </cell>
          <cell r="G1273" t="str">
            <v>930</v>
          </cell>
          <cell r="I1273">
            <v>0</v>
          </cell>
        </row>
        <row r="1274">
          <cell r="A1274" t="str">
            <v>930SO</v>
          </cell>
          <cell r="B1274" t="str">
            <v>930</v>
          </cell>
          <cell r="D1274">
            <v>14507318.834709132</v>
          </cell>
          <cell r="F1274" t="str">
            <v>930SO</v>
          </cell>
          <cell r="G1274" t="str">
            <v>930</v>
          </cell>
          <cell r="I1274">
            <v>14507318.834709132</v>
          </cell>
        </row>
        <row r="1275">
          <cell r="A1275" t="str">
            <v>930UT</v>
          </cell>
          <cell r="B1275" t="str">
            <v>930</v>
          </cell>
          <cell r="D1275">
            <v>4881460.20814427</v>
          </cell>
          <cell r="F1275" t="str">
            <v>930UT</v>
          </cell>
          <cell r="G1275" t="str">
            <v>930</v>
          </cell>
          <cell r="I1275">
            <v>4881460.20814427</v>
          </cell>
        </row>
        <row r="1276">
          <cell r="A1276" t="str">
            <v>930WA</v>
          </cell>
          <cell r="B1276" t="str">
            <v>930</v>
          </cell>
          <cell r="D1276">
            <v>11.094301919720767</v>
          </cell>
          <cell r="F1276" t="str">
            <v>930WA</v>
          </cell>
          <cell r="G1276" t="str">
            <v>930</v>
          </cell>
          <cell r="I1276">
            <v>11.094301919720767</v>
          </cell>
        </row>
        <row r="1277">
          <cell r="A1277" t="str">
            <v>930WYP</v>
          </cell>
          <cell r="B1277" t="str">
            <v>930</v>
          </cell>
          <cell r="D1277">
            <v>10833.633507853401</v>
          </cell>
          <cell r="F1277" t="str">
            <v>930WYP</v>
          </cell>
          <cell r="G1277" t="str">
            <v>930</v>
          </cell>
          <cell r="I1277">
            <v>10833.633507853401</v>
          </cell>
        </row>
        <row r="1278">
          <cell r="A1278" t="str">
            <v>931OR</v>
          </cell>
          <cell r="B1278" t="str">
            <v>931</v>
          </cell>
          <cell r="D1278">
            <v>937359.5612972667</v>
          </cell>
          <cell r="F1278" t="str">
            <v>931OR</v>
          </cell>
          <cell r="G1278" t="str">
            <v>931</v>
          </cell>
          <cell r="I1278">
            <v>937359.5612972667</v>
          </cell>
        </row>
        <row r="1279">
          <cell r="A1279" t="str">
            <v>931SO</v>
          </cell>
          <cell r="B1279" t="str">
            <v>931</v>
          </cell>
          <cell r="D1279">
            <v>5176366.8717365265</v>
          </cell>
          <cell r="F1279" t="str">
            <v>931SO</v>
          </cell>
          <cell r="G1279" t="str">
            <v>931</v>
          </cell>
          <cell r="I1279">
            <v>5176366.8717365265</v>
          </cell>
        </row>
        <row r="1280">
          <cell r="A1280" t="str">
            <v>931UT</v>
          </cell>
          <cell r="B1280" t="str">
            <v>931</v>
          </cell>
          <cell r="D1280">
            <v>232.05846422338567</v>
          </cell>
          <cell r="F1280" t="str">
            <v>931UT</v>
          </cell>
          <cell r="G1280" t="str">
            <v>931</v>
          </cell>
          <cell r="I1280">
            <v>232.05846422338567</v>
          </cell>
        </row>
        <row r="1281">
          <cell r="A1281" t="str">
            <v>931WYP</v>
          </cell>
          <cell r="B1281" t="str">
            <v>931</v>
          </cell>
          <cell r="D1281">
            <v>18931.043411867362</v>
          </cell>
          <cell r="F1281" t="str">
            <v>931WYP</v>
          </cell>
          <cell r="G1281" t="str">
            <v>931</v>
          </cell>
          <cell r="I1281">
            <v>18931.043411867362</v>
          </cell>
        </row>
        <row r="1282">
          <cell r="A1282" t="str">
            <v>935OR</v>
          </cell>
          <cell r="B1282" t="str">
            <v>935</v>
          </cell>
          <cell r="D1282">
            <v>42564.1218404503</v>
          </cell>
          <cell r="F1282" t="str">
            <v>935OR</v>
          </cell>
          <cell r="G1282" t="str">
            <v>935</v>
          </cell>
          <cell r="I1282">
            <v>42564.1218404503</v>
          </cell>
        </row>
        <row r="1283">
          <cell r="A1283" t="str">
            <v>935SO</v>
          </cell>
          <cell r="B1283" t="str">
            <v>935</v>
          </cell>
          <cell r="D1283">
            <v>24490638.060133927</v>
          </cell>
          <cell r="F1283" t="str">
            <v>935SO</v>
          </cell>
          <cell r="G1283" t="str">
            <v>935</v>
          </cell>
          <cell r="I1283">
            <v>24490638.060133927</v>
          </cell>
        </row>
        <row r="1284">
          <cell r="A1284" t="str">
            <v>DPCA</v>
          </cell>
          <cell r="B1284" t="str">
            <v>DP</v>
          </cell>
          <cell r="D1284">
            <v>512361.87</v>
          </cell>
          <cell r="F1284" t="str">
            <v>DPCA</v>
          </cell>
          <cell r="G1284" t="str">
            <v>DP</v>
          </cell>
          <cell r="I1284">
            <v>512361.87</v>
          </cell>
        </row>
        <row r="1285">
          <cell r="A1285" t="str">
            <v>DPID</v>
          </cell>
          <cell r="B1285" t="str">
            <v>DP</v>
          </cell>
          <cell r="D1285">
            <v>1946993.57</v>
          </cell>
          <cell r="F1285" t="str">
            <v>DPID</v>
          </cell>
          <cell r="G1285" t="str">
            <v>DP</v>
          </cell>
          <cell r="I1285">
            <v>1946993.57</v>
          </cell>
        </row>
        <row r="1286">
          <cell r="A1286" t="str">
            <v>DPOR</v>
          </cell>
          <cell r="B1286" t="str">
            <v>DP</v>
          </cell>
          <cell r="D1286">
            <v>6663686.52</v>
          </cell>
          <cell r="F1286" t="str">
            <v>DPOR</v>
          </cell>
          <cell r="G1286" t="str">
            <v>DP</v>
          </cell>
          <cell r="I1286">
            <v>6663686.52</v>
          </cell>
        </row>
        <row r="1287">
          <cell r="A1287" t="str">
            <v>DPSG</v>
          </cell>
          <cell r="B1287" t="str">
            <v>DP</v>
          </cell>
          <cell r="D1287">
            <v>0</v>
          </cell>
          <cell r="F1287" t="str">
            <v>DPSG</v>
          </cell>
          <cell r="G1287" t="str">
            <v>DP</v>
          </cell>
          <cell r="I1287">
            <v>0</v>
          </cell>
        </row>
        <row r="1288">
          <cell r="A1288" t="str">
            <v>DPUT</v>
          </cell>
          <cell r="B1288" t="str">
            <v>DP</v>
          </cell>
          <cell r="D1288">
            <v>18678402.19</v>
          </cell>
          <cell r="F1288" t="str">
            <v>DPUT</v>
          </cell>
          <cell r="G1288" t="str">
            <v>DP</v>
          </cell>
          <cell r="I1288">
            <v>18678402.19</v>
          </cell>
        </row>
        <row r="1289">
          <cell r="A1289" t="str">
            <v>DPWA</v>
          </cell>
          <cell r="B1289" t="str">
            <v>DP</v>
          </cell>
          <cell r="D1289">
            <v>1899446.57</v>
          </cell>
          <cell r="F1289" t="str">
            <v>DPWA</v>
          </cell>
          <cell r="G1289" t="str">
            <v>DP</v>
          </cell>
          <cell r="I1289">
            <v>1899446.57</v>
          </cell>
        </row>
        <row r="1290">
          <cell r="A1290" t="str">
            <v>DPWYU</v>
          </cell>
          <cell r="B1290" t="str">
            <v>DP</v>
          </cell>
          <cell r="D1290">
            <v>3407391.86</v>
          </cell>
          <cell r="F1290" t="str">
            <v>DPWYU</v>
          </cell>
          <cell r="G1290" t="str">
            <v>DP</v>
          </cell>
          <cell r="I1290">
            <v>3407391.86</v>
          </cell>
        </row>
        <row r="1291">
          <cell r="A1291" t="str">
            <v>GPSO</v>
          </cell>
          <cell r="B1291" t="str">
            <v>GP</v>
          </cell>
          <cell r="D1291">
            <v>692739.69</v>
          </cell>
          <cell r="F1291" t="str">
            <v>GPSO</v>
          </cell>
          <cell r="G1291" t="str">
            <v>GP</v>
          </cell>
          <cell r="I1291">
            <v>692739.69</v>
          </cell>
        </row>
        <row r="1292">
          <cell r="A1292" t="str">
            <v>SCHMAPSE</v>
          </cell>
          <cell r="B1292" t="str">
            <v>SCHMAP</v>
          </cell>
          <cell r="D1292">
            <v>133229</v>
          </cell>
          <cell r="F1292" t="str">
            <v>SCHMAPSE</v>
          </cell>
          <cell r="G1292" t="str">
            <v>SCHMAP</v>
          </cell>
          <cell r="I1292">
            <v>133229</v>
          </cell>
        </row>
        <row r="1293">
          <cell r="A1293" t="str">
            <v>SCHMAPSG</v>
          </cell>
          <cell r="B1293" t="str">
            <v>SCHMAP</v>
          </cell>
          <cell r="D1293">
            <v>119015</v>
          </cell>
          <cell r="F1293" t="str">
            <v>SCHMAPSG</v>
          </cell>
          <cell r="G1293" t="str">
            <v>SCHMAP</v>
          </cell>
          <cell r="I1293">
            <v>119015</v>
          </cell>
        </row>
        <row r="1294">
          <cell r="A1294" t="str">
            <v>SCHMAPSNP</v>
          </cell>
          <cell r="B1294" t="str">
            <v>SCHMAP</v>
          </cell>
          <cell r="D1294">
            <v>1096543.6396539998</v>
          </cell>
          <cell r="F1294" t="str">
            <v>SCHMAPSNP</v>
          </cell>
          <cell r="G1294" t="str">
            <v>SCHMAP</v>
          </cell>
          <cell r="I1294">
            <v>1096543.6396539998</v>
          </cell>
        </row>
        <row r="1295">
          <cell r="A1295" t="str">
            <v>SCHMAPSO</v>
          </cell>
          <cell r="B1295" t="str">
            <v>SCHMAP</v>
          </cell>
          <cell r="D1295">
            <v>11062955.883211</v>
          </cell>
          <cell r="F1295" t="str">
            <v>SCHMAPSO</v>
          </cell>
          <cell r="G1295" t="str">
            <v>SCHMAP</v>
          </cell>
          <cell r="I1295">
            <v>11062955.883211</v>
          </cell>
        </row>
        <row r="1296">
          <cell r="A1296" t="str">
            <v>SCHMATCA</v>
          </cell>
          <cell r="B1296" t="str">
            <v>SCHMAT</v>
          </cell>
          <cell r="D1296">
            <v>0</v>
          </cell>
          <cell r="F1296" t="str">
            <v>SCHMATCA</v>
          </cell>
          <cell r="G1296" t="str">
            <v>SCHMAT</v>
          </cell>
          <cell r="I1296">
            <v>0</v>
          </cell>
        </row>
        <row r="1297">
          <cell r="A1297" t="str">
            <v>SCHMATCIAC</v>
          </cell>
          <cell r="B1297" t="str">
            <v>SCHMAT</v>
          </cell>
          <cell r="D1297">
            <v>133417567</v>
          </cell>
          <cell r="F1297" t="str">
            <v>SCHMATCIAC</v>
          </cell>
          <cell r="G1297" t="str">
            <v>SCHMAT</v>
          </cell>
          <cell r="I1297">
            <v>133417567</v>
          </cell>
        </row>
        <row r="1298">
          <cell r="A1298" t="str">
            <v>SCHMATGPS</v>
          </cell>
          <cell r="B1298" t="str">
            <v>SCHMAT</v>
          </cell>
          <cell r="D1298">
            <v>1400645.5599350003</v>
          </cell>
          <cell r="F1298" t="str">
            <v>SCHMATGPS</v>
          </cell>
          <cell r="G1298" t="str">
            <v>SCHMAT</v>
          </cell>
          <cell r="I1298">
            <v>1400645.5599350003</v>
          </cell>
        </row>
        <row r="1299">
          <cell r="A1299" t="str">
            <v>SCHMATID</v>
          </cell>
          <cell r="B1299" t="str">
            <v>SCHMAT</v>
          </cell>
          <cell r="D1299">
            <v>399549</v>
          </cell>
          <cell r="F1299" t="str">
            <v>SCHMATID</v>
          </cell>
          <cell r="G1299" t="str">
            <v>SCHMAT</v>
          </cell>
          <cell r="I1299">
            <v>399549</v>
          </cell>
        </row>
        <row r="1300">
          <cell r="A1300" t="str">
            <v>SCHMATOR</v>
          </cell>
          <cell r="B1300" t="str">
            <v>SCHMAT</v>
          </cell>
          <cell r="D1300">
            <v>8257634.000000001</v>
          </cell>
          <cell r="F1300" t="str">
            <v>SCHMATOR</v>
          </cell>
          <cell r="G1300" t="str">
            <v>SCHMAT</v>
          </cell>
          <cell r="I1300">
            <v>8257634.000000001</v>
          </cell>
        </row>
        <row r="1301">
          <cell r="A1301" t="str">
            <v>SCHMATOTHER</v>
          </cell>
          <cell r="B1301" t="str">
            <v>SCHMAT</v>
          </cell>
          <cell r="D1301">
            <v>10041003</v>
          </cell>
          <cell r="F1301" t="str">
            <v>SCHMATOTHER</v>
          </cell>
          <cell r="G1301" t="str">
            <v>SCHMAT</v>
          </cell>
          <cell r="I1301">
            <v>10041003</v>
          </cell>
        </row>
        <row r="1302">
          <cell r="A1302" t="str">
            <v>SCHMATSCHMDEXP</v>
          </cell>
          <cell r="B1302" t="str">
            <v>SCHMAT</v>
          </cell>
          <cell r="D1302">
            <v>464922851.56611</v>
          </cell>
          <cell r="F1302" t="str">
            <v>SCHMATSCHMDEXP</v>
          </cell>
          <cell r="G1302" t="str">
            <v>SCHMAT</v>
          </cell>
          <cell r="I1302">
            <v>464922851.56611</v>
          </cell>
        </row>
        <row r="1303">
          <cell r="A1303" t="str">
            <v>SCHMATSE</v>
          </cell>
          <cell r="B1303" t="str">
            <v>SCHMAT</v>
          </cell>
          <cell r="D1303">
            <v>36281725</v>
          </cell>
          <cell r="F1303" t="str">
            <v>SCHMATSE</v>
          </cell>
          <cell r="G1303" t="str">
            <v>SCHMAT</v>
          </cell>
          <cell r="I1303">
            <v>36281725</v>
          </cell>
        </row>
        <row r="1304">
          <cell r="A1304" t="str">
            <v>SCHMATSG</v>
          </cell>
          <cell r="B1304" t="str">
            <v>SCHMAT</v>
          </cell>
          <cell r="D1304">
            <v>13105263.09</v>
          </cell>
          <cell r="F1304" t="str">
            <v>SCHMATSG</v>
          </cell>
          <cell r="G1304" t="str">
            <v>SCHMAT</v>
          </cell>
          <cell r="I1304">
            <v>13105263.09</v>
          </cell>
        </row>
        <row r="1305">
          <cell r="A1305" t="str">
            <v>SCHMATSNP</v>
          </cell>
          <cell r="B1305" t="str">
            <v>SCHMAT</v>
          </cell>
          <cell r="D1305">
            <v>163146385.999999</v>
          </cell>
          <cell r="F1305" t="str">
            <v>SCHMATSNP</v>
          </cell>
          <cell r="G1305" t="str">
            <v>SCHMAT</v>
          </cell>
          <cell r="I1305">
            <v>163146385.999999</v>
          </cell>
        </row>
        <row r="1306">
          <cell r="A1306" t="str">
            <v>SCHMATSNPD</v>
          </cell>
          <cell r="B1306" t="str">
            <v>SCHMAT</v>
          </cell>
          <cell r="D1306">
            <v>102449.98975500092</v>
          </cell>
          <cell r="F1306" t="str">
            <v>SCHMATSNPD</v>
          </cell>
          <cell r="G1306" t="str">
            <v>SCHMAT</v>
          </cell>
          <cell r="I1306">
            <v>102449.98975500092</v>
          </cell>
        </row>
        <row r="1307">
          <cell r="A1307" t="str">
            <v>SCHMATSO</v>
          </cell>
          <cell r="B1307" t="str">
            <v>SCHMAT</v>
          </cell>
          <cell r="D1307">
            <v>50590454.55</v>
          </cell>
          <cell r="F1307" t="str">
            <v>SCHMATSO</v>
          </cell>
          <cell r="G1307" t="str">
            <v>SCHMAT</v>
          </cell>
          <cell r="I1307">
            <v>50590454.55</v>
          </cell>
        </row>
        <row r="1308">
          <cell r="A1308" t="str">
            <v>SCHMATSGCT</v>
          </cell>
          <cell r="B1308" t="str">
            <v>SCHMAT</v>
          </cell>
          <cell r="D1308">
            <v>939000.1877260001</v>
          </cell>
          <cell r="F1308" t="str">
            <v>SCHMATSGCT</v>
          </cell>
          <cell r="G1308" t="str">
            <v>SCHMAT</v>
          </cell>
          <cell r="I1308">
            <v>939000.1877260001</v>
          </cell>
        </row>
        <row r="1309">
          <cell r="A1309" t="str">
            <v>SCHMATSG-P</v>
          </cell>
          <cell r="B1309" t="str">
            <v>SCHMAT</v>
          </cell>
          <cell r="D1309">
            <v>0</v>
          </cell>
          <cell r="F1309" t="str">
            <v>SCHMATSG-P</v>
          </cell>
          <cell r="G1309" t="str">
            <v>SCHMAT</v>
          </cell>
          <cell r="I1309">
            <v>0</v>
          </cell>
        </row>
        <row r="1310">
          <cell r="A1310" t="str">
            <v>SCHMATSG-U</v>
          </cell>
          <cell r="B1310" t="str">
            <v>SCHMAT</v>
          </cell>
          <cell r="D1310">
            <v>0</v>
          </cell>
          <cell r="F1310" t="str">
            <v>SCHMATSG-U</v>
          </cell>
          <cell r="G1310" t="str">
            <v>SCHMAT</v>
          </cell>
          <cell r="I1310">
            <v>0</v>
          </cell>
        </row>
        <row r="1311">
          <cell r="A1311" t="str">
            <v>SCHMATTROJD</v>
          </cell>
          <cell r="B1311" t="str">
            <v>SCHMAT</v>
          </cell>
          <cell r="D1311">
            <v>1674999.846741</v>
          </cell>
          <cell r="F1311" t="str">
            <v>SCHMATTROJD</v>
          </cell>
          <cell r="G1311" t="str">
            <v>SCHMAT</v>
          </cell>
          <cell r="I1311">
            <v>1674999.846741</v>
          </cell>
        </row>
        <row r="1312">
          <cell r="A1312" t="str">
            <v>SCHMATUT</v>
          </cell>
          <cell r="B1312" t="str">
            <v>SCHMAT</v>
          </cell>
          <cell r="D1312">
            <v>156028</v>
          </cell>
          <cell r="F1312" t="str">
            <v>SCHMATUT</v>
          </cell>
          <cell r="G1312" t="str">
            <v>SCHMAT</v>
          </cell>
          <cell r="I1312">
            <v>156028</v>
          </cell>
        </row>
        <row r="1313">
          <cell r="A1313" t="str">
            <v>SCHMATWA</v>
          </cell>
          <cell r="B1313" t="str">
            <v>SCHMAT</v>
          </cell>
          <cell r="D1313">
            <v>-756115</v>
          </cell>
          <cell r="F1313" t="str">
            <v>SCHMATWA</v>
          </cell>
          <cell r="G1313" t="str">
            <v>SCHMAT</v>
          </cell>
          <cell r="I1313">
            <v>-756115</v>
          </cell>
        </row>
        <row r="1314">
          <cell r="A1314" t="str">
            <v>SCHMATWYP</v>
          </cell>
          <cell r="B1314" t="str">
            <v>SCHMAT</v>
          </cell>
          <cell r="D1314">
            <v>890855</v>
          </cell>
          <cell r="F1314" t="str">
            <v>SCHMATWYP</v>
          </cell>
          <cell r="G1314" t="str">
            <v>SCHMAT</v>
          </cell>
          <cell r="I1314">
            <v>890855</v>
          </cell>
        </row>
        <row r="1315">
          <cell r="A1315" t="str">
            <v>SCHMATWYU</v>
          </cell>
          <cell r="B1315" t="str">
            <v>SCHMAT</v>
          </cell>
          <cell r="D1315">
            <v>0</v>
          </cell>
          <cell r="F1315" t="str">
            <v>SCHMATWYU</v>
          </cell>
          <cell r="G1315" t="str">
            <v>SCHMAT</v>
          </cell>
          <cell r="I1315">
            <v>0</v>
          </cell>
        </row>
        <row r="1316">
          <cell r="A1316" t="str">
            <v>SCHMDPSE</v>
          </cell>
          <cell r="B1316" t="str">
            <v>SCHMDP</v>
          </cell>
          <cell r="D1316">
            <v>1810102.87</v>
          </cell>
          <cell r="F1316" t="str">
            <v>SCHMDPSE</v>
          </cell>
          <cell r="G1316" t="str">
            <v>SCHMDP</v>
          </cell>
          <cell r="I1316">
            <v>1810102.87</v>
          </cell>
        </row>
        <row r="1317">
          <cell r="A1317" t="str">
            <v>SCHMDPSG</v>
          </cell>
          <cell r="B1317" t="str">
            <v>SCHMDP</v>
          </cell>
          <cell r="D1317">
            <v>0</v>
          </cell>
          <cell r="F1317" t="str">
            <v>SCHMDPSG</v>
          </cell>
          <cell r="G1317" t="str">
            <v>SCHMDP</v>
          </cell>
          <cell r="I1317">
            <v>0</v>
          </cell>
        </row>
        <row r="1318">
          <cell r="A1318" t="str">
            <v>SCHMDPSNP</v>
          </cell>
          <cell r="B1318" t="str">
            <v>SCHMDP</v>
          </cell>
          <cell r="D1318">
            <v>381063.308106</v>
          </cell>
          <cell r="F1318" t="str">
            <v>SCHMDPSNP</v>
          </cell>
          <cell r="G1318" t="str">
            <v>SCHMDP</v>
          </cell>
          <cell r="I1318">
            <v>381063.308106</v>
          </cell>
        </row>
        <row r="1319">
          <cell r="A1319" t="str">
            <v>SCHMDPSO</v>
          </cell>
          <cell r="B1319" t="str">
            <v>SCHMDP</v>
          </cell>
          <cell r="D1319">
            <v>24943943.494985</v>
          </cell>
          <cell r="F1319" t="str">
            <v>SCHMDPSO</v>
          </cell>
          <cell r="G1319" t="str">
            <v>SCHMDP</v>
          </cell>
          <cell r="I1319">
            <v>24943943.494985</v>
          </cell>
        </row>
        <row r="1320">
          <cell r="A1320" t="str">
            <v>SCHMDTBADDEBT</v>
          </cell>
          <cell r="B1320" t="str">
            <v>SCHMDT</v>
          </cell>
          <cell r="D1320">
            <v>4973203</v>
          </cell>
          <cell r="F1320" t="str">
            <v>SCHMDTBADDEBT</v>
          </cell>
          <cell r="G1320" t="str">
            <v>SCHMDT</v>
          </cell>
          <cell r="I1320">
            <v>4973203</v>
          </cell>
        </row>
        <row r="1321">
          <cell r="A1321" t="str">
            <v>SCHMDTCA</v>
          </cell>
          <cell r="B1321" t="str">
            <v>SCHMDT</v>
          </cell>
          <cell r="D1321">
            <v>1149021</v>
          </cell>
          <cell r="F1321" t="str">
            <v>SCHMDTCA</v>
          </cell>
          <cell r="G1321" t="str">
            <v>SCHMDT</v>
          </cell>
          <cell r="I1321">
            <v>1149021</v>
          </cell>
        </row>
        <row r="1322">
          <cell r="A1322" t="str">
            <v>SCHMDTCN</v>
          </cell>
          <cell r="B1322" t="str">
            <v>SCHMDT</v>
          </cell>
          <cell r="D1322">
            <v>62755.993724</v>
          </cell>
          <cell r="F1322" t="str">
            <v>SCHMDTCN</v>
          </cell>
          <cell r="G1322" t="str">
            <v>SCHMDT</v>
          </cell>
          <cell r="I1322">
            <v>62755.993724</v>
          </cell>
        </row>
        <row r="1323">
          <cell r="A1323" t="str">
            <v>SCHMDTDGP</v>
          </cell>
          <cell r="B1323" t="str">
            <v>SCHMDT</v>
          </cell>
          <cell r="D1323">
            <v>6423</v>
          </cell>
          <cell r="F1323" t="str">
            <v>SCHMDTDGP</v>
          </cell>
          <cell r="G1323" t="str">
            <v>SCHMDT</v>
          </cell>
          <cell r="I1323">
            <v>6423</v>
          </cell>
        </row>
        <row r="1324">
          <cell r="A1324" t="str">
            <v>SCHMDTGPS</v>
          </cell>
          <cell r="B1324" t="str">
            <v>SCHMDT</v>
          </cell>
          <cell r="D1324">
            <v>55702254.305943005</v>
          </cell>
          <cell r="F1324" t="str">
            <v>SCHMDTGPS</v>
          </cell>
          <cell r="G1324" t="str">
            <v>SCHMDT</v>
          </cell>
          <cell r="I1324">
            <v>55702254.305943005</v>
          </cell>
        </row>
        <row r="1325">
          <cell r="A1325" t="str">
            <v>SCHMDTID</v>
          </cell>
          <cell r="B1325" t="str">
            <v>SCHMDT</v>
          </cell>
          <cell r="D1325">
            <v>1849750</v>
          </cell>
          <cell r="F1325" t="str">
            <v>SCHMDTID</v>
          </cell>
          <cell r="G1325" t="str">
            <v>SCHMDT</v>
          </cell>
          <cell r="I1325">
            <v>1849750</v>
          </cell>
        </row>
        <row r="1326">
          <cell r="A1326" t="str">
            <v>SCHMDTOR</v>
          </cell>
          <cell r="B1326" t="str">
            <v>SCHMDT</v>
          </cell>
          <cell r="D1326">
            <v>2133451</v>
          </cell>
          <cell r="F1326" t="str">
            <v>SCHMDTOR</v>
          </cell>
          <cell r="G1326" t="str">
            <v>SCHMDT</v>
          </cell>
          <cell r="I1326">
            <v>2133451</v>
          </cell>
        </row>
        <row r="1327">
          <cell r="A1327" t="str">
            <v>SCHMDTOTHER</v>
          </cell>
          <cell r="B1327" t="str">
            <v>SCHMDT</v>
          </cell>
          <cell r="D1327">
            <v>16514166</v>
          </cell>
          <cell r="F1327" t="str">
            <v>SCHMDTOTHER</v>
          </cell>
          <cell r="G1327" t="str">
            <v>SCHMDT</v>
          </cell>
          <cell r="I1327">
            <v>16514166</v>
          </cell>
        </row>
        <row r="1328">
          <cell r="A1328" t="str">
            <v>SCHMDTSE</v>
          </cell>
          <cell r="B1328" t="str">
            <v>SCHMDT</v>
          </cell>
          <cell r="D1328">
            <v>30407370</v>
          </cell>
          <cell r="F1328" t="str">
            <v>SCHMDTSE</v>
          </cell>
          <cell r="G1328" t="str">
            <v>SCHMDT</v>
          </cell>
          <cell r="I1328">
            <v>30407370</v>
          </cell>
        </row>
        <row r="1329">
          <cell r="A1329" t="str">
            <v>SCHMDTSG</v>
          </cell>
          <cell r="B1329" t="str">
            <v>SCHMDT</v>
          </cell>
          <cell r="D1329">
            <v>-294379.69999999925</v>
          </cell>
          <cell r="F1329" t="str">
            <v>SCHMDTSG</v>
          </cell>
          <cell r="G1329" t="str">
            <v>SCHMDT</v>
          </cell>
          <cell r="I1329">
            <v>-294379.69999999925</v>
          </cell>
        </row>
        <row r="1330">
          <cell r="A1330" t="str">
            <v>SCHMDTSNP</v>
          </cell>
          <cell r="B1330" t="str">
            <v>SCHMDT</v>
          </cell>
          <cell r="D1330">
            <v>157599592.005617</v>
          </cell>
          <cell r="F1330" t="str">
            <v>SCHMDTSNP</v>
          </cell>
          <cell r="G1330" t="str">
            <v>SCHMDT</v>
          </cell>
          <cell r="I1330">
            <v>157599592.005617</v>
          </cell>
        </row>
        <row r="1331">
          <cell r="A1331" t="str">
            <v>SCHMDTSO</v>
          </cell>
          <cell r="B1331" t="str">
            <v>SCHMDT</v>
          </cell>
          <cell r="D1331">
            <v>54701378.173250906</v>
          </cell>
          <cell r="F1331" t="str">
            <v>SCHMDTSO</v>
          </cell>
          <cell r="G1331" t="str">
            <v>SCHMDT</v>
          </cell>
          <cell r="I1331">
            <v>54701378.173250906</v>
          </cell>
        </row>
        <row r="1332">
          <cell r="A1332" t="str">
            <v>SCHMDTTAXDEPR</v>
          </cell>
          <cell r="B1332" t="str">
            <v>SCHMDT</v>
          </cell>
          <cell r="D1332">
            <v>1397403253.411314</v>
          </cell>
          <cell r="F1332" t="str">
            <v>SCHMDTTAXDEPR</v>
          </cell>
          <cell r="G1332" t="str">
            <v>SCHMDT</v>
          </cell>
          <cell r="I1332">
            <v>1397403253.411314</v>
          </cell>
        </row>
        <row r="1333">
          <cell r="A1333" t="str">
            <v>SCHMDTTROJD</v>
          </cell>
          <cell r="B1333" t="str">
            <v>SCHMDT</v>
          </cell>
          <cell r="D1333">
            <v>38625</v>
          </cell>
          <cell r="F1333" t="str">
            <v>SCHMDTTROJD</v>
          </cell>
          <cell r="G1333" t="str">
            <v>SCHMDT</v>
          </cell>
          <cell r="I1333">
            <v>38625</v>
          </cell>
        </row>
        <row r="1334">
          <cell r="A1334" t="str">
            <v>SCHMDTUT</v>
          </cell>
          <cell r="B1334" t="str">
            <v>SCHMDT</v>
          </cell>
          <cell r="D1334">
            <v>460568</v>
          </cell>
          <cell r="F1334" t="str">
            <v>SCHMDTUT</v>
          </cell>
          <cell r="G1334" t="str">
            <v>SCHMDT</v>
          </cell>
          <cell r="I1334">
            <v>460568</v>
          </cell>
        </row>
        <row r="1335">
          <cell r="A1335" t="str">
            <v>SCHMDTWA</v>
          </cell>
          <cell r="B1335" t="str">
            <v>SCHMDT</v>
          </cell>
          <cell r="D1335">
            <v>1623722</v>
          </cell>
          <cell r="F1335" t="str">
            <v>SCHMDTWA</v>
          </cell>
          <cell r="G1335" t="str">
            <v>SCHMDT</v>
          </cell>
          <cell r="I1335">
            <v>1623722</v>
          </cell>
        </row>
        <row r="1336">
          <cell r="A1336" t="str">
            <v>SCHMDTWYP</v>
          </cell>
          <cell r="B1336" t="str">
            <v>SCHMDT</v>
          </cell>
          <cell r="D1336">
            <v>29108325</v>
          </cell>
          <cell r="F1336" t="str">
            <v>SCHMDTWYP</v>
          </cell>
          <cell r="G1336" t="str">
            <v>SCHMDT</v>
          </cell>
          <cell r="I1336">
            <v>29108325</v>
          </cell>
        </row>
        <row r="1337">
          <cell r="A1337" t="str">
            <v>SPSG</v>
          </cell>
          <cell r="B1337" t="str">
            <v>SP</v>
          </cell>
          <cell r="D1337">
            <v>526306.58</v>
          </cell>
          <cell r="F1337" t="str">
            <v>SPSG</v>
          </cell>
          <cell r="G1337" t="str">
            <v>SP</v>
          </cell>
          <cell r="I1337">
            <v>526306.58</v>
          </cell>
        </row>
        <row r="1338">
          <cell r="A1338" t="str">
            <v>TPSG</v>
          </cell>
          <cell r="B1338" t="str">
            <v>TP</v>
          </cell>
          <cell r="D1338">
            <v>21930846.99</v>
          </cell>
          <cell r="F1338" t="str">
            <v>TPSG</v>
          </cell>
          <cell r="G1338" t="str">
            <v>TP</v>
          </cell>
          <cell r="I1338">
            <v>21930846.99</v>
          </cell>
        </row>
        <row r="1339">
          <cell r="A1339" t="str">
            <v>4311UT</v>
          </cell>
          <cell r="B1339">
            <v>4311</v>
          </cell>
          <cell r="D1339">
            <v>605785.37</v>
          </cell>
          <cell r="F1339" t="str">
            <v>4311UT</v>
          </cell>
          <cell r="G1339">
            <v>4311</v>
          </cell>
          <cell r="I1339">
            <v>605785.37</v>
          </cell>
        </row>
        <row r="1340">
          <cell r="A1340" t="str">
            <v>235UT</v>
          </cell>
          <cell r="B1340">
            <v>235</v>
          </cell>
          <cell r="D1340">
            <v>-10361377.725</v>
          </cell>
          <cell r="F1340" t="str">
            <v>235UT</v>
          </cell>
          <cell r="G1340">
            <v>235</v>
          </cell>
          <cell r="I1340">
            <v>-10361377.725</v>
          </cell>
        </row>
        <row r="1341">
          <cell r="A1341" t="str">
            <v>254SE</v>
          </cell>
          <cell r="B1341">
            <v>254</v>
          </cell>
          <cell r="D1341">
            <v>-2128037.5367100495</v>
          </cell>
          <cell r="F1341" t="str">
            <v>254SE</v>
          </cell>
          <cell r="G1341">
            <v>254</v>
          </cell>
          <cell r="I1341">
            <v>-2128037.5367100495</v>
          </cell>
        </row>
        <row r="1342">
          <cell r="A1342" t="str">
            <v>254SG</v>
          </cell>
          <cell r="B1342">
            <v>254</v>
          </cell>
          <cell r="D1342">
            <v>-1361090.43</v>
          </cell>
          <cell r="F1342" t="str">
            <v>254SG</v>
          </cell>
          <cell r="G1342">
            <v>254</v>
          </cell>
          <cell r="I1342">
            <v>-1361090.43</v>
          </cell>
        </row>
        <row r="1343">
          <cell r="A1343" t="str">
            <v>40910SG</v>
          </cell>
          <cell r="B1343">
            <v>40910</v>
          </cell>
          <cell r="D1343">
            <v>-40965775.560542285</v>
          </cell>
          <cell r="F1343" t="str">
            <v>40910SG</v>
          </cell>
          <cell r="G1343">
            <v>40910</v>
          </cell>
          <cell r="I1343">
            <v>-40965775.560542285</v>
          </cell>
        </row>
        <row r="1344">
          <cell r="A1344" t="str">
            <v>40911SG</v>
          </cell>
          <cell r="B1344">
            <v>40911</v>
          </cell>
          <cell r="D1344">
            <v>-574536.64775</v>
          </cell>
          <cell r="F1344" t="str">
            <v>40911SG</v>
          </cell>
          <cell r="G1344">
            <v>40911</v>
          </cell>
          <cell r="I1344">
            <v>-574536.64775</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10">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OREGON</v>
          </cell>
          <cell r="AL15">
            <v>2</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551</v>
          </cell>
        </row>
        <row r="187">
          <cell r="AK187">
            <v>552</v>
          </cell>
        </row>
        <row r="188">
          <cell r="AK188">
            <v>553</v>
          </cell>
        </row>
        <row r="189">
          <cell r="AK189">
            <v>554</v>
          </cell>
        </row>
        <row r="190">
          <cell r="AK190">
            <v>555</v>
          </cell>
        </row>
        <row r="191">
          <cell r="AK191">
            <v>556</v>
          </cell>
        </row>
        <row r="192">
          <cell r="AK192">
            <v>557</v>
          </cell>
        </row>
        <row r="193">
          <cell r="AK193">
            <v>560</v>
          </cell>
        </row>
        <row r="194">
          <cell r="AK194">
            <v>561</v>
          </cell>
        </row>
        <row r="195">
          <cell r="AK195">
            <v>562</v>
          </cell>
        </row>
        <row r="196">
          <cell r="AK196">
            <v>563</v>
          </cell>
        </row>
        <row r="197">
          <cell r="AK197">
            <v>564</v>
          </cell>
        </row>
        <row r="198">
          <cell r="AK198">
            <v>565</v>
          </cell>
        </row>
        <row r="199">
          <cell r="AK199">
            <v>566</v>
          </cell>
        </row>
        <row r="200">
          <cell r="AK200">
            <v>567</v>
          </cell>
        </row>
        <row r="201">
          <cell r="AK201">
            <v>568</v>
          </cell>
        </row>
        <row r="202">
          <cell r="AK202">
            <v>569</v>
          </cell>
        </row>
        <row r="203">
          <cell r="AK203">
            <v>570</v>
          </cell>
        </row>
        <row r="204">
          <cell r="AK204">
            <v>571</v>
          </cell>
        </row>
        <row r="205">
          <cell r="AK205">
            <v>572</v>
          </cell>
        </row>
        <row r="206">
          <cell r="AK206">
            <v>573</v>
          </cell>
        </row>
        <row r="207">
          <cell r="AK207">
            <v>580</v>
          </cell>
        </row>
        <row r="208">
          <cell r="AK208">
            <v>581</v>
          </cell>
        </row>
        <row r="209">
          <cell r="AK209">
            <v>582</v>
          </cell>
        </row>
        <row r="210">
          <cell r="AK210">
            <v>583</v>
          </cell>
        </row>
        <row r="211">
          <cell r="AK211">
            <v>584</v>
          </cell>
        </row>
        <row r="212">
          <cell r="AK212">
            <v>585</v>
          </cell>
        </row>
        <row r="213">
          <cell r="AK213">
            <v>586</v>
          </cell>
        </row>
        <row r="214">
          <cell r="AK214">
            <v>587</v>
          </cell>
        </row>
        <row r="215">
          <cell r="AK215">
            <v>588</v>
          </cell>
        </row>
        <row r="216">
          <cell r="AK216">
            <v>589</v>
          </cell>
        </row>
        <row r="217">
          <cell r="AK217">
            <v>590</v>
          </cell>
        </row>
        <row r="218">
          <cell r="AK218">
            <v>591</v>
          </cell>
        </row>
        <row r="219">
          <cell r="AK219">
            <v>592</v>
          </cell>
        </row>
        <row r="220">
          <cell r="AK220">
            <v>593</v>
          </cell>
        </row>
        <row r="221">
          <cell r="AK221">
            <v>594</v>
          </cell>
        </row>
        <row r="222">
          <cell r="AK222">
            <v>595</v>
          </cell>
        </row>
        <row r="223">
          <cell r="AK223">
            <v>596</v>
          </cell>
        </row>
        <row r="224">
          <cell r="AK224">
            <v>597</v>
          </cell>
        </row>
        <row r="225">
          <cell r="AK225">
            <v>598</v>
          </cell>
        </row>
        <row r="226">
          <cell r="AK226">
            <v>901</v>
          </cell>
        </row>
        <row r="227">
          <cell r="AK227">
            <v>902</v>
          </cell>
        </row>
        <row r="228">
          <cell r="AK228">
            <v>903</v>
          </cell>
        </row>
        <row r="229">
          <cell r="AK229">
            <v>904</v>
          </cell>
        </row>
        <row r="230">
          <cell r="AK230">
            <v>905</v>
          </cell>
        </row>
        <row r="231">
          <cell r="AK231">
            <v>907</v>
          </cell>
        </row>
        <row r="232">
          <cell r="AK232">
            <v>908</v>
          </cell>
        </row>
        <row r="233">
          <cell r="AK233">
            <v>909</v>
          </cell>
        </row>
        <row r="234">
          <cell r="AK234">
            <v>910</v>
          </cell>
        </row>
        <row r="235">
          <cell r="AK235">
            <v>911</v>
          </cell>
        </row>
        <row r="236">
          <cell r="AK236">
            <v>912</v>
          </cell>
        </row>
        <row r="237">
          <cell r="AK237">
            <v>913</v>
          </cell>
        </row>
        <row r="238">
          <cell r="AK238">
            <v>916</v>
          </cell>
        </row>
        <row r="239">
          <cell r="AK239">
            <v>920</v>
          </cell>
        </row>
        <row r="240">
          <cell r="AK240">
            <v>921</v>
          </cell>
        </row>
        <row r="241">
          <cell r="AK241">
            <v>922</v>
          </cell>
        </row>
        <row r="242">
          <cell r="AK242">
            <v>923</v>
          </cell>
        </row>
        <row r="243">
          <cell r="AK243">
            <v>924</v>
          </cell>
        </row>
        <row r="244">
          <cell r="AK244">
            <v>925</v>
          </cell>
        </row>
        <row r="245">
          <cell r="AK245">
            <v>926</v>
          </cell>
        </row>
        <row r="246">
          <cell r="AK246">
            <v>927</v>
          </cell>
        </row>
        <row r="247">
          <cell r="AK247">
            <v>928</v>
          </cell>
        </row>
        <row r="248">
          <cell r="AK248">
            <v>929</v>
          </cell>
        </row>
        <row r="249">
          <cell r="AK249">
            <v>930</v>
          </cell>
        </row>
        <row r="250">
          <cell r="AK250">
            <v>931</v>
          </cell>
        </row>
        <row r="251">
          <cell r="AK251">
            <v>935</v>
          </cell>
        </row>
        <row r="252">
          <cell r="AK252">
            <v>1869</v>
          </cell>
        </row>
        <row r="253">
          <cell r="AK253">
            <v>2281</v>
          </cell>
        </row>
        <row r="254">
          <cell r="AK254">
            <v>2282</v>
          </cell>
        </row>
        <row r="255">
          <cell r="AK255">
            <v>4118</v>
          </cell>
        </row>
        <row r="256">
          <cell r="AK256">
            <v>4194</v>
          </cell>
        </row>
        <row r="257">
          <cell r="AK257">
            <v>4311</v>
          </cell>
        </row>
        <row r="258">
          <cell r="AK258">
            <v>18221</v>
          </cell>
        </row>
        <row r="259">
          <cell r="AK259">
            <v>18222</v>
          </cell>
        </row>
        <row r="260">
          <cell r="AK260">
            <v>22842</v>
          </cell>
        </row>
        <row r="261">
          <cell r="AK261">
            <v>25316</v>
          </cell>
        </row>
        <row r="262">
          <cell r="AK262">
            <v>25317</v>
          </cell>
        </row>
        <row r="263">
          <cell r="AK263">
            <v>25318</v>
          </cell>
        </row>
        <row r="264">
          <cell r="AK264">
            <v>25319</v>
          </cell>
        </row>
        <row r="265">
          <cell r="AK265">
            <v>25399</v>
          </cell>
        </row>
        <row r="266">
          <cell r="AK266">
            <v>40910</v>
          </cell>
        </row>
        <row r="267">
          <cell r="AK267">
            <v>40911</v>
          </cell>
        </row>
        <row r="268">
          <cell r="AK268">
            <v>41010</v>
          </cell>
        </row>
        <row r="269">
          <cell r="AK269">
            <v>41011</v>
          </cell>
        </row>
        <row r="270">
          <cell r="AK270">
            <v>41110</v>
          </cell>
        </row>
        <row r="271">
          <cell r="AK271">
            <v>41111</v>
          </cell>
        </row>
        <row r="272">
          <cell r="AK272">
            <v>41140</v>
          </cell>
        </row>
        <row r="273">
          <cell r="AK273">
            <v>41141</v>
          </cell>
        </row>
        <row r="274">
          <cell r="AK274">
            <v>41160</v>
          </cell>
        </row>
        <row r="275">
          <cell r="AK275">
            <v>41170</v>
          </cell>
        </row>
        <row r="276">
          <cell r="AK276">
            <v>41181</v>
          </cell>
        </row>
        <row r="277">
          <cell r="AK277">
            <v>108360</v>
          </cell>
        </row>
        <row r="278">
          <cell r="AK278">
            <v>108361</v>
          </cell>
        </row>
        <row r="279">
          <cell r="AK279">
            <v>108362</v>
          </cell>
        </row>
        <row r="280">
          <cell r="AK280">
            <v>108364</v>
          </cell>
        </row>
        <row r="281">
          <cell r="AK281">
            <v>108365</v>
          </cell>
        </row>
        <row r="282">
          <cell r="AK282">
            <v>108366</v>
          </cell>
        </row>
        <row r="283">
          <cell r="AK283">
            <v>108367</v>
          </cell>
        </row>
        <row r="284">
          <cell r="AK284">
            <v>108368</v>
          </cell>
        </row>
        <row r="285">
          <cell r="AK285">
            <v>108369</v>
          </cell>
        </row>
        <row r="286">
          <cell r="AK286">
            <v>108370</v>
          </cell>
        </row>
        <row r="287">
          <cell r="AK287">
            <v>108371</v>
          </cell>
        </row>
        <row r="288">
          <cell r="AK288">
            <v>108372</v>
          </cell>
        </row>
        <row r="289">
          <cell r="AK289">
            <v>108373</v>
          </cell>
        </row>
        <row r="290">
          <cell r="AK290">
            <v>111399</v>
          </cell>
        </row>
        <row r="291">
          <cell r="AK291">
            <v>403360</v>
          </cell>
        </row>
        <row r="292">
          <cell r="AK292">
            <v>403361</v>
          </cell>
        </row>
        <row r="293">
          <cell r="AK293">
            <v>403362</v>
          </cell>
        </row>
        <row r="294">
          <cell r="AK294">
            <v>403364</v>
          </cell>
        </row>
        <row r="295">
          <cell r="AK295">
            <v>403365</v>
          </cell>
        </row>
        <row r="296">
          <cell r="AK296">
            <v>403366</v>
          </cell>
        </row>
        <row r="297">
          <cell r="AK297">
            <v>403367</v>
          </cell>
        </row>
        <row r="298">
          <cell r="AK298">
            <v>403368</v>
          </cell>
        </row>
        <row r="299">
          <cell r="AK299">
            <v>403369</v>
          </cell>
        </row>
        <row r="300">
          <cell r="AK300">
            <v>403370</v>
          </cell>
        </row>
        <row r="301">
          <cell r="AK301">
            <v>403371</v>
          </cell>
        </row>
        <row r="302">
          <cell r="AK302">
            <v>403372</v>
          </cell>
        </row>
        <row r="303">
          <cell r="AK303">
            <v>403373</v>
          </cell>
        </row>
        <row r="304">
          <cell r="AK304">
            <v>404330</v>
          </cell>
        </row>
        <row r="305">
          <cell r="AK305">
            <v>1081390</v>
          </cell>
        </row>
        <row r="306">
          <cell r="AK306">
            <v>1081399</v>
          </cell>
        </row>
        <row r="307">
          <cell r="AK307" t="str">
            <v>108D</v>
          </cell>
        </row>
        <row r="308">
          <cell r="AK308" t="str">
            <v>108D00</v>
          </cell>
        </row>
        <row r="309">
          <cell r="AK309" t="str">
            <v>108DS</v>
          </cell>
        </row>
        <row r="310">
          <cell r="AK310" t="str">
            <v>108EP</v>
          </cell>
        </row>
        <row r="311">
          <cell r="AK311" t="str">
            <v>108GP</v>
          </cell>
        </row>
        <row r="312">
          <cell r="AK312" t="str">
            <v>108HP</v>
          </cell>
        </row>
        <row r="313">
          <cell r="AK313" t="str">
            <v>108MP</v>
          </cell>
        </row>
        <row r="314">
          <cell r="AK314" t="str">
            <v>108MP</v>
          </cell>
        </row>
        <row r="315">
          <cell r="AK315" t="str">
            <v>108NP</v>
          </cell>
        </row>
        <row r="316">
          <cell r="AK316" t="str">
            <v>108OP</v>
          </cell>
        </row>
        <row r="317">
          <cell r="AK317" t="str">
            <v>108SP</v>
          </cell>
        </row>
        <row r="318">
          <cell r="AK318" t="str">
            <v>108TP</v>
          </cell>
        </row>
        <row r="319">
          <cell r="AK319" t="str">
            <v>111CLG</v>
          </cell>
        </row>
        <row r="320">
          <cell r="AK320" t="str">
            <v>111CLH</v>
          </cell>
        </row>
        <row r="321">
          <cell r="AK321" t="str">
            <v>111CLS</v>
          </cell>
        </row>
        <row r="322">
          <cell r="AK322" t="str">
            <v>111IP</v>
          </cell>
        </row>
        <row r="323">
          <cell r="AK323" t="str">
            <v>111IP</v>
          </cell>
        </row>
        <row r="324">
          <cell r="AK324" t="str">
            <v>182M</v>
          </cell>
        </row>
        <row r="325">
          <cell r="AK325" t="str">
            <v>186M</v>
          </cell>
        </row>
        <row r="326">
          <cell r="AK326" t="str">
            <v>390L</v>
          </cell>
        </row>
        <row r="327">
          <cell r="AK327" t="str">
            <v>392L</v>
          </cell>
        </row>
        <row r="328">
          <cell r="AK328" t="str">
            <v>399G</v>
          </cell>
        </row>
        <row r="329">
          <cell r="AK329" t="str">
            <v>399L</v>
          </cell>
        </row>
        <row r="330">
          <cell r="AK330" t="str">
            <v>403EP</v>
          </cell>
        </row>
        <row r="331">
          <cell r="AK331" t="str">
            <v>403GP</v>
          </cell>
        </row>
        <row r="332">
          <cell r="AK332" t="str">
            <v>403GV0</v>
          </cell>
        </row>
        <row r="333">
          <cell r="AK333" t="str">
            <v>403HP</v>
          </cell>
        </row>
        <row r="334">
          <cell r="AK334" t="str">
            <v>403MP</v>
          </cell>
        </row>
        <row r="335">
          <cell r="AK335" t="str">
            <v>403NP</v>
          </cell>
        </row>
        <row r="336">
          <cell r="AK336" t="str">
            <v>403OP</v>
          </cell>
        </row>
        <row r="337">
          <cell r="AK337" t="str">
            <v>403SP</v>
          </cell>
        </row>
        <row r="338">
          <cell r="AK338" t="str">
            <v>403TP</v>
          </cell>
        </row>
        <row r="339">
          <cell r="AK339" t="str">
            <v>404CLG</v>
          </cell>
        </row>
        <row r="340">
          <cell r="AK340" t="str">
            <v>404CLS</v>
          </cell>
        </row>
        <row r="341">
          <cell r="AK341" t="str">
            <v>404IP</v>
          </cell>
        </row>
        <row r="342">
          <cell r="AK342" t="str">
            <v>404M</v>
          </cell>
        </row>
        <row r="343">
          <cell r="AK343" t="str">
            <v>CWC</v>
          </cell>
        </row>
        <row r="344">
          <cell r="AK344" t="str">
            <v>D00</v>
          </cell>
        </row>
        <row r="345">
          <cell r="AK345" t="str">
            <v>DS0</v>
          </cell>
        </row>
        <row r="346">
          <cell r="AK346" t="str">
            <v>FITOTH</v>
          </cell>
        </row>
        <row r="347">
          <cell r="AK347" t="str">
            <v>FITPMI</v>
          </cell>
        </row>
        <row r="348">
          <cell r="AK348" t="str">
            <v>G00</v>
          </cell>
        </row>
        <row r="349">
          <cell r="AK349" t="str">
            <v>H00</v>
          </cell>
        </row>
        <row r="350">
          <cell r="AK350" t="str">
            <v>I00</v>
          </cell>
        </row>
        <row r="351">
          <cell r="AK351" t="str">
            <v>N00</v>
          </cell>
        </row>
        <row r="352">
          <cell r="AK352" t="str">
            <v>O00</v>
          </cell>
        </row>
        <row r="353">
          <cell r="AK353" t="str">
            <v>OWC131</v>
          </cell>
        </row>
        <row r="354">
          <cell r="AK354" t="str">
            <v>OWC135</v>
          </cell>
        </row>
        <row r="355">
          <cell r="AK355" t="str">
            <v>OWC143</v>
          </cell>
        </row>
        <row r="356">
          <cell r="AK356" t="str">
            <v>OWC232</v>
          </cell>
        </row>
        <row r="357">
          <cell r="AK357" t="str">
            <v>OWC25330</v>
          </cell>
        </row>
        <row r="358">
          <cell r="AK358" t="str">
            <v>DFA</v>
          </cell>
        </row>
        <row r="359">
          <cell r="AK359" t="str">
            <v>S00</v>
          </cell>
        </row>
        <row r="360">
          <cell r="AK360" t="str">
            <v>SCHMAF</v>
          </cell>
        </row>
        <row r="361">
          <cell r="AK361" t="str">
            <v>SCHMAP</v>
          </cell>
        </row>
        <row r="362">
          <cell r="AK362" t="str">
            <v>SCHMAT</v>
          </cell>
        </row>
        <row r="363">
          <cell r="AK363" t="str">
            <v>SCHMDF</v>
          </cell>
        </row>
        <row r="364">
          <cell r="AK364" t="str">
            <v>SCHMDP</v>
          </cell>
        </row>
        <row r="365">
          <cell r="AK365" t="str">
            <v>SCHMDT</v>
          </cell>
        </row>
        <row r="366">
          <cell r="AK366" t="str">
            <v>T00</v>
          </cell>
        </row>
        <row r="367">
          <cell r="AK367" t="str">
            <v>TS0</v>
          </cell>
        </row>
      </sheetData>
      <sheetData sheetId="14">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0.022940681663414002</v>
          </cell>
          <cell r="G4">
            <v>0.33475636880285425</v>
          </cell>
          <cell r="H4">
            <v>0.09169102865166825</v>
          </cell>
          <cell r="I4">
            <v>0.13383388602381463</v>
          </cell>
          <cell r="J4">
            <v>0.1130833583173852</v>
          </cell>
          <cell r="K4">
            <v>0.3714362910447892</v>
          </cell>
          <cell r="L4">
            <v>0.043566100607818306</v>
          </cell>
          <cell r="M4">
            <v>0.02075052770642943</v>
          </cell>
          <cell r="N4">
            <v>0.0017756432056413294</v>
          </cell>
          <cell r="O4">
            <v>0</v>
          </cell>
          <cell r="P4">
            <v>0</v>
          </cell>
          <cell r="S4" t="str">
            <v>SG</v>
          </cell>
          <cell r="V4">
            <v>1</v>
          </cell>
          <cell r="W4">
            <v>0.026279504915630095</v>
          </cell>
          <cell r="X4">
            <v>0.3371788192013384</v>
          </cell>
          <cell r="Y4">
            <v>0.09831704306078197</v>
          </cell>
          <cell r="Z4">
            <v>0.12947098714244668</v>
          </cell>
          <cell r="AA4">
            <v>0.11425312055562384</v>
          </cell>
          <cell r="AB4">
            <v>0.36297363404100813</v>
          </cell>
          <cell r="AC4">
            <v>0.04397854045954528</v>
          </cell>
          <cell r="AD4">
            <v>0.015217866586822837</v>
          </cell>
          <cell r="AE4">
            <v>0.0018014711792495054</v>
          </cell>
          <cell r="AF4">
            <v>0</v>
          </cell>
          <cell r="AG4">
            <v>0</v>
          </cell>
        </row>
        <row r="5">
          <cell r="B5" t="str">
            <v>SG-P</v>
          </cell>
          <cell r="E5">
            <v>1</v>
          </cell>
          <cell r="F5">
            <v>0.022940681663414002</v>
          </cell>
          <cell r="G5">
            <v>0.33475636880285425</v>
          </cell>
          <cell r="H5">
            <v>0.09169102865166825</v>
          </cell>
          <cell r="I5">
            <v>0.13383388602381463</v>
          </cell>
          <cell r="J5">
            <v>0.1130833583173852</v>
          </cell>
          <cell r="K5">
            <v>0.3714362910447892</v>
          </cell>
          <cell r="L5">
            <v>0.043566100607818306</v>
          </cell>
          <cell r="M5">
            <v>0.02075052770642943</v>
          </cell>
          <cell r="N5">
            <v>0.0017756432056413294</v>
          </cell>
          <cell r="O5">
            <v>0</v>
          </cell>
          <cell r="P5">
            <v>0</v>
          </cell>
          <cell r="S5" t="str">
            <v>SG-P</v>
          </cell>
          <cell r="V5">
            <v>1</v>
          </cell>
          <cell r="W5">
            <v>0.026279504915630095</v>
          </cell>
          <cell r="X5">
            <v>0.3371788192013384</v>
          </cell>
          <cell r="Y5">
            <v>0.09831704306078197</v>
          </cell>
          <cell r="Z5">
            <v>0.12947098714244668</v>
          </cell>
          <cell r="AA5">
            <v>0.11425312055562384</v>
          </cell>
          <cell r="AB5">
            <v>0.36297363404100813</v>
          </cell>
          <cell r="AC5">
            <v>0.04397854045954528</v>
          </cell>
          <cell r="AD5">
            <v>0.015217866586822837</v>
          </cell>
          <cell r="AE5">
            <v>0.0018014711792495054</v>
          </cell>
          <cell r="AF5">
            <v>0</v>
          </cell>
          <cell r="AG5">
            <v>0</v>
          </cell>
        </row>
        <row r="6">
          <cell r="B6" t="str">
            <v>SG-U</v>
          </cell>
          <cell r="E6">
            <v>1</v>
          </cell>
          <cell r="F6">
            <v>0.022940681663414002</v>
          </cell>
          <cell r="G6">
            <v>0.33475636880285425</v>
          </cell>
          <cell r="H6">
            <v>0.09169102865166825</v>
          </cell>
          <cell r="I6">
            <v>0.13383388602381463</v>
          </cell>
          <cell r="J6">
            <v>0.1130833583173852</v>
          </cell>
          <cell r="K6">
            <v>0.3714362910447892</v>
          </cell>
          <cell r="L6">
            <v>0.043566100607818306</v>
          </cell>
          <cell r="M6">
            <v>0.02075052770642943</v>
          </cell>
          <cell r="N6">
            <v>0.0017756432056413294</v>
          </cell>
          <cell r="O6">
            <v>0</v>
          </cell>
          <cell r="P6">
            <v>0</v>
          </cell>
          <cell r="S6" t="str">
            <v>SG-U</v>
          </cell>
          <cell r="V6">
            <v>1</v>
          </cell>
          <cell r="W6">
            <v>0.026279504915630095</v>
          </cell>
          <cell r="X6">
            <v>0.3371788192013384</v>
          </cell>
          <cell r="Y6">
            <v>0.09831704306078197</v>
          </cell>
          <cell r="Z6">
            <v>0.12947098714244668</v>
          </cell>
          <cell r="AA6">
            <v>0.11425312055562384</v>
          </cell>
          <cell r="AB6">
            <v>0.36297363404100813</v>
          </cell>
          <cell r="AC6">
            <v>0.04397854045954528</v>
          </cell>
          <cell r="AD6">
            <v>0.015217866586822837</v>
          </cell>
          <cell r="AE6">
            <v>0.0018014711792495054</v>
          </cell>
          <cell r="AF6">
            <v>0</v>
          </cell>
          <cell r="AG6">
            <v>0</v>
          </cell>
        </row>
        <row r="7">
          <cell r="B7" t="str">
            <v>DGP</v>
          </cell>
          <cell r="E7">
            <v>1</v>
          </cell>
          <cell r="F7">
            <v>0.04078550507029424</v>
          </cell>
          <cell r="G7">
            <v>0.5951526540249392</v>
          </cell>
          <cell r="H7">
            <v>0.16301455069389503</v>
          </cell>
          <cell r="I7">
            <v>0.20104729021087153</v>
          </cell>
          <cell r="J7">
            <v>0.20104729021087153</v>
          </cell>
          <cell r="K7">
            <v>0</v>
          </cell>
          <cell r="L7">
            <v>0</v>
          </cell>
          <cell r="M7">
            <v>0</v>
          </cell>
          <cell r="N7">
            <v>0</v>
          </cell>
          <cell r="O7">
            <v>0</v>
          </cell>
          <cell r="P7">
            <v>0</v>
          </cell>
          <cell r="S7" t="str">
            <v>DGP</v>
          </cell>
          <cell r="V7">
            <v>0.9999999999999999</v>
          </cell>
          <cell r="W7">
            <v>0.0456218841172905</v>
          </cell>
          <cell r="X7">
            <v>0.5853509442356052</v>
          </cell>
          <cell r="Y7">
            <v>0.17068086935708962</v>
          </cell>
          <cell r="Z7">
            <v>0.1983463022900146</v>
          </cell>
          <cell r="AA7">
            <v>0.1983463022900146</v>
          </cell>
          <cell r="AB7">
            <v>0</v>
          </cell>
          <cell r="AC7">
            <v>0</v>
          </cell>
          <cell r="AD7">
            <v>0</v>
          </cell>
          <cell r="AE7">
            <v>0</v>
          </cell>
          <cell r="AF7">
            <v>0</v>
          </cell>
          <cell r="AG7">
            <v>0</v>
          </cell>
        </row>
        <row r="8">
          <cell r="B8" t="str">
            <v>DGU</v>
          </cell>
          <cell r="E8">
            <v>1</v>
          </cell>
          <cell r="F8">
            <v>0</v>
          </cell>
          <cell r="G8">
            <v>0</v>
          </cell>
          <cell r="H8">
            <v>0</v>
          </cell>
          <cell r="I8">
            <v>0.0474266813229181</v>
          </cell>
          <cell r="J8">
            <v>0</v>
          </cell>
          <cell r="K8">
            <v>0.8489418127756656</v>
          </cell>
          <cell r="L8">
            <v>0.09957315781270414</v>
          </cell>
          <cell r="M8">
            <v>0.0474266813229181</v>
          </cell>
          <cell r="N8">
            <v>0.004058348088712134</v>
          </cell>
          <cell r="O8">
            <v>0</v>
          </cell>
          <cell r="P8">
            <v>0</v>
          </cell>
          <cell r="S8" t="str">
            <v>DGU</v>
          </cell>
          <cell r="V8">
            <v>0.9999999999999999</v>
          </cell>
          <cell r="W8">
            <v>0</v>
          </cell>
          <cell r="X8">
            <v>0</v>
          </cell>
          <cell r="Y8">
            <v>0</v>
          </cell>
          <cell r="Z8">
            <v>0.035893606401678886</v>
          </cell>
          <cell r="AA8">
            <v>0</v>
          </cell>
          <cell r="AB8">
            <v>0.8561274131379434</v>
          </cell>
          <cell r="AC8">
            <v>0.1037299421945317</v>
          </cell>
          <cell r="AD8">
            <v>0.035893606401678886</v>
          </cell>
          <cell r="AE8">
            <v>0.004249038265846037</v>
          </cell>
          <cell r="AF8">
            <v>0</v>
          </cell>
          <cell r="AG8">
            <v>0</v>
          </cell>
        </row>
        <row r="9">
          <cell r="B9" t="str">
            <v>SC</v>
          </cell>
          <cell r="E9">
            <v>0.9999999999999999</v>
          </cell>
          <cell r="F9">
            <v>0.02348981895441693</v>
          </cell>
          <cell r="G9">
            <v>0.33778159708348965</v>
          </cell>
          <cell r="H9">
            <v>0.09341195500593583</v>
          </cell>
          <cell r="I9">
            <v>0.12861320202880014</v>
          </cell>
          <cell r="J9">
            <v>0.10905527095120804</v>
          </cell>
          <cell r="K9">
            <v>0.3722701578001314</v>
          </cell>
          <cell r="L9">
            <v>0.04262754969093912</v>
          </cell>
          <cell r="M9">
            <v>0.01955793107759209</v>
          </cell>
          <cell r="N9">
            <v>0.0018057194362869078</v>
          </cell>
          <cell r="O9">
            <v>0</v>
          </cell>
          <cell r="P9">
            <v>0</v>
          </cell>
          <cell r="S9" t="str">
            <v>SC</v>
          </cell>
          <cell r="V9">
            <v>1.0000000000000002</v>
          </cell>
          <cell r="W9">
            <v>0.026458852698436015</v>
          </cell>
          <cell r="X9">
            <v>0.34084396748895357</v>
          </cell>
          <cell r="Y9">
            <v>0.10022462750815073</v>
          </cell>
          <cell r="Z9">
            <v>0.12402268189645978</v>
          </cell>
          <cell r="AA9">
            <v>0.10948929900422784</v>
          </cell>
          <cell r="AB9">
            <v>0.3630006594090129</v>
          </cell>
          <cell r="AC9">
            <v>0.04362148064010894</v>
          </cell>
          <cell r="AD9">
            <v>0.014533382892231937</v>
          </cell>
          <cell r="AE9">
            <v>0.0018277303588782544</v>
          </cell>
          <cell r="AF9">
            <v>0</v>
          </cell>
          <cell r="AG9">
            <v>0</v>
          </cell>
        </row>
        <row r="10">
          <cell r="B10" t="str">
            <v>SE</v>
          </cell>
          <cell r="E10">
            <v>1</v>
          </cell>
          <cell r="F10">
            <v>0.02129326979040522</v>
          </cell>
          <cell r="G10">
            <v>0.325680683960948</v>
          </cell>
          <cell r="H10">
            <v>0.0865282495888655</v>
          </cell>
          <cell r="I10">
            <v>0.14949593800885808</v>
          </cell>
          <cell r="J10">
            <v>0.12516762041591664</v>
          </cell>
          <cell r="K10">
            <v>0.36893469077876273</v>
          </cell>
          <cell r="L10">
            <v>0.046381753358455874</v>
          </cell>
          <cell r="M10">
            <v>0.024328317592941448</v>
          </cell>
          <cell r="N10">
            <v>0.001685414513704594</v>
          </cell>
          <cell r="O10">
            <v>0</v>
          </cell>
          <cell r="P10">
            <v>0</v>
          </cell>
          <cell r="S10" t="str">
            <v>SE</v>
          </cell>
          <cell r="V10">
            <v>0.9999999999999998</v>
          </cell>
          <cell r="W10">
            <v>0.02574146156721232</v>
          </cell>
          <cell r="X10">
            <v>0.32618337433849304</v>
          </cell>
          <cell r="Y10">
            <v>0.09259428971867573</v>
          </cell>
          <cell r="Z10">
            <v>0.14581590288040736</v>
          </cell>
          <cell r="AA10">
            <v>0.12854458520981182</v>
          </cell>
          <cell r="AB10">
            <v>0.3628925579369939</v>
          </cell>
          <cell r="AC10">
            <v>0.045049719917854315</v>
          </cell>
          <cell r="AD10">
            <v>0.01727131767059554</v>
          </cell>
          <cell r="AE10">
            <v>0.001722693640363259</v>
          </cell>
          <cell r="AF10">
            <v>0</v>
          </cell>
          <cell r="AG10">
            <v>0</v>
          </cell>
        </row>
        <row r="11">
          <cell r="B11" t="str">
            <v>SE-P</v>
          </cell>
          <cell r="E11">
            <v>1</v>
          </cell>
          <cell r="F11">
            <v>0.02129326979040522</v>
          </cell>
          <cell r="G11">
            <v>0.325680683960948</v>
          </cell>
          <cell r="H11">
            <v>0.0865282495888655</v>
          </cell>
          <cell r="I11">
            <v>0.14949593800885808</v>
          </cell>
          <cell r="J11">
            <v>0.12516762041591664</v>
          </cell>
          <cell r="K11">
            <v>0.36893469077876273</v>
          </cell>
          <cell r="L11">
            <v>0.046381753358455874</v>
          </cell>
          <cell r="M11">
            <v>0.024328317592941448</v>
          </cell>
          <cell r="N11">
            <v>0.001685414513704594</v>
          </cell>
          <cell r="O11">
            <v>0</v>
          </cell>
          <cell r="P11">
            <v>0</v>
          </cell>
          <cell r="S11" t="str">
            <v>SE-P</v>
          </cell>
          <cell r="V11">
            <v>0.9999999999999998</v>
          </cell>
          <cell r="W11">
            <v>0.02574146156721232</v>
          </cell>
          <cell r="X11">
            <v>0.32618337433849304</v>
          </cell>
          <cell r="Y11">
            <v>0.09259428971867573</v>
          </cell>
          <cell r="Z11">
            <v>0.14581590288040736</v>
          </cell>
          <cell r="AA11">
            <v>0.12854458520981182</v>
          </cell>
          <cell r="AB11">
            <v>0.3628925579369939</v>
          </cell>
          <cell r="AC11">
            <v>0.045049719917854315</v>
          </cell>
          <cell r="AD11">
            <v>0.01727131767059554</v>
          </cell>
          <cell r="AE11">
            <v>0.001722693640363259</v>
          </cell>
          <cell r="AF11">
            <v>0</v>
          </cell>
          <cell r="AG11">
            <v>0</v>
          </cell>
        </row>
        <row r="12">
          <cell r="B12" t="str">
            <v>SE-U</v>
          </cell>
          <cell r="E12">
            <v>1</v>
          </cell>
          <cell r="F12">
            <v>0.02129326979040522</v>
          </cell>
          <cell r="G12">
            <v>0.325680683960948</v>
          </cell>
          <cell r="H12">
            <v>0.0865282495888655</v>
          </cell>
          <cell r="I12">
            <v>0.14949593800885808</v>
          </cell>
          <cell r="J12">
            <v>0.12516762041591664</v>
          </cell>
          <cell r="K12">
            <v>0.36893469077876273</v>
          </cell>
          <cell r="L12">
            <v>0.046381753358455874</v>
          </cell>
          <cell r="M12">
            <v>0.024328317592941448</v>
          </cell>
          <cell r="N12">
            <v>0.001685414513704594</v>
          </cell>
          <cell r="O12">
            <v>0</v>
          </cell>
          <cell r="P12">
            <v>0</v>
          </cell>
          <cell r="S12" t="str">
            <v>SE-U</v>
          </cell>
          <cell r="V12">
            <v>0.9999999999999998</v>
          </cell>
          <cell r="W12">
            <v>0.02574146156721232</v>
          </cell>
          <cell r="X12">
            <v>0.32618337433849304</v>
          </cell>
          <cell r="Y12">
            <v>0.09259428971867573</v>
          </cell>
          <cell r="Z12">
            <v>0.14581590288040736</v>
          </cell>
          <cell r="AA12">
            <v>0.12854458520981182</v>
          </cell>
          <cell r="AB12">
            <v>0.3628925579369939</v>
          </cell>
          <cell r="AC12">
            <v>0.045049719917854315</v>
          </cell>
          <cell r="AD12">
            <v>0.01727131767059554</v>
          </cell>
          <cell r="AE12">
            <v>0.001722693640363259</v>
          </cell>
          <cell r="AF12">
            <v>0</v>
          </cell>
          <cell r="AG12">
            <v>0</v>
          </cell>
        </row>
        <row r="13">
          <cell r="B13" t="str">
            <v>DEP</v>
          </cell>
          <cell r="E13">
            <v>1.0000000000000002</v>
          </cell>
          <cell r="F13">
            <v>0.038114229344343345</v>
          </cell>
          <cell r="G13">
            <v>0.5829573571224616</v>
          </cell>
          <cell r="H13">
            <v>0.15488262639121153</v>
          </cell>
          <cell r="I13">
            <v>0.22404578714198367</v>
          </cell>
          <cell r="J13">
            <v>0.22404578714198367</v>
          </cell>
          <cell r="K13">
            <v>0</v>
          </cell>
          <cell r="L13">
            <v>0</v>
          </cell>
          <cell r="M13">
            <v>0</v>
          </cell>
          <cell r="N13">
            <v>0</v>
          </cell>
          <cell r="O13">
            <v>0</v>
          </cell>
          <cell r="P13">
            <v>0</v>
          </cell>
          <cell r="S13" t="str">
            <v>DEP</v>
          </cell>
          <cell r="V13">
            <v>0.9999999999999999</v>
          </cell>
          <cell r="W13">
            <v>0.04491902223182338</v>
          </cell>
          <cell r="X13">
            <v>0.5691921651497999</v>
          </cell>
          <cell r="Y13">
            <v>0.16157765352806724</v>
          </cell>
          <cell r="Z13">
            <v>0.2243111590903096</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0.055124981028939236</v>
          </cell>
          <cell r="J14">
            <v>0</v>
          </cell>
          <cell r="K14">
            <v>0.8359607174808311</v>
          </cell>
          <cell r="L14">
            <v>0.10509535911006192</v>
          </cell>
          <cell r="M14">
            <v>0.055124981028939236</v>
          </cell>
          <cell r="N14">
            <v>0.0038189423801677424</v>
          </cell>
          <cell r="O14">
            <v>0</v>
          </cell>
          <cell r="P14">
            <v>0</v>
          </cell>
          <cell r="S14" t="str">
            <v>DEU</v>
          </cell>
          <cell r="V14">
            <v>1.0000000000000002</v>
          </cell>
          <cell r="W14">
            <v>0</v>
          </cell>
          <cell r="X14">
            <v>0</v>
          </cell>
          <cell r="Y14">
            <v>0</v>
          </cell>
          <cell r="Z14">
            <v>0.04045408673116557</v>
          </cell>
          <cell r="AA14">
            <v>0</v>
          </cell>
          <cell r="AB14">
            <v>0.8499922989588249</v>
          </cell>
          <cell r="AC14">
            <v>0.1055186009272653</v>
          </cell>
          <cell r="AD14">
            <v>0.04045408673116557</v>
          </cell>
          <cell r="AE14">
            <v>0.004035013382744388</v>
          </cell>
          <cell r="AF14">
            <v>0</v>
          </cell>
          <cell r="AG14">
            <v>0</v>
          </cell>
        </row>
        <row r="15">
          <cell r="B15" t="str">
            <v>SO</v>
          </cell>
          <cell r="E15">
            <v>1</v>
          </cell>
          <cell r="F15">
            <v>0.028834295669603726</v>
          </cell>
          <cell r="G15">
            <v>0.32307147045647827</v>
          </cell>
          <cell r="H15">
            <v>0.08379790137580911</v>
          </cell>
          <cell r="I15">
            <v>0.12254573738927924</v>
          </cell>
          <cell r="J15">
            <v>0.10144960647871233</v>
          </cell>
          <cell r="K15">
            <v>0.39125388583585713</v>
          </cell>
          <cell r="L15">
            <v>0.04923833942047126</v>
          </cell>
          <cell r="M15">
            <v>0.021096130910566897</v>
          </cell>
          <cell r="N15">
            <v>0.0012583698525015072</v>
          </cell>
          <cell r="O15">
            <v>0</v>
          </cell>
          <cell r="P15">
            <v>0</v>
          </cell>
          <cell r="S15" t="str">
            <v>SO</v>
          </cell>
          <cell r="V15">
            <v>0.9999999999999997</v>
          </cell>
          <cell r="W15">
            <v>0.030753840533129823</v>
          </cell>
          <cell r="X15">
            <v>0.323092558602298</v>
          </cell>
          <cell r="Y15">
            <v>0.0875786826851023</v>
          </cell>
          <cell r="Z15">
            <v>0.11921353724026731</v>
          </cell>
          <cell r="AA15">
            <v>0.10195322355099581</v>
          </cell>
          <cell r="AB15">
            <v>0.38816721801297854</v>
          </cell>
          <cell r="AC15">
            <v>0.04989099841617452</v>
          </cell>
          <cell r="AD15">
            <v>0.017260313689271493</v>
          </cell>
          <cell r="AE15">
            <v>0.0013031645100492425</v>
          </cell>
          <cell r="AF15">
            <v>0</v>
          </cell>
          <cell r="AG15">
            <v>0</v>
          </cell>
        </row>
        <row r="16">
          <cell r="B16" t="str">
            <v>SO-P</v>
          </cell>
          <cell r="E16">
            <v>1</v>
          </cell>
          <cell r="F16">
            <v>0.028834295669603726</v>
          </cell>
          <cell r="G16">
            <v>0.32307147045647827</v>
          </cell>
          <cell r="H16">
            <v>0.08379790137580911</v>
          </cell>
          <cell r="I16">
            <v>0.12254573738927924</v>
          </cell>
          <cell r="J16">
            <v>0.10144960647871233</v>
          </cell>
          <cell r="K16">
            <v>0.39125388583585713</v>
          </cell>
          <cell r="L16">
            <v>0.04923833942047126</v>
          </cell>
          <cell r="M16">
            <v>0.021096130910566897</v>
          </cell>
          <cell r="N16">
            <v>0.0012583698525015072</v>
          </cell>
          <cell r="O16">
            <v>0</v>
          </cell>
          <cell r="P16">
            <v>0</v>
          </cell>
          <cell r="S16" t="str">
            <v>SO-P</v>
          </cell>
          <cell r="V16">
            <v>0.9999999999999997</v>
          </cell>
          <cell r="W16">
            <v>0.030753840533129823</v>
          </cell>
          <cell r="X16">
            <v>0.323092558602298</v>
          </cell>
          <cell r="Y16">
            <v>0.0875786826851023</v>
          </cell>
          <cell r="Z16">
            <v>0.11921353724026731</v>
          </cell>
          <cell r="AA16">
            <v>0.10195322355099581</v>
          </cell>
          <cell r="AB16">
            <v>0.38816721801297854</v>
          </cell>
          <cell r="AC16">
            <v>0.04989099841617452</v>
          </cell>
          <cell r="AD16">
            <v>0.017260313689271493</v>
          </cell>
          <cell r="AE16">
            <v>0.0013031645100492425</v>
          </cell>
          <cell r="AF16">
            <v>0</v>
          </cell>
          <cell r="AG16">
            <v>0</v>
          </cell>
        </row>
        <row r="17">
          <cell r="B17" t="str">
            <v>SO-U</v>
          </cell>
          <cell r="E17">
            <v>1</v>
          </cell>
          <cell r="F17">
            <v>0.028834295669603726</v>
          </cell>
          <cell r="G17">
            <v>0.32307147045647827</v>
          </cell>
          <cell r="H17">
            <v>0.08379790137580911</v>
          </cell>
          <cell r="I17">
            <v>0.12254573738927924</v>
          </cell>
          <cell r="J17">
            <v>0.10144960647871233</v>
          </cell>
          <cell r="K17">
            <v>0.39125388583585713</v>
          </cell>
          <cell r="L17">
            <v>0.04923833942047126</v>
          </cell>
          <cell r="M17">
            <v>0.021096130910566897</v>
          </cell>
          <cell r="N17">
            <v>0.0012583698525015072</v>
          </cell>
          <cell r="O17">
            <v>0</v>
          </cell>
          <cell r="P17">
            <v>0</v>
          </cell>
          <cell r="S17" t="str">
            <v>SO-U</v>
          </cell>
          <cell r="V17">
            <v>0.9999999999999997</v>
          </cell>
          <cell r="W17">
            <v>0.030753840533129823</v>
          </cell>
          <cell r="X17">
            <v>0.323092558602298</v>
          </cell>
          <cell r="Y17">
            <v>0.0875786826851023</v>
          </cell>
          <cell r="Z17">
            <v>0.11921353724026731</v>
          </cell>
          <cell r="AA17">
            <v>0.10195322355099581</v>
          </cell>
          <cell r="AB17">
            <v>0.38816721801297854</v>
          </cell>
          <cell r="AC17">
            <v>0.04989099841617452</v>
          </cell>
          <cell r="AD17">
            <v>0.017260313689271493</v>
          </cell>
          <cell r="AE17">
            <v>0.0013031645100492425</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0.9999999999999999</v>
          </cell>
          <cell r="F20">
            <v>0.02883429566960372</v>
          </cell>
          <cell r="G20">
            <v>0.32307147045647816</v>
          </cell>
          <cell r="H20">
            <v>0.08379790137580909</v>
          </cell>
          <cell r="I20">
            <v>0.12254573738927924</v>
          </cell>
          <cell r="J20">
            <v>0.10144960647871235</v>
          </cell>
          <cell r="K20">
            <v>0.391253885835857</v>
          </cell>
          <cell r="L20">
            <v>0.049238339420471254</v>
          </cell>
          <cell r="M20">
            <v>0.021096130910566894</v>
          </cell>
          <cell r="N20">
            <v>0.001258369852501507</v>
          </cell>
          <cell r="O20">
            <v>0</v>
          </cell>
          <cell r="P20">
            <v>0</v>
          </cell>
          <cell r="S20" t="str">
            <v>GPS</v>
          </cell>
          <cell r="V20">
            <v>0.9999999999999999</v>
          </cell>
          <cell r="W20">
            <v>0.030753840533129826</v>
          </cell>
          <cell r="X20">
            <v>0.3230925586022981</v>
          </cell>
          <cell r="Y20">
            <v>0.0875786826851023</v>
          </cell>
          <cell r="Z20">
            <v>0.11921353724026731</v>
          </cell>
          <cell r="AA20">
            <v>0.10195322355099581</v>
          </cell>
          <cell r="AB20">
            <v>0.38816721801297865</v>
          </cell>
          <cell r="AC20">
            <v>0.049890998416174524</v>
          </cell>
          <cell r="AD20">
            <v>0.017260313689271493</v>
          </cell>
          <cell r="AE20">
            <v>0.0013031645100492427</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0.9999992786085237</v>
          </cell>
          <cell r="F23">
            <v>0.029526556177757585</v>
          </cell>
          <cell r="G23">
            <v>0.32806972922701166</v>
          </cell>
          <cell r="H23">
            <v>0.08413516809240972</v>
          </cell>
          <cell r="I23">
            <v>0.12158650419618411</v>
          </cell>
          <cell r="J23">
            <v>0.1010736098421988</v>
          </cell>
          <cell r="K23">
            <v>0.38832220355750946</v>
          </cell>
          <cell r="L23">
            <v>0.04716047099373315</v>
          </cell>
          <cell r="M23">
            <v>0.0205128943539853</v>
          </cell>
          <cell r="N23">
            <v>0.0011986463639178265</v>
          </cell>
          <cell r="O23">
            <v>0</v>
          </cell>
          <cell r="P23">
            <v>0</v>
          </cell>
          <cell r="S23" t="str">
            <v>SNP</v>
          </cell>
          <cell r="V23">
            <v>0.9999999999999997</v>
          </cell>
          <cell r="W23">
            <v>0.03127046100304617</v>
          </cell>
          <cell r="X23">
            <v>0.326738686277952</v>
          </cell>
          <cell r="Y23">
            <v>0.08726893432060463</v>
          </cell>
          <cell r="Z23">
            <v>0.1178129302314942</v>
          </cell>
          <cell r="AA23">
            <v>0.10087635837302644</v>
          </cell>
          <cell r="AB23">
            <v>0.3874343095717196</v>
          </cell>
          <cell r="AC23">
            <v>0.04823109212167852</v>
          </cell>
          <cell r="AD23">
            <v>0.01693657185846776</v>
          </cell>
          <cell r="AE23">
            <v>0.0012435864735048116</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0.9999958988408733</v>
          </cell>
          <cell r="F32">
            <v>0.08168553231748345</v>
          </cell>
          <cell r="G32">
            <v>0.6211437509397479</v>
          </cell>
          <cell r="H32">
            <v>0.13924737123576664</v>
          </cell>
          <cell r="I32">
            <v>0.15791924434787524</v>
          </cell>
          <cell r="J32">
            <v>0.15791924434787524</v>
          </cell>
          <cell r="K32">
            <v>0</v>
          </cell>
          <cell r="L32">
            <v>0</v>
          </cell>
          <cell r="M32">
            <v>0</v>
          </cell>
          <cell r="N32">
            <v>0</v>
          </cell>
          <cell r="O32">
            <v>0</v>
          </cell>
          <cell r="P32">
            <v>0</v>
          </cell>
          <cell r="S32" t="str">
            <v>DNPDP</v>
          </cell>
          <cell r="V32">
            <v>1</v>
          </cell>
          <cell r="W32">
            <v>0.08116369898148325</v>
          </cell>
          <cell r="X32">
            <v>0.6228777314194966</v>
          </cell>
          <cell r="Y32">
            <v>0.13863660257235766</v>
          </cell>
          <cell r="Z32">
            <v>0.1573219670266624</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0.036357343692647</v>
          </cell>
          <cell r="J33">
            <v>0</v>
          </cell>
          <cell r="K33">
            <v>0.8596054456876017</v>
          </cell>
          <cell r="L33">
            <v>0.1040372106197512</v>
          </cell>
          <cell r="M33">
            <v>0.036357343692647</v>
          </cell>
          <cell r="N33">
            <v>0</v>
          </cell>
          <cell r="O33">
            <v>0</v>
          </cell>
          <cell r="P33">
            <v>0</v>
          </cell>
          <cell r="S33" t="str">
            <v>DNPDU</v>
          </cell>
          <cell r="V33">
            <v>1</v>
          </cell>
          <cell r="W33">
            <v>0</v>
          </cell>
          <cell r="X33">
            <v>0</v>
          </cell>
          <cell r="Y33">
            <v>0</v>
          </cell>
          <cell r="Z33">
            <v>0.03610429053210832</v>
          </cell>
          <cell r="AA33">
            <v>0</v>
          </cell>
          <cell r="AB33">
            <v>0.8584210565556479</v>
          </cell>
          <cell r="AC33">
            <v>0.10547465291224374</v>
          </cell>
          <cell r="AD33">
            <v>0.03610429053210832</v>
          </cell>
          <cell r="AE33">
            <v>0</v>
          </cell>
          <cell r="AF33">
            <v>0</v>
          </cell>
          <cell r="AG33">
            <v>0</v>
          </cell>
        </row>
        <row r="34">
          <cell r="B34" t="str">
            <v>SNPD</v>
          </cell>
          <cell r="E34">
            <v>0.9999976828555328</v>
          </cell>
          <cell r="F34">
            <v>0.04615211783644643</v>
          </cell>
          <cell r="G34">
            <v>0.35094463821726063</v>
          </cell>
          <cell r="H34">
            <v>0.07867441030696452</v>
          </cell>
          <cell r="I34">
            <v>0.10503950813832924</v>
          </cell>
          <cell r="J34">
            <v>0.089223971087788</v>
          </cell>
          <cell r="K34">
            <v>0.3739305569198882</v>
          </cell>
          <cell r="L34">
            <v>0.045256451436643544</v>
          </cell>
          <cell r="M34">
            <v>0.01581553705054124</v>
          </cell>
          <cell r="N34">
            <v>0</v>
          </cell>
          <cell r="O34">
            <v>0</v>
          </cell>
          <cell r="P34">
            <v>0</v>
          </cell>
          <cell r="S34" t="str">
            <v>SNPD</v>
          </cell>
          <cell r="V34">
            <v>1</v>
          </cell>
          <cell r="W34">
            <v>0.045918396361709315</v>
          </cell>
          <cell r="X34">
            <v>0.35239333489135266</v>
          </cell>
          <cell r="Y34">
            <v>0.07843371540533935</v>
          </cell>
          <cell r="Z34">
            <v>0.10468324128436825</v>
          </cell>
          <cell r="AA34">
            <v>0.08900496809518416</v>
          </cell>
          <cell r="AB34">
            <v>0.3727689877760791</v>
          </cell>
          <cell r="AC34">
            <v>0.04580232428115138</v>
          </cell>
          <cell r="AD34">
            <v>0.015678273189184088</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0.02129326979040522</v>
          </cell>
          <cell r="G38">
            <v>0.325680683960948</v>
          </cell>
          <cell r="H38">
            <v>0.0865282495888655</v>
          </cell>
          <cell r="I38">
            <v>0.14949593800885808</v>
          </cell>
          <cell r="J38">
            <v>0.12516762041591664</v>
          </cell>
          <cell r="K38">
            <v>0.3689346907787628</v>
          </cell>
          <cell r="L38">
            <v>0.04638175335845588</v>
          </cell>
          <cell r="M38">
            <v>0.024328317592941448</v>
          </cell>
          <cell r="N38">
            <v>0.001685414513704594</v>
          </cell>
          <cell r="O38">
            <v>0</v>
          </cell>
          <cell r="P38">
            <v>0</v>
          </cell>
          <cell r="S38" t="str">
            <v>DNPGMU</v>
          </cell>
          <cell r="V38">
            <v>0.9999999999999998</v>
          </cell>
          <cell r="W38">
            <v>0.025741461567212326</v>
          </cell>
          <cell r="X38">
            <v>0.32618337433849304</v>
          </cell>
          <cell r="Y38">
            <v>0.09259428971867575</v>
          </cell>
          <cell r="Z38">
            <v>0.14581590288040736</v>
          </cell>
          <cell r="AA38">
            <v>0.12854458520981182</v>
          </cell>
          <cell r="AB38">
            <v>0.36289255793699376</v>
          </cell>
          <cell r="AC38">
            <v>0.04504971991785431</v>
          </cell>
          <cell r="AD38">
            <v>0.01727131767059554</v>
          </cell>
          <cell r="AE38">
            <v>0.0017226936403632593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0.9999999999999999</v>
          </cell>
          <cell r="F47">
            <v>0.02836478475201478</v>
          </cell>
          <cell r="G47">
            <v>0.3349667933431572</v>
          </cell>
          <cell r="H47">
            <v>0.08015859733339864</v>
          </cell>
          <cell r="I47">
            <v>0.08176144272412962</v>
          </cell>
          <cell r="J47">
            <v>0.072908375207329</v>
          </cell>
          <cell r="K47">
            <v>0.4374189563000124</v>
          </cell>
          <cell r="L47">
            <v>0.03732942554728734</v>
          </cell>
          <cell r="M47">
            <v>0.008853067516800622</v>
          </cell>
          <cell r="N47">
            <v>0</v>
          </cell>
          <cell r="O47">
            <v>0</v>
          </cell>
          <cell r="P47">
            <v>0</v>
          </cell>
          <cell r="S47" t="str">
            <v>CN</v>
          </cell>
          <cell r="V47">
            <v>1</v>
          </cell>
          <cell r="W47">
            <v>0.028617759392218493</v>
          </cell>
          <cell r="X47">
            <v>0.33548393774517754</v>
          </cell>
          <cell r="Y47">
            <v>0.08073667976580264</v>
          </cell>
          <cell r="Z47">
            <v>0.08228649500933272</v>
          </cell>
          <cell r="AA47">
            <v>0.07339610338081914</v>
          </cell>
          <cell r="AB47">
            <v>0.4353883681052715</v>
          </cell>
          <cell r="AC47">
            <v>0.03748675998219714</v>
          </cell>
          <cell r="AD47">
            <v>0.008890391628513565</v>
          </cell>
          <cell r="AE47">
            <v>0</v>
          </cell>
          <cell r="AF47">
            <v>0</v>
          </cell>
          <cell r="AG47">
            <v>0</v>
          </cell>
        </row>
        <row r="48">
          <cell r="B48" t="str">
            <v>CNP</v>
          </cell>
          <cell r="E48">
            <v>1</v>
          </cell>
          <cell r="F48">
            <v>0</v>
          </cell>
          <cell r="G48">
            <v>0.6863598725315535</v>
          </cell>
          <cell r="H48">
            <v>0.16424805605042977</v>
          </cell>
          <cell r="I48">
            <v>0.14939207141801678</v>
          </cell>
          <cell r="J48">
            <v>0.14939207141801678</v>
          </cell>
          <cell r="K48">
            <v>0</v>
          </cell>
          <cell r="L48">
            <v>0</v>
          </cell>
          <cell r="M48">
            <v>0</v>
          </cell>
          <cell r="N48">
            <v>0</v>
          </cell>
          <cell r="O48">
            <v>0</v>
          </cell>
          <cell r="P48">
            <v>0</v>
          </cell>
          <cell r="S48" t="str">
            <v>CNP</v>
          </cell>
          <cell r="V48">
            <v>1</v>
          </cell>
          <cell r="W48">
            <v>0.05522164286817535</v>
          </cell>
          <cell r="X48">
            <v>0.6473593527804556</v>
          </cell>
          <cell r="Y48">
            <v>0.15579179471337953</v>
          </cell>
          <cell r="Z48">
            <v>0.14162720963798953</v>
          </cell>
          <cell r="AA48">
            <v>0.14162720963798953</v>
          </cell>
          <cell r="AB48">
            <v>0</v>
          </cell>
          <cell r="AC48">
            <v>0</v>
          </cell>
          <cell r="AD48">
            <v>0</v>
          </cell>
          <cell r="AE48">
            <v>0</v>
          </cell>
          <cell r="AF48">
            <v>0</v>
          </cell>
          <cell r="AG48">
            <v>0</v>
          </cell>
        </row>
        <row r="49">
          <cell r="B49" t="str">
            <v>CNU</v>
          </cell>
          <cell r="E49">
            <v>0.9999999999999999</v>
          </cell>
          <cell r="F49">
            <v>0</v>
          </cell>
          <cell r="G49">
            <v>0</v>
          </cell>
          <cell r="H49">
            <v>0</v>
          </cell>
          <cell r="I49">
            <v>0.018306536360554217</v>
          </cell>
          <cell r="J49">
            <v>0</v>
          </cell>
          <cell r="K49">
            <v>0.904502988721778</v>
          </cell>
          <cell r="L49">
            <v>0.07719047491766771</v>
          </cell>
          <cell r="M49">
            <v>0.018306536360554217</v>
          </cell>
          <cell r="N49">
            <v>0</v>
          </cell>
          <cell r="O49">
            <v>0</v>
          </cell>
          <cell r="P49">
            <v>0</v>
          </cell>
          <cell r="S49" t="str">
            <v>CNU</v>
          </cell>
          <cell r="V49">
            <v>1</v>
          </cell>
          <cell r="W49">
            <v>0</v>
          </cell>
          <cell r="X49">
            <v>0</v>
          </cell>
          <cell r="Y49">
            <v>0</v>
          </cell>
          <cell r="Z49">
            <v>0.01845377318359098</v>
          </cell>
          <cell r="AA49">
            <v>0</v>
          </cell>
          <cell r="AB49">
            <v>0.9037350127546453</v>
          </cell>
          <cell r="AC49">
            <v>0.07781121406176371</v>
          </cell>
          <cell r="AD49">
            <v>0.01845377318359098</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1.0004507163465857</v>
          </cell>
          <cell r="F53">
            <v>0.0011129308740645356</v>
          </cell>
          <cell r="G53">
            <v>0.44015092031798225</v>
          </cell>
          <cell r="H53">
            <v>0.11352747017886516</v>
          </cell>
          <cell r="I53">
            <v>0.14645028475407687</v>
          </cell>
          <cell r="J53">
            <v>0.13404870039024339</v>
          </cell>
          <cell r="K53">
            <v>0.23049330421965644</v>
          </cell>
          <cell r="L53">
            <v>0.06741065693561596</v>
          </cell>
          <cell r="M53">
            <v>0.012401584363833497</v>
          </cell>
          <cell r="N53">
            <v>0.005971898532912575</v>
          </cell>
          <cell r="O53">
            <v>-0.00016770774201727403</v>
          </cell>
          <cell r="P53">
            <v>-0.004499041724570592</v>
          </cell>
          <cell r="S53" t="str">
            <v>EXCTAX</v>
          </cell>
          <cell r="V53">
            <v>1.0000000000000009</v>
          </cell>
          <cell r="W53">
            <v>0.006024306659605039</v>
          </cell>
          <cell r="X53">
            <v>0.3760818024241435</v>
          </cell>
          <cell r="Y53">
            <v>0.07534275526718387</v>
          </cell>
          <cell r="Z53">
            <v>0.11985627274733526</v>
          </cell>
          <cell r="AA53">
            <v>0.09937961753316829</v>
          </cell>
          <cell r="AB53">
            <v>0.34179576421023633</v>
          </cell>
          <cell r="AC53">
            <v>0.05935328852095781</v>
          </cell>
          <cell r="AD53">
            <v>0.020476655214166976</v>
          </cell>
          <cell r="AE53">
            <v>0.005105294437645052</v>
          </cell>
          <cell r="AF53">
            <v>0.02171090015079351</v>
          </cell>
          <cell r="AG53">
            <v>-0.005270384417899714</v>
          </cell>
        </row>
        <row r="54">
          <cell r="B54" t="str">
            <v>INT</v>
          </cell>
          <cell r="E54">
            <v>0.9999992826346098</v>
          </cell>
          <cell r="F54">
            <v>0.02936176846772952</v>
          </cell>
          <cell r="G54">
            <v>0.32623877206819574</v>
          </cell>
          <cell r="H54">
            <v>0.08366560971928598</v>
          </cell>
          <cell r="I54">
            <v>0.12090792991626521</v>
          </cell>
          <cell r="J54">
            <v>0.1005095180256695</v>
          </cell>
          <cell r="K54">
            <v>0.38615497733945503</v>
          </cell>
          <cell r="L54">
            <v>0.046897268405117126</v>
          </cell>
          <cell r="M54">
            <v>0.02039841189059571</v>
          </cell>
          <cell r="N54">
            <v>0.0011919567185608012</v>
          </cell>
          <cell r="O54">
            <v>0</v>
          </cell>
          <cell r="P54">
            <v>0.005581</v>
          </cell>
          <cell r="S54" t="str">
            <v>INT</v>
          </cell>
          <cell r="V54">
            <v>1</v>
          </cell>
          <cell r="W54">
            <v>0.03109594056018817</v>
          </cell>
          <cell r="X54">
            <v>0.32491515766983475</v>
          </cell>
          <cell r="Y54">
            <v>0.08678188639816134</v>
          </cell>
          <cell r="Z54">
            <v>0.11715541626787224</v>
          </cell>
          <cell r="AA54">
            <v>0.10031336741694659</v>
          </cell>
          <cell r="AB54">
            <v>0.3852720386899999</v>
          </cell>
          <cell r="AC54">
            <v>0.047961914396547435</v>
          </cell>
          <cell r="AD54">
            <v>0.01684204885092565</v>
          </cell>
          <cell r="AE54">
            <v>0.0012366460173961814</v>
          </cell>
          <cell r="AF54">
            <v>0</v>
          </cell>
          <cell r="AG54">
            <v>0.005581</v>
          </cell>
        </row>
        <row r="55">
          <cell r="B55" t="str">
            <v>CIAC</v>
          </cell>
          <cell r="E55">
            <v>1</v>
          </cell>
          <cell r="F55">
            <v>0.020430513847173943</v>
          </cell>
          <cell r="G55">
            <v>0.41851545369806725</v>
          </cell>
          <cell r="H55">
            <v>0.03970293678898239</v>
          </cell>
          <cell r="I55">
            <v>0.07779565959952879</v>
          </cell>
          <cell r="J55">
            <v>0.06587269653132609</v>
          </cell>
          <cell r="K55">
            <v>0.3422458110004189</v>
          </cell>
          <cell r="L55">
            <v>0.10130962506582879</v>
          </cell>
          <cell r="M55">
            <v>0.011922963068202704</v>
          </cell>
          <cell r="N55">
            <v>0</v>
          </cell>
          <cell r="O55">
            <v>0</v>
          </cell>
          <cell r="P55">
            <v>0</v>
          </cell>
          <cell r="S55" t="str">
            <v>CIAC</v>
          </cell>
          <cell r="V55">
            <v>1</v>
          </cell>
          <cell r="W55">
            <v>0.019881703559801383</v>
          </cell>
          <cell r="X55">
            <v>0.40545797496340547</v>
          </cell>
          <cell r="Y55">
            <v>0.04118071059420967</v>
          </cell>
          <cell r="Z55">
            <v>0.12603775527124295</v>
          </cell>
          <cell r="AA55">
            <v>0.09980229948562896</v>
          </cell>
          <cell r="AB55">
            <v>0.3433910114493646</v>
          </cell>
          <cell r="AC55">
            <v>0.06405084416197601</v>
          </cell>
          <cell r="AD55">
            <v>0.026235455785613985</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1.0000000000000002</v>
          </cell>
          <cell r="F58">
            <v>0.0227533876223691</v>
          </cell>
          <cell r="G58">
            <v>0.413123220757987</v>
          </cell>
          <cell r="H58">
            <v>0.10084432583905176</v>
          </cell>
          <cell r="I58">
            <v>0.03765902630052145</v>
          </cell>
          <cell r="J58">
            <v>0.027733081151266704</v>
          </cell>
          <cell r="K58">
            <v>0.3954170549723392</v>
          </cell>
          <cell r="L58">
            <v>0.030202984507731526</v>
          </cell>
          <cell r="M58">
            <v>0.009925945149254746</v>
          </cell>
          <cell r="N58">
            <v>0</v>
          </cell>
          <cell r="O58">
            <v>0</v>
          </cell>
          <cell r="P58">
            <v>0</v>
          </cell>
          <cell r="S58" t="str">
            <v>BADDEBT</v>
          </cell>
          <cell r="V58">
            <v>1.0000000000000002</v>
          </cell>
          <cell r="W58">
            <v>0.02823020595384014</v>
          </cell>
          <cell r="X58">
            <v>0.3324375783236381</v>
          </cell>
          <cell r="Y58">
            <v>0.07996774584918885</v>
          </cell>
          <cell r="Z58">
            <v>0.08104912651971506</v>
          </cell>
          <cell r="AA58">
            <v>0.07232764683792757</v>
          </cell>
          <cell r="AB58">
            <v>0.4413639074015969</v>
          </cell>
          <cell r="AC58">
            <v>0.03744147354901331</v>
          </cell>
          <cell r="AD58">
            <v>0.008721479681787488</v>
          </cell>
          <cell r="AE58">
            <v>0</v>
          </cell>
          <cell r="AF58">
            <v>-0.0004900375969923899</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0.9999999999999999</v>
          </cell>
          <cell r="F61">
            <v>0.03287</v>
          </cell>
          <cell r="G61">
            <v>0.70976</v>
          </cell>
          <cell r="H61">
            <v>0.1418</v>
          </cell>
          <cell r="I61">
            <v>0.10946</v>
          </cell>
          <cell r="J61">
            <v>0.10946</v>
          </cell>
          <cell r="K61">
            <v>0</v>
          </cell>
          <cell r="L61">
            <v>0</v>
          </cell>
          <cell r="M61">
            <v>0</v>
          </cell>
          <cell r="N61">
            <v>0</v>
          </cell>
          <cell r="O61">
            <v>0</v>
          </cell>
          <cell r="P61">
            <v>0.00611</v>
          </cell>
          <cell r="S61" t="str">
            <v>ITC84</v>
          </cell>
          <cell r="V61">
            <v>0.9999999999999999</v>
          </cell>
          <cell r="W61">
            <v>0</v>
          </cell>
          <cell r="X61">
            <v>0.70976</v>
          </cell>
          <cell r="Y61">
            <v>0.1418</v>
          </cell>
          <cell r="Z61">
            <v>0.10946</v>
          </cell>
          <cell r="AA61">
            <v>0.10946</v>
          </cell>
          <cell r="AB61">
            <v>0</v>
          </cell>
          <cell r="AC61">
            <v>0</v>
          </cell>
          <cell r="AD61">
            <v>0</v>
          </cell>
          <cell r="AE61">
            <v>0</v>
          </cell>
          <cell r="AF61">
            <v>0</v>
          </cell>
          <cell r="AG61">
            <v>0.038979999999999994</v>
          </cell>
        </row>
        <row r="62">
          <cell r="B62" t="str">
            <v>ITC85</v>
          </cell>
          <cell r="E62">
            <v>1</v>
          </cell>
          <cell r="F62">
            <v>0.0542</v>
          </cell>
          <cell r="G62">
            <v>0.6769</v>
          </cell>
          <cell r="H62">
            <v>0.1336</v>
          </cell>
          <cell r="I62">
            <v>0.1161</v>
          </cell>
          <cell r="J62">
            <v>0.1161</v>
          </cell>
          <cell r="K62">
            <v>0</v>
          </cell>
          <cell r="L62">
            <v>0</v>
          </cell>
          <cell r="M62">
            <v>0</v>
          </cell>
          <cell r="N62">
            <v>0</v>
          </cell>
          <cell r="O62">
            <v>0</v>
          </cell>
          <cell r="P62">
            <v>0.0192</v>
          </cell>
          <cell r="S62" t="str">
            <v>ITC85</v>
          </cell>
          <cell r="V62">
            <v>0.9999999999999999</v>
          </cell>
          <cell r="W62">
            <v>0</v>
          </cell>
          <cell r="X62">
            <v>0.6769</v>
          </cell>
          <cell r="Y62">
            <v>0.1336</v>
          </cell>
          <cell r="Z62">
            <v>0.1161</v>
          </cell>
          <cell r="AA62">
            <v>0.1161</v>
          </cell>
          <cell r="AB62">
            <v>0</v>
          </cell>
          <cell r="AC62">
            <v>0</v>
          </cell>
          <cell r="AD62">
            <v>0</v>
          </cell>
          <cell r="AE62">
            <v>0</v>
          </cell>
          <cell r="AF62">
            <v>0</v>
          </cell>
          <cell r="AG62">
            <v>0.07339999999999999</v>
          </cell>
        </row>
        <row r="63">
          <cell r="B63" t="str">
            <v>ITC86</v>
          </cell>
          <cell r="E63">
            <v>1</v>
          </cell>
          <cell r="F63">
            <v>0.04789</v>
          </cell>
          <cell r="G63">
            <v>0.64608</v>
          </cell>
          <cell r="H63">
            <v>0.13126</v>
          </cell>
          <cell r="I63">
            <v>0.155</v>
          </cell>
          <cell r="J63">
            <v>0.155</v>
          </cell>
          <cell r="K63">
            <v>0</v>
          </cell>
          <cell r="L63">
            <v>0</v>
          </cell>
          <cell r="M63">
            <v>0</v>
          </cell>
          <cell r="N63">
            <v>0</v>
          </cell>
          <cell r="O63">
            <v>0</v>
          </cell>
          <cell r="P63">
            <v>0.01977</v>
          </cell>
          <cell r="S63" t="str">
            <v>ITC86</v>
          </cell>
          <cell r="V63">
            <v>1</v>
          </cell>
          <cell r="W63">
            <v>0</v>
          </cell>
          <cell r="X63">
            <v>0.64608</v>
          </cell>
          <cell r="Y63">
            <v>0.13126</v>
          </cell>
          <cell r="Z63">
            <v>0.155</v>
          </cell>
          <cell r="AA63">
            <v>0.155</v>
          </cell>
          <cell r="AB63">
            <v>0</v>
          </cell>
          <cell r="AC63">
            <v>0</v>
          </cell>
          <cell r="AD63">
            <v>0</v>
          </cell>
          <cell r="AE63">
            <v>0</v>
          </cell>
          <cell r="AF63">
            <v>0</v>
          </cell>
          <cell r="AG63">
            <v>0.06766</v>
          </cell>
        </row>
        <row r="64">
          <cell r="B64" t="str">
            <v>ITC88</v>
          </cell>
          <cell r="E64">
            <v>1</v>
          </cell>
          <cell r="F64">
            <v>0.0427</v>
          </cell>
          <cell r="G64">
            <v>0.612</v>
          </cell>
          <cell r="H64">
            <v>0.1496</v>
          </cell>
          <cell r="I64">
            <v>0.1671</v>
          </cell>
          <cell r="J64">
            <v>0.1671</v>
          </cell>
          <cell r="K64">
            <v>0</v>
          </cell>
          <cell r="L64">
            <v>0</v>
          </cell>
          <cell r="M64">
            <v>0</v>
          </cell>
          <cell r="N64">
            <v>0</v>
          </cell>
          <cell r="O64">
            <v>0</v>
          </cell>
          <cell r="P64">
            <v>0.0286</v>
          </cell>
          <cell r="S64" t="str">
            <v>ITC88</v>
          </cell>
          <cell r="V64">
            <v>1</v>
          </cell>
          <cell r="W64">
            <v>0</v>
          </cell>
          <cell r="X64">
            <v>0.612</v>
          </cell>
          <cell r="Y64">
            <v>0.1496</v>
          </cell>
          <cell r="Z64">
            <v>0.1671</v>
          </cell>
          <cell r="AA64">
            <v>0.1671</v>
          </cell>
          <cell r="AB64">
            <v>0</v>
          </cell>
          <cell r="AC64">
            <v>0</v>
          </cell>
          <cell r="AD64">
            <v>0</v>
          </cell>
          <cell r="AE64">
            <v>0</v>
          </cell>
          <cell r="AF64">
            <v>0</v>
          </cell>
          <cell r="AG64">
            <v>0.0713</v>
          </cell>
        </row>
        <row r="65">
          <cell r="B65" t="str">
            <v>ITC89</v>
          </cell>
          <cell r="E65">
            <v>1</v>
          </cell>
          <cell r="F65">
            <v>0.048806</v>
          </cell>
          <cell r="G65">
            <v>0.563558</v>
          </cell>
          <cell r="H65">
            <v>0.152688</v>
          </cell>
          <cell r="I65">
            <v>0.206776</v>
          </cell>
          <cell r="J65">
            <v>0.206776</v>
          </cell>
          <cell r="K65">
            <v>0</v>
          </cell>
          <cell r="L65">
            <v>0</v>
          </cell>
          <cell r="M65">
            <v>0</v>
          </cell>
          <cell r="N65">
            <v>0</v>
          </cell>
          <cell r="O65">
            <v>0</v>
          </cell>
          <cell r="P65">
            <v>0.028172</v>
          </cell>
          <cell r="S65" t="str">
            <v>ITC89</v>
          </cell>
          <cell r="V65">
            <v>0.9999999999999999</v>
          </cell>
          <cell r="W65">
            <v>0</v>
          </cell>
          <cell r="X65">
            <v>0.563558</v>
          </cell>
          <cell r="Y65">
            <v>0.152688</v>
          </cell>
          <cell r="Z65">
            <v>0.206776</v>
          </cell>
          <cell r="AA65">
            <v>0.206776</v>
          </cell>
          <cell r="AB65">
            <v>0</v>
          </cell>
          <cell r="AC65">
            <v>0</v>
          </cell>
          <cell r="AD65">
            <v>0</v>
          </cell>
          <cell r="AE65">
            <v>0</v>
          </cell>
          <cell r="AF65">
            <v>0</v>
          </cell>
          <cell r="AG65">
            <v>0.076978</v>
          </cell>
        </row>
        <row r="66">
          <cell r="B66" t="str">
            <v>ITC90</v>
          </cell>
          <cell r="E66">
            <v>1</v>
          </cell>
          <cell r="F66">
            <v>0.015047</v>
          </cell>
          <cell r="G66">
            <v>0.159356</v>
          </cell>
          <cell r="H66">
            <v>0.039132</v>
          </cell>
          <cell r="I66">
            <v>0.173435</v>
          </cell>
          <cell r="J66">
            <v>0.038051</v>
          </cell>
          <cell r="K66">
            <v>0.469355</v>
          </cell>
          <cell r="L66">
            <v>0.139815</v>
          </cell>
          <cell r="M66">
            <v>0.135384</v>
          </cell>
          <cell r="N66">
            <v>0</v>
          </cell>
          <cell r="O66">
            <v>0</v>
          </cell>
          <cell r="P66">
            <v>0.00386</v>
          </cell>
          <cell r="S66" t="str">
            <v>ITC90</v>
          </cell>
          <cell r="V66">
            <v>1</v>
          </cell>
          <cell r="W66">
            <v>0</v>
          </cell>
          <cell r="X66">
            <v>0.159356</v>
          </cell>
          <cell r="Y66">
            <v>0.039132</v>
          </cell>
          <cell r="Z66">
            <v>0.173435</v>
          </cell>
          <cell r="AA66">
            <v>0.038051</v>
          </cell>
          <cell r="AB66">
            <v>0.469355</v>
          </cell>
          <cell r="AC66">
            <v>0.139815</v>
          </cell>
          <cell r="AD66">
            <v>0.135384</v>
          </cell>
          <cell r="AE66">
            <v>0</v>
          </cell>
          <cell r="AF66">
            <v>0</v>
          </cell>
          <cell r="AG66">
            <v>0.018907</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0.021375633456991904</v>
          </cell>
          <cell r="G69">
            <v>0.3119187800044875</v>
          </cell>
          <cell r="H69">
            <v>0.08543572717276111</v>
          </cell>
          <cell r="I69">
            <v>0.12793905505395925</v>
          </cell>
          <cell r="J69">
            <v>0.10536863956109546</v>
          </cell>
          <cell r="K69">
            <v>0.404012444243122</v>
          </cell>
          <cell r="L69">
            <v>0.04738698726286822</v>
          </cell>
          <cell r="M69">
            <v>0.022570415492863802</v>
          </cell>
          <cell r="N69">
            <v>0.001931372805810032</v>
          </cell>
          <cell r="O69">
            <v>0</v>
          </cell>
          <cell r="P69">
            <v>0</v>
          </cell>
          <cell r="S69" t="str">
            <v>SNPPS</v>
          </cell>
          <cell r="V69">
            <v>0.9999999999999996</v>
          </cell>
          <cell r="W69">
            <v>0.02397709753737276</v>
          </cell>
          <cell r="X69">
            <v>0.30763781363012893</v>
          </cell>
          <cell r="Y69">
            <v>0.08970326262320023</v>
          </cell>
          <cell r="Z69">
            <v>0.12127245933352301</v>
          </cell>
          <cell r="AA69">
            <v>0.10424314401303929</v>
          </cell>
          <cell r="AB69">
            <v>0.40617996168125775</v>
          </cell>
          <cell r="AC69">
            <v>0.04921349707906771</v>
          </cell>
          <cell r="AD69">
            <v>0.01702931532048373</v>
          </cell>
          <cell r="AE69">
            <v>0.00201590811544947</v>
          </cell>
          <cell r="AF69">
            <v>0</v>
          </cell>
          <cell r="AG69">
            <v>0</v>
          </cell>
        </row>
        <row r="70">
          <cell r="B70" t="str">
            <v>SNPT</v>
          </cell>
          <cell r="E70">
            <v>0.9999999999999998</v>
          </cell>
          <cell r="F70">
            <v>0.020513337075165707</v>
          </cell>
          <cell r="G70">
            <v>0.299335927853571</v>
          </cell>
          <cell r="H70">
            <v>0.08198923663632912</v>
          </cell>
          <cell r="I70">
            <v>0.12469117336192892</v>
          </cell>
          <cell r="J70">
            <v>0.10111805223537756</v>
          </cell>
          <cell r="K70">
            <v>0.4219609642449155</v>
          </cell>
          <cell r="L70">
            <v>0.049492185508198755</v>
          </cell>
          <cell r="M70">
            <v>0.02357312112655135</v>
          </cell>
          <cell r="N70">
            <v>0.0020171753198908625</v>
          </cell>
          <cell r="O70">
            <v>0</v>
          </cell>
          <cell r="P70">
            <v>0</v>
          </cell>
          <cell r="S70" t="str">
            <v>SNPT</v>
          </cell>
          <cell r="V70">
            <v>1.0000000000000004</v>
          </cell>
          <cell r="W70">
            <v>0.023274510258415294</v>
          </cell>
          <cell r="X70">
            <v>0.298623277402551</v>
          </cell>
          <cell r="Y70">
            <v>0.08707473883704112</v>
          </cell>
          <cell r="Z70">
            <v>0.11877065126987418</v>
          </cell>
          <cell r="AA70">
            <v>0.10118856633582317</v>
          </cell>
          <cell r="AB70">
            <v>0.4193645164464899</v>
          </cell>
          <cell r="AC70">
            <v>0.05081096152497935</v>
          </cell>
          <cell r="AD70">
            <v>0.017582084934051015</v>
          </cell>
          <cell r="AE70">
            <v>0.0020813442606492593</v>
          </cell>
          <cell r="AF70">
            <v>0</v>
          </cell>
          <cell r="AG70">
            <v>0</v>
          </cell>
        </row>
        <row r="71">
          <cell r="B71" t="str">
            <v>SNPP</v>
          </cell>
          <cell r="E71">
            <v>0.9999999999999998</v>
          </cell>
          <cell r="F71">
            <v>0.022133905574851565</v>
          </cell>
          <cell r="G71">
            <v>0.3229836831518063</v>
          </cell>
          <cell r="H71">
            <v>0.08846644576711367</v>
          </cell>
          <cell r="I71">
            <v>0.13079512424441295</v>
          </cell>
          <cell r="J71">
            <v>0.1091064516655526</v>
          </cell>
          <cell r="K71">
            <v>0.38822916767946164</v>
          </cell>
          <cell r="L71">
            <v>0.04553575239090862</v>
          </cell>
          <cell r="M71">
            <v>0.021688672578860334</v>
          </cell>
          <cell r="N71">
            <v>0.0018559211914451815</v>
          </cell>
          <cell r="O71">
            <v>0</v>
          </cell>
          <cell r="P71">
            <v>0</v>
          </cell>
          <cell r="S71" t="str">
            <v>SNPP</v>
          </cell>
          <cell r="V71">
            <v>0.9999999999999998</v>
          </cell>
          <cell r="W71">
            <v>0.024879973310497433</v>
          </cell>
          <cell r="X71">
            <v>0.31922214857270265</v>
          </cell>
          <cell r="Y71">
            <v>0.09308110693761266</v>
          </cell>
          <cell r="Z71">
            <v>0.1244874647247795</v>
          </cell>
          <cell r="AA71">
            <v>0.1081684985767857</v>
          </cell>
          <cell r="AB71">
            <v>0.38923684951072823</v>
          </cell>
          <cell r="AC71">
            <v>0.04716063903589079</v>
          </cell>
          <cell r="AD71">
            <v>0.016318966147993802</v>
          </cell>
          <cell r="AE71">
            <v>0.0019318179077884034</v>
          </cell>
          <cell r="AF71">
            <v>0</v>
          </cell>
          <cell r="AG71">
            <v>0</v>
          </cell>
        </row>
        <row r="72">
          <cell r="B72" t="str">
            <v>SNPPH</v>
          </cell>
          <cell r="E72">
            <v>1</v>
          </cell>
          <cell r="F72">
            <v>0.028210680710936843</v>
          </cell>
          <cell r="G72">
            <v>0.4116575599107345</v>
          </cell>
          <cell r="H72">
            <v>0.11275455417154466</v>
          </cell>
          <cell r="I72">
            <v>0.1536835963835141</v>
          </cell>
          <cell r="J72">
            <v>0.1390611910325189</v>
          </cell>
          <cell r="K72">
            <v>0.26174235598086865</v>
          </cell>
          <cell r="L72">
            <v>0.03069999913555804</v>
          </cell>
          <cell r="M72">
            <v>0.01462240535099518</v>
          </cell>
          <cell r="N72">
            <v>0.0012512537068434728</v>
          </cell>
          <cell r="O72">
            <v>0</v>
          </cell>
          <cell r="P72">
            <v>0</v>
          </cell>
          <cell r="S72" t="str">
            <v>SNPPH</v>
          </cell>
          <cell r="V72">
            <v>1.0000000000000002</v>
          </cell>
          <cell r="W72">
            <v>0.03184583168682262</v>
          </cell>
          <cell r="X72">
            <v>0.4085974967610978</v>
          </cell>
          <cell r="Y72">
            <v>0.1191418185126295</v>
          </cell>
          <cell r="Z72">
            <v>0.1492918430249184</v>
          </cell>
          <cell r="AA72">
            <v>0.1384533558980638</v>
          </cell>
          <cell r="AB72">
            <v>0.25851751541491563</v>
          </cell>
          <cell r="AC72">
            <v>0.03132244864345027</v>
          </cell>
          <cell r="AD72">
            <v>0.010838487126854607</v>
          </cell>
          <cell r="AE72">
            <v>0.0012830459561659095</v>
          </cell>
          <cell r="AF72">
            <v>0</v>
          </cell>
          <cell r="AG72">
            <v>0</v>
          </cell>
        </row>
        <row r="73">
          <cell r="B73" t="str">
            <v>SNPPN</v>
          </cell>
          <cell r="E73">
            <v>0.9999999999999999</v>
          </cell>
          <cell r="F73">
            <v>0.03552999879500528</v>
          </cell>
          <cell r="G73">
            <v>0.5184629452033345</v>
          </cell>
          <cell r="H73">
            <v>0.14200895096775207</v>
          </cell>
          <cell r="I73">
            <v>0.18125216758990934</v>
          </cell>
          <cell r="J73">
            <v>0.17514089789056053</v>
          </cell>
          <cell r="K73">
            <v>0.10939227102148295</v>
          </cell>
          <cell r="L73">
            <v>0.012830719022188856</v>
          </cell>
          <cell r="M73">
            <v>0.0061112696993487915</v>
          </cell>
          <cell r="N73">
            <v>0.0005229474003269882</v>
          </cell>
          <cell r="O73">
            <v>0</v>
          </cell>
          <cell r="P73">
            <v>0</v>
          </cell>
          <cell r="S73" t="str">
            <v>SNPPN</v>
          </cell>
          <cell r="V73">
            <v>0.9999999999999998</v>
          </cell>
          <cell r="W73">
            <v>0.039925330391006424</v>
          </cell>
          <cell r="X73">
            <v>0.5122613915552177</v>
          </cell>
          <cell r="Y73">
            <v>0.1493688880315959</v>
          </cell>
          <cell r="Z73">
            <v>0.1780617277264476</v>
          </cell>
          <cell r="AA73">
            <v>0.17357989052806314</v>
          </cell>
          <cell r="AB73">
            <v>0.10689992094466227</v>
          </cell>
          <cell r="AC73">
            <v>0.01295218731467387</v>
          </cell>
          <cell r="AD73">
            <v>0.0044818371983844614</v>
          </cell>
          <cell r="AE73">
            <v>0.0005305540363962155</v>
          </cell>
          <cell r="AF73">
            <v>0</v>
          </cell>
          <cell r="AG73">
            <v>0</v>
          </cell>
        </row>
        <row r="74">
          <cell r="B74" t="str">
            <v>SNPPO</v>
          </cell>
          <cell r="E74">
            <v>1</v>
          </cell>
          <cell r="F74">
            <v>0.022980783707202315</v>
          </cell>
          <cell r="G74">
            <v>0.3353415482128262</v>
          </cell>
          <cell r="H74">
            <v>0.09185131149330016</v>
          </cell>
          <cell r="I74">
            <v>0.13398493234220138</v>
          </cell>
          <cell r="J74">
            <v>0.11328103656659808</v>
          </cell>
          <cell r="K74">
            <v>0.37060157533657406</v>
          </cell>
          <cell r="L74">
            <v>0.043468196042756195</v>
          </cell>
          <cell r="M74">
            <v>0.020703895775603318</v>
          </cell>
          <cell r="N74">
            <v>0.0017716528651396915</v>
          </cell>
          <cell r="O74">
            <v>0</v>
          </cell>
          <cell r="P74">
            <v>0</v>
          </cell>
          <cell r="S74" t="str">
            <v>SNPPO</v>
          </cell>
          <cell r="V74">
            <v>1</v>
          </cell>
          <cell r="W74">
            <v>0.026312894278088538</v>
          </cell>
          <cell r="X74">
            <v>0.33760722094801393</v>
          </cell>
          <cell r="Y74">
            <v>0.09844195954597217</v>
          </cell>
          <cell r="Z74">
            <v>0.1295898816609506</v>
          </cell>
          <cell r="AA74">
            <v>0.1143982845861673</v>
          </cell>
          <cell r="AB74">
            <v>0.3623470586800611</v>
          </cell>
          <cell r="AC74">
            <v>0.043902623458203935</v>
          </cell>
          <cell r="AD74">
            <v>0.015191597074783281</v>
          </cell>
          <cell r="AE74">
            <v>0.001798361428709756</v>
          </cell>
          <cell r="AF74">
            <v>0</v>
          </cell>
          <cell r="AG74">
            <v>0</v>
          </cell>
        </row>
        <row r="75">
          <cell r="B75" t="str">
            <v>SNPG</v>
          </cell>
          <cell r="E75">
            <v>1.0000000000000002</v>
          </cell>
          <cell r="F75">
            <v>0.023116699830205856</v>
          </cell>
          <cell r="G75">
            <v>0.3313807991907505</v>
          </cell>
          <cell r="H75">
            <v>0.09077866470223968</v>
          </cell>
          <cell r="I75">
            <v>0.1290920691658231</v>
          </cell>
          <cell r="J75">
            <v>0.10309451808324767</v>
          </cell>
          <cell r="K75">
            <v>0.36673382175419456</v>
          </cell>
          <cell r="L75">
            <v>0.05819557933391956</v>
          </cell>
          <cell r="M75">
            <v>0.025997551082575433</v>
          </cell>
          <cell r="N75">
            <v>0.0007023660228670415</v>
          </cell>
          <cell r="O75">
            <v>0</v>
          </cell>
          <cell r="P75">
            <v>0</v>
          </cell>
          <cell r="S75" t="str">
            <v>SNPG</v>
          </cell>
          <cell r="V75">
            <v>1.0000000000000002</v>
          </cell>
          <cell r="W75">
            <v>0.024866632114640526</v>
          </cell>
          <cell r="X75">
            <v>0.3302045370256276</v>
          </cell>
          <cell r="Y75">
            <v>0.09434626059002797</v>
          </cell>
          <cell r="Z75">
            <v>0.1290000648676659</v>
          </cell>
          <cell r="AA75">
            <v>0.10483923523490503</v>
          </cell>
          <cell r="AB75">
            <v>0.3621552425520519</v>
          </cell>
          <cell r="AC75">
            <v>0.058704056108235134</v>
          </cell>
          <cell r="AD75">
            <v>0.02416082963276088</v>
          </cell>
          <cell r="AE75">
            <v>0.0007232067417512496</v>
          </cell>
          <cell r="AF75">
            <v>0</v>
          </cell>
          <cell r="AG75">
            <v>0</v>
          </cell>
        </row>
        <row r="76">
          <cell r="B76" t="str">
            <v>SNPI</v>
          </cell>
          <cell r="E76">
            <v>1</v>
          </cell>
          <cell r="F76">
            <v>0.027719661638868992</v>
          </cell>
          <cell r="G76">
            <v>0.32739113534561004</v>
          </cell>
          <cell r="H76">
            <v>0.08227102985200464</v>
          </cell>
          <cell r="I76">
            <v>0.11744830676195411</v>
          </cell>
          <cell r="J76">
            <v>0.09776756137015391</v>
          </cell>
          <cell r="K76">
            <v>0.39593532660737035</v>
          </cell>
          <cell r="L76">
            <v>0.048222872125054037</v>
          </cell>
          <cell r="M76">
            <v>0.019680745391800206</v>
          </cell>
          <cell r="N76">
            <v>0.001011667669137754</v>
          </cell>
          <cell r="O76">
            <v>0</v>
          </cell>
          <cell r="P76">
            <v>0</v>
          </cell>
          <cell r="S76" t="str">
            <v>SNPI</v>
          </cell>
          <cell r="V76">
            <v>0.9999999999999997</v>
          </cell>
          <cell r="W76">
            <v>0.029623314412940978</v>
          </cell>
          <cell r="X76">
            <v>0.3242977267179576</v>
          </cell>
          <cell r="Y76">
            <v>0.08604283890754043</v>
          </cell>
          <cell r="Z76">
            <v>0.11551205617269265</v>
          </cell>
          <cell r="AA76">
            <v>0.09879623722203046</v>
          </cell>
          <cell r="AB76">
            <v>0.3945476932447134</v>
          </cell>
          <cell r="AC76">
            <v>0.048936881089217114</v>
          </cell>
          <cell r="AD76">
            <v>0.016715818950662195</v>
          </cell>
          <cell r="AE76">
            <v>0.0010394894549374657</v>
          </cell>
          <cell r="AF76">
            <v>0</v>
          </cell>
          <cell r="AG76">
            <v>0</v>
          </cell>
        </row>
        <row r="77">
          <cell r="B77" t="str">
            <v>TROJP</v>
          </cell>
          <cell r="E77">
            <v>0.9999999999999999</v>
          </cell>
          <cell r="F77">
            <v>0.03342220099167651</v>
          </cell>
          <cell r="G77">
            <v>0.4899785257876893</v>
          </cell>
          <cell r="H77">
            <v>0.13380031748963328</v>
          </cell>
          <cell r="I77">
            <v>0.17663482491783988</v>
          </cell>
          <cell r="J77">
            <v>0.16782005114051232</v>
          </cell>
          <cell r="K77">
            <v>0.14767663725178287</v>
          </cell>
          <cell r="L77">
            <v>0.017793418359737304</v>
          </cell>
          <cell r="M77">
            <v>0.008814773777327565</v>
          </cell>
          <cell r="N77">
            <v>0.0006940752016409173</v>
          </cell>
          <cell r="O77">
            <v>0</v>
          </cell>
          <cell r="P77">
            <v>0</v>
          </cell>
          <cell r="S77" t="str">
            <v>TROJP</v>
          </cell>
          <cell r="V77">
            <v>0.9999999999999997</v>
          </cell>
          <cell r="W77">
            <v>0.037830167224261704</v>
          </cell>
          <cell r="X77">
            <v>0.484757810565634</v>
          </cell>
          <cell r="Y77">
            <v>0.1409669004941119</v>
          </cell>
          <cell r="Z77">
            <v>0.17337512192596885</v>
          </cell>
          <cell r="AA77">
            <v>0.16699725753458688</v>
          </cell>
          <cell r="AB77">
            <v>0.14467106946985592</v>
          </cell>
          <cell r="AC77">
            <v>0.017692820421386257</v>
          </cell>
          <cell r="AD77">
            <v>0.006377864391381961</v>
          </cell>
          <cell r="AE77">
            <v>0.0007061098987812941</v>
          </cell>
          <cell r="AF77">
            <v>0</v>
          </cell>
          <cell r="AG77">
            <v>0</v>
          </cell>
        </row>
        <row r="78">
          <cell r="B78" t="str">
            <v>TROJD</v>
          </cell>
          <cell r="E78">
            <v>1</v>
          </cell>
          <cell r="F78">
            <v>0.03427767534230456</v>
          </cell>
          <cell r="G78">
            <v>0.5028633066255577</v>
          </cell>
          <cell r="H78">
            <v>0.1372576859066597</v>
          </cell>
          <cell r="I78">
            <v>0.1804437048092127</v>
          </cell>
          <cell r="J78">
            <v>0.1725791089870178</v>
          </cell>
          <cell r="K78">
            <v>0.12888298481366034</v>
          </cell>
          <cell r="L78">
            <v>0.015672509929444665</v>
          </cell>
          <cell r="M78">
            <v>0.007864595822194885</v>
          </cell>
          <cell r="N78">
            <v>0.0006021325731604028</v>
          </cell>
          <cell r="O78">
            <v>0</v>
          </cell>
          <cell r="P78">
            <v>0</v>
          </cell>
          <cell r="S78" t="str">
            <v>TROJD</v>
          </cell>
          <cell r="V78">
            <v>1</v>
          </cell>
          <cell r="W78">
            <v>0.03879090747939918</v>
          </cell>
          <cell r="X78">
            <v>0.4969747843898052</v>
          </cell>
          <cell r="Y78">
            <v>0.14446169336929196</v>
          </cell>
          <cell r="Z78">
            <v>0.1772861108348636</v>
          </cell>
          <cell r="AA78">
            <v>0.17162038469011628</v>
          </cell>
          <cell r="AB78">
            <v>0.1263690175323788</v>
          </cell>
          <cell r="AC78">
            <v>0.01550431404716555</v>
          </cell>
          <cell r="AD78">
            <v>0.005665726144747303</v>
          </cell>
          <cell r="AE78">
            <v>0.000613172347095648</v>
          </cell>
          <cell r="AF78">
            <v>0</v>
          </cell>
          <cell r="AG78">
            <v>0</v>
          </cell>
        </row>
        <row r="79">
          <cell r="B79" t="str">
            <v>IBT</v>
          </cell>
          <cell r="E79">
            <v>1.0004507163465857</v>
          </cell>
          <cell r="F79">
            <v>0.0011129308740645356</v>
          </cell>
          <cell r="G79">
            <v>0.4401509203179822</v>
          </cell>
          <cell r="H79">
            <v>0.11352747017886516</v>
          </cell>
          <cell r="I79">
            <v>0.14645028475407687</v>
          </cell>
          <cell r="J79">
            <v>0.13404870039024339</v>
          </cell>
          <cell r="K79">
            <v>0.23049330421965644</v>
          </cell>
          <cell r="L79">
            <v>0.06741065693561597</v>
          </cell>
          <cell r="M79">
            <v>0.012401584363833497</v>
          </cell>
          <cell r="N79">
            <v>0.005971898532912575</v>
          </cell>
          <cell r="O79">
            <v>-0.00016770774201727403</v>
          </cell>
          <cell r="P79">
            <v>-0.004499041724570592</v>
          </cell>
          <cell r="S79" t="str">
            <v>IBT</v>
          </cell>
          <cell r="V79">
            <v>1.0000000000000009</v>
          </cell>
          <cell r="W79">
            <v>0.006171401982921082</v>
          </cell>
          <cell r="X79">
            <v>0.3852645810319786</v>
          </cell>
          <cell r="Y79">
            <v>0.07718239716653474</v>
          </cell>
          <cell r="Z79">
            <v>0.12278279992920038</v>
          </cell>
          <cell r="AA79">
            <v>0.10180616681062897</v>
          </cell>
          <cell r="AB79">
            <v>0.35014138160413155</v>
          </cell>
          <cell r="AC79">
            <v>0.060802516068320586</v>
          </cell>
          <cell r="AD79">
            <v>0.02097663311857141</v>
          </cell>
          <cell r="AE79">
            <v>0.005229950265835948</v>
          </cell>
          <cell r="AF79">
            <v>-0.0021759568055078594</v>
          </cell>
          <cell r="AG79">
            <v>-0.005399071243414274</v>
          </cell>
        </row>
        <row r="80">
          <cell r="B80" t="str">
            <v>DITEXPRL</v>
          </cell>
          <cell r="E80">
            <v>0.9999999999999998</v>
          </cell>
          <cell r="F80">
            <v>0.04616286478551136</v>
          </cell>
          <cell r="G80">
            <v>0.4453307000746283</v>
          </cell>
          <cell r="H80">
            <v>0.132015664925195</v>
          </cell>
          <cell r="I80">
            <v>0.15833695202015646</v>
          </cell>
          <cell r="J80">
            <v>0.15012418965815863</v>
          </cell>
          <cell r="K80">
            <v>0.2079060374606748</v>
          </cell>
          <cell r="L80">
            <v>0.025404397031333414</v>
          </cell>
          <cell r="M80">
            <v>0.008212762361997835</v>
          </cell>
          <cell r="N80">
            <v>0.0002402703604752313</v>
          </cell>
          <cell r="O80">
            <v>0</v>
          </cell>
          <cell r="P80">
            <v>-0.015396886657974614</v>
          </cell>
          <cell r="S80" t="str">
            <v>DITEXPRL</v>
          </cell>
          <cell r="V80">
            <v>1</v>
          </cell>
          <cell r="W80">
            <v>0.03820734230764735</v>
          </cell>
          <cell r="X80">
            <v>0.4025722308974988</v>
          </cell>
          <cell r="Y80">
            <v>0.10602504897878147</v>
          </cell>
          <cell r="Z80">
            <v>0.14941471105592175</v>
          </cell>
          <cell r="AA80">
            <v>0.13682062631159853</v>
          </cell>
          <cell r="AB80">
            <v>0.27759105313017557</v>
          </cell>
          <cell r="AC80">
            <v>0.03382740714627606</v>
          </cell>
          <cell r="AD80">
            <v>0.012594084744323233</v>
          </cell>
          <cell r="AE80">
            <v>0.0004504395894430556</v>
          </cell>
          <cell r="AF80">
            <v>0</v>
          </cell>
          <cell r="AG80">
            <v>-0.00808823310574409</v>
          </cell>
        </row>
        <row r="81">
          <cell r="B81" t="str">
            <v>DITBALRL</v>
          </cell>
          <cell r="E81">
            <v>1.0000000000000002</v>
          </cell>
          <cell r="F81">
            <v>0.024370037297614718</v>
          </cell>
          <cell r="G81">
            <v>0.2861233845783062</v>
          </cell>
          <cell r="H81">
            <v>0.07321218402397187</v>
          </cell>
          <cell r="I81">
            <v>0.11258414942249328</v>
          </cell>
          <cell r="J81">
            <v>0.09045960633619404</v>
          </cell>
          <cell r="K81">
            <v>0.43436879914477344</v>
          </cell>
          <cell r="L81">
            <v>0.059365465009201264</v>
          </cell>
          <cell r="M81">
            <v>0.022124543086299242</v>
          </cell>
          <cell r="N81">
            <v>0.0022444145651074384</v>
          </cell>
          <cell r="O81">
            <v>0.0013952272580165734</v>
          </cell>
          <cell r="P81">
            <v>0.006336338700515154</v>
          </cell>
          <cell r="S81" t="str">
            <v>DITBALRL</v>
          </cell>
          <cell r="V81">
            <v>0.9999999999999999</v>
          </cell>
          <cell r="W81">
            <v>0.024250772282932914</v>
          </cell>
          <cell r="X81">
            <v>0.28012320363749954</v>
          </cell>
          <cell r="Y81">
            <v>0.07151991388308448</v>
          </cell>
          <cell r="Z81">
            <v>0.10803121874567498</v>
          </cell>
          <cell r="AA81">
            <v>0.0862033178973143</v>
          </cell>
          <cell r="AB81">
            <v>0.44253609675338623</v>
          </cell>
          <cell r="AC81">
            <v>0.06128801923332606</v>
          </cell>
          <cell r="AD81">
            <v>0.02182790084836068</v>
          </cell>
          <cell r="AE81">
            <v>0.0029375820905823964</v>
          </cell>
          <cell r="AF81">
            <v>5.412448885004104E-05</v>
          </cell>
          <cell r="AG81">
            <v>0.009259068884663366</v>
          </cell>
        </row>
        <row r="82">
          <cell r="B82" t="str">
            <v>TAXDEPRL</v>
          </cell>
          <cell r="E82">
            <v>1.0000000000000002</v>
          </cell>
          <cell r="F82">
            <v>0.03158881223988115</v>
          </cell>
          <cell r="G82">
            <v>0.34555243367056593</v>
          </cell>
          <cell r="H82">
            <v>0.0925287920821873</v>
          </cell>
          <cell r="I82">
            <v>0.12141202757881991</v>
          </cell>
          <cell r="J82">
            <v>0.10605304633870273</v>
          </cell>
          <cell r="K82">
            <v>0.35748958885427873</v>
          </cell>
          <cell r="L82">
            <v>0.04544723496420136</v>
          </cell>
          <cell r="M82">
            <v>0.015358981240117189</v>
          </cell>
          <cell r="N82">
            <v>0.0009863357592840166</v>
          </cell>
          <cell r="O82">
            <v>0.00017964572383558257</v>
          </cell>
          <cell r="P82">
            <v>0.004815129126946082</v>
          </cell>
          <cell r="S82" t="str">
            <v>TAXDEPRL</v>
          </cell>
          <cell r="V82">
            <v>0.9999999999999999</v>
          </cell>
          <cell r="W82">
            <v>0.03158264451688538</v>
          </cell>
          <cell r="X82">
            <v>0.3454849644768776</v>
          </cell>
          <cell r="Y82">
            <v>0.09251072581384005</v>
          </cell>
          <cell r="Z82">
            <v>0.12138832185197035</v>
          </cell>
          <cell r="AA82">
            <v>0.10603233945654117</v>
          </cell>
          <cell r="AB82">
            <v>0.3574197889282422</v>
          </cell>
          <cell r="AC82">
            <v>0.045438361380919584</v>
          </cell>
          <cell r="AD82">
            <v>0.015355982395429173</v>
          </cell>
          <cell r="AE82">
            <v>0.0009861431769957719</v>
          </cell>
          <cell r="AF82">
            <v>0.0001796106479658861</v>
          </cell>
          <cell r="AG82">
            <v>0.005009439206303162</v>
          </cell>
        </row>
        <row r="83">
          <cell r="B83" t="str">
            <v>DITEXPMA</v>
          </cell>
          <cell r="E83">
            <v>1.0000000000000002</v>
          </cell>
          <cell r="F83">
            <v>0.047399051858883774</v>
          </cell>
          <cell r="G83">
            <v>0.49318713341513415</v>
          </cell>
          <cell r="H83">
            <v>0.1401085151481712</v>
          </cell>
          <cell r="I83">
            <v>0.16965080906750693</v>
          </cell>
          <cell r="J83">
            <v>0.1632330080518413</v>
          </cell>
          <cell r="K83">
            <v>0.13889580426384754</v>
          </cell>
          <cell r="L83">
            <v>0.02141556487354783</v>
          </cell>
          <cell r="M83">
            <v>0.006417801015665629</v>
          </cell>
          <cell r="N83">
            <v>0.00024210816007668627</v>
          </cell>
          <cell r="O83">
            <v>0</v>
          </cell>
          <cell r="P83">
            <v>-0.010898986787168033</v>
          </cell>
          <cell r="S83" t="str">
            <v>DITEXPMA</v>
          </cell>
          <cell r="V83">
            <v>1.0000000000000004</v>
          </cell>
          <cell r="W83">
            <v>0.03727869035750359</v>
          </cell>
          <cell r="X83">
            <v>0.40248738463481665</v>
          </cell>
          <cell r="Y83">
            <v>0.10610300910400412</v>
          </cell>
          <cell r="Z83">
            <v>0.146427583868867</v>
          </cell>
          <cell r="AA83">
            <v>0.13245151664288432</v>
          </cell>
          <cell r="AB83">
            <v>0.2839907960333496</v>
          </cell>
          <cell r="AC83">
            <v>0.03514479432505546</v>
          </cell>
          <cell r="AD83">
            <v>0.01397606722598269</v>
          </cell>
          <cell r="AE83">
            <v>0.000770544207294374</v>
          </cell>
          <cell r="AF83">
            <v>0</v>
          </cell>
          <cell r="AG83">
            <v>-0.012202802530890781</v>
          </cell>
        </row>
        <row r="84">
          <cell r="B84" t="str">
            <v>DITBALMA</v>
          </cell>
          <cell r="E84">
            <v>0.9999999999999998</v>
          </cell>
          <cell r="F84">
            <v>0.021042950071620672</v>
          </cell>
          <cell r="G84">
            <v>0.23422551629679803</v>
          </cell>
          <cell r="H84">
            <v>0.06020627383291313</v>
          </cell>
          <cell r="I84">
            <v>0.09905030149266893</v>
          </cell>
          <cell r="J84">
            <v>0.07348621468128574</v>
          </cell>
          <cell r="K84">
            <v>0.507929551930525</v>
          </cell>
          <cell r="L84">
            <v>0.06842615388561488</v>
          </cell>
          <cell r="M84">
            <v>0.025564086811383186</v>
          </cell>
          <cell r="N84">
            <v>0.0019128256095917325</v>
          </cell>
          <cell r="O84">
            <v>0.0008693912475808591</v>
          </cell>
          <cell r="P84">
            <v>0.00633703563268681</v>
          </cell>
          <cell r="S84" t="str">
            <v>DITBALMA</v>
          </cell>
          <cell r="V84">
            <v>1.0000000000000002</v>
          </cell>
          <cell r="W84">
            <v>0.021082242703550417</v>
          </cell>
          <cell r="X84">
            <v>0.23181717898437315</v>
          </cell>
          <cell r="Y84">
            <v>0.05964245991223187</v>
          </cell>
          <cell r="Z84">
            <v>0.09714231844214458</v>
          </cell>
          <cell r="AA84">
            <v>0.0723351976083616</v>
          </cell>
          <cell r="AB84">
            <v>0.509239038305564</v>
          </cell>
          <cell r="AC84">
            <v>0.06984372452750527</v>
          </cell>
          <cell r="AD84">
            <v>0.024807120833782982</v>
          </cell>
          <cell r="AE84">
            <v>0.0019186418981945103</v>
          </cell>
          <cell r="AF84">
            <v>5.3947011318563515E-05</v>
          </cell>
          <cell r="AG84">
            <v>0.009260448215117631</v>
          </cell>
        </row>
        <row r="85">
          <cell r="B85" t="str">
            <v>TAXDEPRMA</v>
          </cell>
          <cell r="E85">
            <v>0.9999999999999999</v>
          </cell>
          <cell r="F85">
            <v>0.03173134373016574</v>
          </cell>
          <cell r="G85">
            <v>0.3464101015733717</v>
          </cell>
          <cell r="H85">
            <v>0.09280807249121584</v>
          </cell>
          <cell r="I85">
            <v>0.12163751779050906</v>
          </cell>
          <cell r="J85">
            <v>0.10632311523910022</v>
          </cell>
          <cell r="K85">
            <v>0.356140861066051</v>
          </cell>
          <cell r="L85">
            <v>0.04529810627916386</v>
          </cell>
          <cell r="M85">
            <v>0.015314402551408843</v>
          </cell>
          <cell r="N85">
            <v>0.000979377623784755</v>
          </cell>
          <cell r="O85">
            <v>0.00017949031879201119</v>
          </cell>
          <cell r="P85">
            <v>0.004815129126946082</v>
          </cell>
          <cell r="S85" t="str">
            <v>TAXDEPRMA</v>
          </cell>
          <cell r="V85">
            <v>1.0000000000000002</v>
          </cell>
          <cell r="W85">
            <v>0.03172514817786307</v>
          </cell>
          <cell r="X85">
            <v>0.3463424649198243</v>
          </cell>
          <cell r="Y85">
            <v>0.09278995169330326</v>
          </cell>
          <cell r="Z85">
            <v>0.1216137680366428</v>
          </cell>
          <cell r="AA85">
            <v>0.10630235562592255</v>
          </cell>
          <cell r="AB85">
            <v>0.35607132447943135</v>
          </cell>
          <cell r="AC85">
            <v>0.045289261813292805</v>
          </cell>
          <cell r="AD85">
            <v>0.01531141241072025</v>
          </cell>
          <cell r="AE85">
            <v>0.000979186400074098</v>
          </cell>
          <cell r="AF85">
            <v>0.00017945527326518587</v>
          </cell>
          <cell r="AG85">
            <v>0.005009439206303162</v>
          </cell>
        </row>
        <row r="86">
          <cell r="B86" t="str">
            <v>SCHMDEXP</v>
          </cell>
          <cell r="E86">
            <v>0.9999999999999998</v>
          </cell>
          <cell r="F86">
            <v>0.030938346247843303</v>
          </cell>
          <cell r="G86">
            <v>0.3346597104556119</v>
          </cell>
          <cell r="H86">
            <v>0.08297404235058915</v>
          </cell>
          <cell r="I86">
            <v>0.11737570353302852</v>
          </cell>
          <cell r="J86">
            <v>0.09686015950823894</v>
          </cell>
          <cell r="K86">
            <v>0.383082053662009</v>
          </cell>
          <cell r="L86">
            <v>0.04985678711347237</v>
          </cell>
          <cell r="M86">
            <v>0.020515544024789587</v>
          </cell>
          <cell r="N86">
            <v>0.0011133566374457058</v>
          </cell>
          <cell r="O86">
            <v>0</v>
          </cell>
          <cell r="P86">
            <v>0</v>
          </cell>
          <cell r="S86" t="str">
            <v>SCHMDEXP</v>
          </cell>
          <cell r="V86">
            <v>1.0000000000000002</v>
          </cell>
          <cell r="W86">
            <v>0.03157262829355499</v>
          </cell>
          <cell r="X86">
            <v>0.3297945955875291</v>
          </cell>
          <cell r="Y86">
            <v>0.08552783319231053</v>
          </cell>
          <cell r="Z86">
            <v>0.11447425678931063</v>
          </cell>
          <cell r="AA86">
            <v>0.09726142671602123</v>
          </cell>
          <cell r="AB86">
            <v>0.38564401835901535</v>
          </cell>
          <cell r="AC86">
            <v>0.05182434520838693</v>
          </cell>
          <cell r="AD86">
            <v>0.017212830073289397</v>
          </cell>
          <cell r="AE86">
            <v>0.0011623225698925896</v>
          </cell>
          <cell r="AF86">
            <v>0</v>
          </cell>
          <cell r="AG86">
            <v>0</v>
          </cell>
        </row>
        <row r="87">
          <cell r="B87" t="str">
            <v>SCHMAEXP</v>
          </cell>
          <cell r="E87">
            <v>1.0000000000000004</v>
          </cell>
          <cell r="F87">
            <v>0.028194087161696548</v>
          </cell>
          <cell r="G87">
            <v>0.3384629059684845</v>
          </cell>
          <cell r="H87">
            <v>0.08401860254364142</v>
          </cell>
          <cell r="I87">
            <v>0.12911965292079788</v>
          </cell>
          <cell r="J87">
            <v>0.10995571221400494</v>
          </cell>
          <cell r="K87">
            <v>0.37448450875572753</v>
          </cell>
          <cell r="L87">
            <v>0.04466953760468729</v>
          </cell>
          <cell r="M87">
            <v>0.01916394070679295</v>
          </cell>
          <cell r="N87">
            <v>0.001050705044965188</v>
          </cell>
          <cell r="O87">
            <v>0</v>
          </cell>
          <cell r="P87">
            <v>0</v>
          </cell>
          <cell r="S87" t="str">
            <v>SCHMAEXP</v>
          </cell>
          <cell r="V87">
            <v>1</v>
          </cell>
          <cell r="W87">
            <v>0.030091609904050676</v>
          </cell>
          <cell r="X87">
            <v>0.33452969652387987</v>
          </cell>
          <cell r="Y87">
            <v>0.08786603663020909</v>
          </cell>
          <cell r="Z87">
            <v>0.12589122014741327</v>
          </cell>
          <cell r="AA87">
            <v>0.109833753166324</v>
          </cell>
          <cell r="AB87">
            <v>0.37499247596589597</v>
          </cell>
          <cell r="AC87">
            <v>0.04554590719758581</v>
          </cell>
          <cell r="AD87">
            <v>0.01605746698108927</v>
          </cell>
          <cell r="AE87">
            <v>0.0010830536309650782</v>
          </cell>
          <cell r="AF87">
            <v>0</v>
          </cell>
          <cell r="AG87">
            <v>0</v>
          </cell>
        </row>
        <row r="88">
          <cell r="B88" t="str">
            <v>SGCT</v>
          </cell>
          <cell r="E88">
            <v>0.9999999999999999</v>
          </cell>
          <cell r="F88">
            <v>0.022981488587479885</v>
          </cell>
          <cell r="G88">
            <v>0.3353518340084107</v>
          </cell>
          <cell r="H88">
            <v>0.09185412881140233</v>
          </cell>
          <cell r="I88">
            <v>0.13407194997084745</v>
          </cell>
          <cell r="J88">
            <v>0.1132845111899841</v>
          </cell>
          <cell r="K88">
            <v>0.372097002559223</v>
          </cell>
          <cell r="L88">
            <v>0.04364359606263669</v>
          </cell>
          <cell r="M88">
            <v>0.020787438780863355</v>
          </cell>
          <cell r="N88">
            <v>0</v>
          </cell>
          <cell r="O88">
            <v>0</v>
          </cell>
          <cell r="P88">
            <v>0</v>
          </cell>
          <cell r="S88" t="str">
            <v>SGCT</v>
          </cell>
          <cell r="V88">
            <v>1</v>
          </cell>
          <cell r="W88">
            <v>0.0263269321250915</v>
          </cell>
          <cell r="X88">
            <v>0.33778733334707867</v>
          </cell>
          <cell r="Y88">
            <v>0.09849447802425788</v>
          </cell>
          <cell r="Z88">
            <v>0.1297046463246152</v>
          </cell>
          <cell r="AA88">
            <v>0.11445931571407936</v>
          </cell>
          <cell r="AB88">
            <v>0.36362870066520436</v>
          </cell>
          <cell r="AC88">
            <v>0.04405790951375228</v>
          </cell>
          <cell r="AD88">
            <v>0.015245330610535845</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Factors"/>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10">
        <row r="2">
          <cell r="AK2" t="str">
            <v>CALIFORNIA</v>
          </cell>
          <cell r="AL2">
            <v>1</v>
          </cell>
        </row>
        <row r="3">
          <cell r="AK3" t="str">
            <v>OREGON</v>
          </cell>
          <cell r="AL3">
            <v>1</v>
          </cell>
        </row>
        <row r="4">
          <cell r="AK4" t="str">
            <v>WASHINGTON</v>
          </cell>
          <cell r="AL4">
            <v>1</v>
          </cell>
        </row>
        <row r="5">
          <cell r="AK5" t="str">
            <v>MONTANA</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4">
          <cell r="AP14">
            <v>1</v>
          </cell>
        </row>
        <row r="15">
          <cell r="AK15" t="str">
            <v>WASHINGTON</v>
          </cell>
          <cell r="AL15">
            <v>3</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551</v>
          </cell>
        </row>
        <row r="187">
          <cell r="AK187">
            <v>552</v>
          </cell>
        </row>
        <row r="188">
          <cell r="AK188">
            <v>553</v>
          </cell>
        </row>
        <row r="189">
          <cell r="AK189">
            <v>554</v>
          </cell>
        </row>
        <row r="190">
          <cell r="AK190">
            <v>555</v>
          </cell>
        </row>
        <row r="191">
          <cell r="AK191">
            <v>556</v>
          </cell>
        </row>
        <row r="192">
          <cell r="AK192">
            <v>557</v>
          </cell>
        </row>
        <row r="193">
          <cell r="AK193">
            <v>560</v>
          </cell>
        </row>
        <row r="194">
          <cell r="AK194">
            <v>561</v>
          </cell>
        </row>
        <row r="195">
          <cell r="AK195">
            <v>562</v>
          </cell>
        </row>
        <row r="196">
          <cell r="AK196">
            <v>563</v>
          </cell>
        </row>
        <row r="197">
          <cell r="AK197">
            <v>564</v>
          </cell>
        </row>
        <row r="198">
          <cell r="AK198">
            <v>565</v>
          </cell>
        </row>
        <row r="199">
          <cell r="AK199">
            <v>566</v>
          </cell>
        </row>
        <row r="200">
          <cell r="AK200">
            <v>567</v>
          </cell>
        </row>
        <row r="201">
          <cell r="AK201">
            <v>568</v>
          </cell>
        </row>
        <row r="202">
          <cell r="AK202">
            <v>569</v>
          </cell>
        </row>
        <row r="203">
          <cell r="AK203">
            <v>570</v>
          </cell>
        </row>
        <row r="204">
          <cell r="AK204">
            <v>571</v>
          </cell>
        </row>
        <row r="205">
          <cell r="AK205">
            <v>572</v>
          </cell>
        </row>
        <row r="206">
          <cell r="AK206">
            <v>573</v>
          </cell>
        </row>
        <row r="207">
          <cell r="AK207">
            <v>580</v>
          </cell>
        </row>
        <row r="208">
          <cell r="AK208">
            <v>581</v>
          </cell>
        </row>
        <row r="209">
          <cell r="AK209">
            <v>582</v>
          </cell>
        </row>
        <row r="210">
          <cell r="AK210">
            <v>583</v>
          </cell>
        </row>
        <row r="211">
          <cell r="AK211">
            <v>584</v>
          </cell>
        </row>
        <row r="212">
          <cell r="AK212">
            <v>585</v>
          </cell>
        </row>
        <row r="213">
          <cell r="AK213">
            <v>586</v>
          </cell>
        </row>
        <row r="214">
          <cell r="AK214">
            <v>587</v>
          </cell>
        </row>
        <row r="215">
          <cell r="AK215">
            <v>588</v>
          </cell>
        </row>
        <row r="216">
          <cell r="AK216">
            <v>589</v>
          </cell>
        </row>
        <row r="217">
          <cell r="AK217">
            <v>590</v>
          </cell>
        </row>
        <row r="218">
          <cell r="AK218">
            <v>591</v>
          </cell>
        </row>
        <row r="219">
          <cell r="AK219">
            <v>592</v>
          </cell>
        </row>
        <row r="220">
          <cell r="AK220">
            <v>593</v>
          </cell>
        </row>
        <row r="221">
          <cell r="AK221">
            <v>594</v>
          </cell>
        </row>
        <row r="222">
          <cell r="AK222">
            <v>595</v>
          </cell>
        </row>
        <row r="223">
          <cell r="AK223">
            <v>596</v>
          </cell>
        </row>
        <row r="224">
          <cell r="AK224">
            <v>597</v>
          </cell>
        </row>
        <row r="225">
          <cell r="AK225">
            <v>598</v>
          </cell>
        </row>
        <row r="226">
          <cell r="AK226">
            <v>901</v>
          </cell>
        </row>
        <row r="227">
          <cell r="AK227">
            <v>902</v>
          </cell>
        </row>
        <row r="228">
          <cell r="AK228">
            <v>903</v>
          </cell>
        </row>
        <row r="229">
          <cell r="AK229">
            <v>904</v>
          </cell>
        </row>
        <row r="230">
          <cell r="AK230">
            <v>905</v>
          </cell>
        </row>
        <row r="231">
          <cell r="AK231">
            <v>907</v>
          </cell>
        </row>
        <row r="232">
          <cell r="AK232">
            <v>908</v>
          </cell>
        </row>
        <row r="233">
          <cell r="AK233">
            <v>909</v>
          </cell>
        </row>
        <row r="234">
          <cell r="AK234">
            <v>910</v>
          </cell>
        </row>
        <row r="235">
          <cell r="AK235">
            <v>911</v>
          </cell>
        </row>
        <row r="236">
          <cell r="AK236">
            <v>912</v>
          </cell>
        </row>
        <row r="237">
          <cell r="AK237">
            <v>913</v>
          </cell>
        </row>
        <row r="238">
          <cell r="AK238">
            <v>916</v>
          </cell>
        </row>
        <row r="239">
          <cell r="AK239">
            <v>920</v>
          </cell>
        </row>
        <row r="240">
          <cell r="AK240">
            <v>921</v>
          </cell>
        </row>
        <row r="241">
          <cell r="AK241">
            <v>923</v>
          </cell>
        </row>
        <row r="242">
          <cell r="AK242">
            <v>924</v>
          </cell>
        </row>
        <row r="243">
          <cell r="AK243">
            <v>925</v>
          </cell>
        </row>
        <row r="244">
          <cell r="AK244">
            <v>926</v>
          </cell>
        </row>
        <row r="245">
          <cell r="AK245">
            <v>927</v>
          </cell>
        </row>
        <row r="246">
          <cell r="AK246">
            <v>928</v>
          </cell>
        </row>
        <row r="247">
          <cell r="AK247">
            <v>929</v>
          </cell>
        </row>
        <row r="248">
          <cell r="AK248">
            <v>930</v>
          </cell>
        </row>
        <row r="249">
          <cell r="AK249">
            <v>931</v>
          </cell>
        </row>
        <row r="250">
          <cell r="AK250">
            <v>935</v>
          </cell>
        </row>
        <row r="251">
          <cell r="AK251">
            <v>1869</v>
          </cell>
        </row>
        <row r="252">
          <cell r="AK252">
            <v>2281</v>
          </cell>
        </row>
        <row r="253">
          <cell r="AK253">
            <v>2282</v>
          </cell>
        </row>
        <row r="254">
          <cell r="AK254">
            <v>2283</v>
          </cell>
        </row>
        <row r="255">
          <cell r="AK255">
            <v>4118</v>
          </cell>
        </row>
        <row r="256">
          <cell r="AK256">
            <v>4194</v>
          </cell>
        </row>
        <row r="257">
          <cell r="AK257">
            <v>4311</v>
          </cell>
        </row>
        <row r="258">
          <cell r="AK258">
            <v>18221</v>
          </cell>
        </row>
        <row r="259">
          <cell r="AK259">
            <v>18222</v>
          </cell>
        </row>
        <row r="260">
          <cell r="AK260">
            <v>22842</v>
          </cell>
        </row>
        <row r="261">
          <cell r="AK261">
            <v>25316</v>
          </cell>
        </row>
        <row r="262">
          <cell r="AK262">
            <v>25317</v>
          </cell>
        </row>
        <row r="263">
          <cell r="AK263">
            <v>25318</v>
          </cell>
        </row>
        <row r="264">
          <cell r="AK264">
            <v>25319</v>
          </cell>
        </row>
        <row r="265">
          <cell r="AK265">
            <v>25399</v>
          </cell>
        </row>
        <row r="266">
          <cell r="AK266">
            <v>40910</v>
          </cell>
        </row>
        <row r="267">
          <cell r="AK267">
            <v>40911</v>
          </cell>
        </row>
        <row r="268">
          <cell r="AK268">
            <v>41010</v>
          </cell>
        </row>
        <row r="269">
          <cell r="AK269">
            <v>41011</v>
          </cell>
        </row>
        <row r="270">
          <cell r="AK270">
            <v>41110</v>
          </cell>
        </row>
        <row r="271">
          <cell r="AK271">
            <v>41111</v>
          </cell>
        </row>
        <row r="272">
          <cell r="AK272">
            <v>41140</v>
          </cell>
        </row>
        <row r="273">
          <cell r="AK273">
            <v>41141</v>
          </cell>
        </row>
        <row r="274">
          <cell r="AK274">
            <v>41160</v>
          </cell>
        </row>
        <row r="275">
          <cell r="AK275">
            <v>41170</v>
          </cell>
        </row>
        <row r="276">
          <cell r="AK276">
            <v>41181</v>
          </cell>
        </row>
        <row r="277">
          <cell r="AK277">
            <v>108360</v>
          </cell>
        </row>
        <row r="278">
          <cell r="AK278">
            <v>108361</v>
          </cell>
        </row>
        <row r="279">
          <cell r="AK279">
            <v>108362</v>
          </cell>
        </row>
        <row r="280">
          <cell r="AK280">
            <v>108364</v>
          </cell>
        </row>
        <row r="281">
          <cell r="AK281">
            <v>108365</v>
          </cell>
        </row>
        <row r="282">
          <cell r="AK282">
            <v>108366</v>
          </cell>
        </row>
        <row r="283">
          <cell r="AK283">
            <v>108367</v>
          </cell>
        </row>
        <row r="284">
          <cell r="AK284">
            <v>108368</v>
          </cell>
        </row>
        <row r="285">
          <cell r="AK285">
            <v>108369</v>
          </cell>
        </row>
        <row r="286">
          <cell r="AK286">
            <v>108370</v>
          </cell>
        </row>
        <row r="287">
          <cell r="AK287">
            <v>108371</v>
          </cell>
        </row>
        <row r="288">
          <cell r="AK288">
            <v>108372</v>
          </cell>
        </row>
        <row r="289">
          <cell r="AK289">
            <v>108373</v>
          </cell>
        </row>
        <row r="290">
          <cell r="AK290">
            <v>111399</v>
          </cell>
        </row>
        <row r="291">
          <cell r="AK291">
            <v>403360</v>
          </cell>
        </row>
        <row r="292">
          <cell r="AK292">
            <v>403361</v>
          </cell>
        </row>
        <row r="293">
          <cell r="AK293">
            <v>403362</v>
          </cell>
        </row>
        <row r="294">
          <cell r="AK294">
            <v>403364</v>
          </cell>
        </row>
        <row r="295">
          <cell r="AK295">
            <v>403365</v>
          </cell>
        </row>
        <row r="296">
          <cell r="AK296">
            <v>403366</v>
          </cell>
        </row>
        <row r="297">
          <cell r="AK297">
            <v>403367</v>
          </cell>
        </row>
        <row r="298">
          <cell r="AK298">
            <v>403368</v>
          </cell>
        </row>
        <row r="299">
          <cell r="AK299">
            <v>403369</v>
          </cell>
        </row>
        <row r="300">
          <cell r="AK300">
            <v>403370</v>
          </cell>
        </row>
        <row r="301">
          <cell r="AK301">
            <v>403371</v>
          </cell>
        </row>
        <row r="302">
          <cell r="AK302">
            <v>403372</v>
          </cell>
        </row>
        <row r="303">
          <cell r="AK303">
            <v>403373</v>
          </cell>
        </row>
        <row r="304">
          <cell r="AK304">
            <v>404330</v>
          </cell>
        </row>
        <row r="305">
          <cell r="AK305">
            <v>1081390</v>
          </cell>
        </row>
        <row r="306">
          <cell r="AK306">
            <v>1081399</v>
          </cell>
        </row>
        <row r="307">
          <cell r="AK307" t="str">
            <v>108D</v>
          </cell>
        </row>
        <row r="308">
          <cell r="AK308" t="str">
            <v>108D00</v>
          </cell>
        </row>
        <row r="309">
          <cell r="AK309" t="str">
            <v>108DS</v>
          </cell>
        </row>
        <row r="310">
          <cell r="AK310" t="str">
            <v>108EP</v>
          </cell>
        </row>
        <row r="311">
          <cell r="AK311" t="str">
            <v>108GP</v>
          </cell>
        </row>
        <row r="312">
          <cell r="AK312" t="str">
            <v>108HP</v>
          </cell>
        </row>
        <row r="313">
          <cell r="AK313" t="str">
            <v>108MP</v>
          </cell>
        </row>
        <row r="314">
          <cell r="AK314" t="str">
            <v>108MP</v>
          </cell>
        </row>
        <row r="315">
          <cell r="AK315" t="str">
            <v>108NP</v>
          </cell>
        </row>
        <row r="316">
          <cell r="AK316" t="str">
            <v>108OP</v>
          </cell>
        </row>
        <row r="317">
          <cell r="AK317" t="str">
            <v>108SP</v>
          </cell>
        </row>
        <row r="318">
          <cell r="AK318" t="str">
            <v>108TP</v>
          </cell>
        </row>
        <row r="319">
          <cell r="AK319" t="str">
            <v>111CLG</v>
          </cell>
        </row>
        <row r="320">
          <cell r="AK320" t="str">
            <v>111CLH</v>
          </cell>
        </row>
        <row r="321">
          <cell r="AK321" t="str">
            <v>111CLS</v>
          </cell>
        </row>
        <row r="322">
          <cell r="AK322" t="str">
            <v>111IP</v>
          </cell>
        </row>
        <row r="323">
          <cell r="AK323" t="str">
            <v>111IP</v>
          </cell>
        </row>
        <row r="324">
          <cell r="AK324" t="str">
            <v>182M</v>
          </cell>
        </row>
        <row r="325">
          <cell r="AK325" t="str">
            <v>186M</v>
          </cell>
        </row>
        <row r="326">
          <cell r="AK326" t="str">
            <v>390L</v>
          </cell>
        </row>
        <row r="327">
          <cell r="AK327" t="str">
            <v>392L</v>
          </cell>
        </row>
        <row r="328">
          <cell r="AK328" t="str">
            <v>399G</v>
          </cell>
        </row>
        <row r="329">
          <cell r="AK329" t="str">
            <v>399L</v>
          </cell>
        </row>
        <row r="330">
          <cell r="AK330" t="str">
            <v>403EP</v>
          </cell>
        </row>
        <row r="331">
          <cell r="AK331" t="str">
            <v>403GP</v>
          </cell>
        </row>
        <row r="332">
          <cell r="AK332" t="str">
            <v>403GV0</v>
          </cell>
        </row>
        <row r="333">
          <cell r="AK333" t="str">
            <v>403HP</v>
          </cell>
        </row>
        <row r="334">
          <cell r="AK334" t="str">
            <v>403MP</v>
          </cell>
        </row>
        <row r="335">
          <cell r="AK335" t="str">
            <v>403NP</v>
          </cell>
        </row>
        <row r="336">
          <cell r="AK336" t="str">
            <v>403OP</v>
          </cell>
        </row>
        <row r="337">
          <cell r="AK337" t="str">
            <v>403SP</v>
          </cell>
        </row>
        <row r="338">
          <cell r="AK338" t="str">
            <v>403TP</v>
          </cell>
        </row>
        <row r="339">
          <cell r="AK339" t="str">
            <v>404CLG</v>
          </cell>
        </row>
        <row r="340">
          <cell r="AK340" t="str">
            <v>404CLS</v>
          </cell>
        </row>
        <row r="341">
          <cell r="AK341" t="str">
            <v>404IP</v>
          </cell>
        </row>
        <row r="342">
          <cell r="AK342" t="str">
            <v>404M</v>
          </cell>
        </row>
        <row r="343">
          <cell r="AK343" t="str">
            <v>CWC</v>
          </cell>
        </row>
        <row r="344">
          <cell r="AK344" t="str">
            <v>D00</v>
          </cell>
        </row>
        <row r="345">
          <cell r="AK345" t="str">
            <v>DS0</v>
          </cell>
        </row>
        <row r="346">
          <cell r="AK346" t="str">
            <v>FITOTH</v>
          </cell>
        </row>
        <row r="347">
          <cell r="AK347" t="str">
            <v>FITPMI</v>
          </cell>
        </row>
        <row r="348">
          <cell r="AK348" t="str">
            <v>G00</v>
          </cell>
        </row>
        <row r="349">
          <cell r="AK349" t="str">
            <v>H00</v>
          </cell>
        </row>
        <row r="350">
          <cell r="AK350" t="str">
            <v>I00</v>
          </cell>
        </row>
        <row r="351">
          <cell r="AK351" t="str">
            <v>N00</v>
          </cell>
        </row>
        <row r="352">
          <cell r="AK352" t="str">
            <v>O00</v>
          </cell>
        </row>
        <row r="353">
          <cell r="AK353" t="str">
            <v>OWC131</v>
          </cell>
        </row>
        <row r="354">
          <cell r="AK354" t="str">
            <v>OWC135</v>
          </cell>
        </row>
        <row r="355">
          <cell r="AK355" t="str">
            <v>OWC143</v>
          </cell>
        </row>
        <row r="356">
          <cell r="AK356" t="str">
            <v>OWC232</v>
          </cell>
        </row>
        <row r="357">
          <cell r="AK357" t="str">
            <v>OWC25330</v>
          </cell>
        </row>
        <row r="358">
          <cell r="AK358" t="str">
            <v>DFA</v>
          </cell>
        </row>
        <row r="359">
          <cell r="AK359" t="str">
            <v>S00</v>
          </cell>
        </row>
        <row r="360">
          <cell r="AK360" t="str">
            <v>SCHMAF</v>
          </cell>
        </row>
        <row r="361">
          <cell r="AK361" t="str">
            <v>SCHMAP</v>
          </cell>
        </row>
        <row r="362">
          <cell r="AK362" t="str">
            <v>SCHMAT</v>
          </cell>
        </row>
        <row r="363">
          <cell r="AK363" t="str">
            <v>SCHMDF</v>
          </cell>
        </row>
        <row r="364">
          <cell r="AK364" t="str">
            <v>SCHMDP</v>
          </cell>
        </row>
        <row r="365">
          <cell r="AK365" t="str">
            <v>SCHMDT</v>
          </cell>
        </row>
        <row r="366">
          <cell r="AK366" t="str">
            <v>T00</v>
          </cell>
        </row>
        <row r="367">
          <cell r="AK367" t="str">
            <v>TS0</v>
          </cell>
        </row>
      </sheetData>
      <sheetData sheetId="13">
        <row r="3">
          <cell r="B3" t="str">
            <v>FACTOR</v>
          </cell>
          <cell r="E3" t="str">
            <v>TOTAL</v>
          </cell>
          <cell r="F3" t="str">
            <v>CALIFORNIA</v>
          </cell>
          <cell r="G3" t="str">
            <v>OREGON</v>
          </cell>
          <cell r="H3" t="str">
            <v>WASHINGTON</v>
          </cell>
          <cell r="I3" t="str">
            <v>MONTANA</v>
          </cell>
          <cell r="J3" t="str">
            <v>WYOMING-PPL</v>
          </cell>
          <cell r="K3" t="str">
            <v>UTAH</v>
          </cell>
          <cell r="L3" t="str">
            <v>IDAHO-UPL</v>
          </cell>
          <cell r="M3" t="str">
            <v>WY-UP&amp;L</v>
          </cell>
          <cell r="N3" t="str">
            <v>FERC</v>
          </cell>
          <cell r="O3" t="str">
            <v>OTHER</v>
          </cell>
          <cell r="P3" t="str">
            <v>NON-UTIL</v>
          </cell>
          <cell r="S3" t="str">
            <v>FACTOR</v>
          </cell>
          <cell r="V3" t="str">
            <v>TOTAL</v>
          </cell>
          <cell r="W3" t="str">
            <v>CALIFORNIA</v>
          </cell>
          <cell r="X3" t="str">
            <v>OREGON</v>
          </cell>
          <cell r="Y3" t="str">
            <v>WASHINGTON</v>
          </cell>
          <cell r="Z3" t="str">
            <v>MONTANA</v>
          </cell>
          <cell r="AA3" t="str">
            <v>WY-EAST</v>
          </cell>
          <cell r="AB3" t="str">
            <v>UTAH</v>
          </cell>
          <cell r="AC3" t="str">
            <v>IDAHO</v>
          </cell>
          <cell r="AD3" t="str">
            <v>WY-WEST</v>
          </cell>
          <cell r="AE3" t="str">
            <v>FERC</v>
          </cell>
          <cell r="AF3" t="str">
            <v>OTHER</v>
          </cell>
          <cell r="AG3" t="str">
            <v>NON-UTIL</v>
          </cell>
        </row>
        <row r="4">
          <cell r="B4" t="str">
            <v>SG</v>
          </cell>
          <cell r="E4">
            <v>0.9999999999999999</v>
          </cell>
          <cell r="F4">
            <v>0</v>
          </cell>
          <cell r="G4">
            <v>0.3508276213267629</v>
          </cell>
          <cell r="H4">
            <v>0.09694405078059874</v>
          </cell>
          <cell r="I4">
            <v>0</v>
          </cell>
          <cell r="J4">
            <v>0.1267687783326452</v>
          </cell>
          <cell r="K4">
            <v>0.3630371348094754</v>
          </cell>
          <cell r="L4">
            <v>0.04451227062460699</v>
          </cell>
          <cell r="M4">
            <v>0.01604257205564008</v>
          </cell>
          <cell r="N4">
            <v>0.0018675720702706947</v>
          </cell>
          <cell r="O4">
            <v>0</v>
          </cell>
          <cell r="P4">
            <v>0</v>
          </cell>
          <cell r="S4" t="str">
            <v>SG</v>
          </cell>
          <cell r="V4">
            <v>0.9999999999999999</v>
          </cell>
          <cell r="W4">
            <v>0.022458211140863396</v>
          </cell>
          <cell r="X4">
            <v>0.3370510004453894</v>
          </cell>
          <cell r="Y4">
            <v>0.09313698173839446</v>
          </cell>
          <cell r="Z4">
            <v>0.016809430292650182</v>
          </cell>
          <cell r="AA4">
            <v>0.12179157728178706</v>
          </cell>
          <cell r="AB4">
            <v>0.3487813850235344</v>
          </cell>
          <cell r="AC4">
            <v>0.04276445062166158</v>
          </cell>
          <cell r="AD4">
            <v>0.015412729858099435</v>
          </cell>
          <cell r="AE4">
            <v>0.0017942335976200712</v>
          </cell>
          <cell r="AF4">
            <v>0</v>
          </cell>
          <cell r="AG4">
            <v>0</v>
          </cell>
        </row>
        <row r="5">
          <cell r="B5" t="str">
            <v>SG-P</v>
          </cell>
          <cell r="E5">
            <v>0.9999999999999999</v>
          </cell>
          <cell r="F5">
            <v>0</v>
          </cell>
          <cell r="G5">
            <v>0.3508276213267629</v>
          </cell>
          <cell r="H5">
            <v>0.09694405078059874</v>
          </cell>
          <cell r="I5">
            <v>0</v>
          </cell>
          <cell r="J5">
            <v>0.1267687783326452</v>
          </cell>
          <cell r="K5">
            <v>0.3630371348094754</v>
          </cell>
          <cell r="L5">
            <v>0.04451227062460699</v>
          </cell>
          <cell r="M5">
            <v>0.01604257205564008</v>
          </cell>
          <cell r="N5">
            <v>0.0018675720702706947</v>
          </cell>
          <cell r="O5">
            <v>0</v>
          </cell>
          <cell r="P5">
            <v>0</v>
          </cell>
          <cell r="S5" t="str">
            <v>SG-P</v>
          </cell>
          <cell r="V5">
            <v>0.9999999999999999</v>
          </cell>
          <cell r="W5">
            <v>0.022458211140863396</v>
          </cell>
          <cell r="X5">
            <v>0.3370510004453894</v>
          </cell>
          <cell r="Y5">
            <v>0.09313698173839446</v>
          </cell>
          <cell r="Z5">
            <v>0.016809430292650182</v>
          </cell>
          <cell r="AA5">
            <v>0.12179157728178706</v>
          </cell>
          <cell r="AB5">
            <v>0.3487813850235344</v>
          </cell>
          <cell r="AC5">
            <v>0.04276445062166158</v>
          </cell>
          <cell r="AD5">
            <v>0.015412729858099435</v>
          </cell>
          <cell r="AE5">
            <v>0.0017942335976200712</v>
          </cell>
          <cell r="AF5">
            <v>0</v>
          </cell>
          <cell r="AG5">
            <v>0</v>
          </cell>
        </row>
        <row r="6">
          <cell r="B6" t="str">
            <v>SG-U</v>
          </cell>
          <cell r="E6">
            <v>0.9999999999999999</v>
          </cell>
          <cell r="F6">
            <v>0</v>
          </cell>
          <cell r="G6">
            <v>0.3508276213267629</v>
          </cell>
          <cell r="H6">
            <v>0.09694405078059874</v>
          </cell>
          <cell r="I6">
            <v>0</v>
          </cell>
          <cell r="J6">
            <v>0.1267687783326452</v>
          </cell>
          <cell r="K6">
            <v>0.3630371348094754</v>
          </cell>
          <cell r="L6">
            <v>0.04451227062460699</v>
          </cell>
          <cell r="M6">
            <v>0.01604257205564008</v>
          </cell>
          <cell r="N6">
            <v>0.0018675720702706947</v>
          </cell>
          <cell r="O6">
            <v>0</v>
          </cell>
          <cell r="P6">
            <v>0</v>
          </cell>
          <cell r="S6" t="str">
            <v>SG-U</v>
          </cell>
          <cell r="V6">
            <v>0.9999999999999999</v>
          </cell>
          <cell r="W6">
            <v>0.022458211140863396</v>
          </cell>
          <cell r="X6">
            <v>0.3370510004453894</v>
          </cell>
          <cell r="Y6">
            <v>0.09313698173839446</v>
          </cell>
          <cell r="Z6">
            <v>0.016809430292650182</v>
          </cell>
          <cell r="AA6">
            <v>0.12179157728178706</v>
          </cell>
          <cell r="AB6">
            <v>0.3487813850235344</v>
          </cell>
          <cell r="AC6">
            <v>0.04276445062166158</v>
          </cell>
          <cell r="AD6">
            <v>0.015412729858099435</v>
          </cell>
          <cell r="AE6">
            <v>0.0017942335976200712</v>
          </cell>
          <cell r="AF6">
            <v>0</v>
          </cell>
          <cell r="AG6">
            <v>0</v>
          </cell>
        </row>
        <row r="7">
          <cell r="B7" t="str">
            <v>DGP</v>
          </cell>
          <cell r="E7">
            <v>1</v>
          </cell>
          <cell r="F7">
            <v>0</v>
          </cell>
          <cell r="G7">
            <v>0.6106230136765559</v>
          </cell>
          <cell r="H7">
            <v>0.1687332035653103</v>
          </cell>
          <cell r="I7">
            <v>0</v>
          </cell>
          <cell r="J7">
            <v>0.2206437827581338</v>
          </cell>
          <cell r="K7">
            <v>0</v>
          </cell>
          <cell r="L7">
            <v>0</v>
          </cell>
          <cell r="M7">
            <v>0</v>
          </cell>
          <cell r="N7">
            <v>0</v>
          </cell>
          <cell r="O7">
            <v>0</v>
          </cell>
          <cell r="P7">
            <v>0</v>
          </cell>
          <cell r="S7" t="str">
            <v>DGP</v>
          </cell>
          <cell r="V7">
            <v>1</v>
          </cell>
          <cell r="W7">
            <v>0.03798446928241208</v>
          </cell>
          <cell r="X7">
            <v>0.5700678158524054</v>
          </cell>
          <cell r="Y7">
            <v>0.15752629627128048</v>
          </cell>
          <cell r="Z7">
            <v>0.028430460672099245</v>
          </cell>
          <cell r="AA7">
            <v>0.20599095792180291</v>
          </cell>
          <cell r="AB7">
            <v>0</v>
          </cell>
          <cell r="AC7">
            <v>0</v>
          </cell>
          <cell r="AD7">
            <v>0</v>
          </cell>
          <cell r="AE7">
            <v>0</v>
          </cell>
          <cell r="AF7">
            <v>0</v>
          </cell>
          <cell r="AG7">
            <v>0</v>
          </cell>
        </row>
        <row r="8">
          <cell r="B8" t="str">
            <v>DGU</v>
          </cell>
          <cell r="E8">
            <v>0.9999999999999999</v>
          </cell>
          <cell r="F8">
            <v>0</v>
          </cell>
          <cell r="G8">
            <v>0</v>
          </cell>
          <cell r="H8">
            <v>0</v>
          </cell>
          <cell r="I8">
            <v>0</v>
          </cell>
          <cell r="J8">
            <v>0</v>
          </cell>
          <cell r="K8">
            <v>0.8532823747520192</v>
          </cell>
          <cell r="L8">
            <v>0.1046216277684711</v>
          </cell>
          <cell r="M8">
            <v>0.03770645663549256</v>
          </cell>
          <cell r="N8">
            <v>0.004389540844017069</v>
          </cell>
          <cell r="O8">
            <v>0</v>
          </cell>
          <cell r="P8">
            <v>0</v>
          </cell>
          <cell r="S8" t="str">
            <v>DGU</v>
          </cell>
          <cell r="V8">
            <v>1</v>
          </cell>
          <cell r="W8">
            <v>0</v>
          </cell>
          <cell r="X8">
            <v>0</v>
          </cell>
          <cell r="Y8">
            <v>0</v>
          </cell>
          <cell r="Z8">
            <v>0</v>
          </cell>
          <cell r="AA8">
            <v>0</v>
          </cell>
          <cell r="AB8">
            <v>0.85328194887156</v>
          </cell>
          <cell r="AC8">
            <v>0.10462179272099277</v>
          </cell>
          <cell r="AD8">
            <v>0.03770672614842264</v>
          </cell>
          <cell r="AE8">
            <v>0.004389532259024603</v>
          </cell>
          <cell r="AF8">
            <v>0</v>
          </cell>
          <cell r="AG8">
            <v>0</v>
          </cell>
        </row>
        <row r="9">
          <cell r="B9" t="str">
            <v>SC</v>
          </cell>
          <cell r="E9">
            <v>0.9999999999999999</v>
          </cell>
          <cell r="F9">
            <v>0</v>
          </cell>
          <cell r="G9">
            <v>0.3536375902340982</v>
          </cell>
          <cell r="H9">
            <v>0.0988574684939697</v>
          </cell>
          <cell r="I9">
            <v>0</v>
          </cell>
          <cell r="J9">
            <v>0.12231266206771377</v>
          </cell>
          <cell r="K9">
            <v>0.36390182316585723</v>
          </cell>
          <cell r="L9">
            <v>0.04406106491249844</v>
          </cell>
          <cell r="M9">
            <v>0.015340964445529893</v>
          </cell>
          <cell r="N9">
            <v>0.001888426680332737</v>
          </cell>
          <cell r="O9">
            <v>0</v>
          </cell>
          <cell r="P9">
            <v>0</v>
          </cell>
          <cell r="S9" t="str">
            <v>SC</v>
          </cell>
          <cell r="V9">
            <v>1</v>
          </cell>
          <cell r="W9">
            <v>0.022736771927125397</v>
          </cell>
          <cell r="X9">
            <v>0.3397322973960537</v>
          </cell>
          <cell r="Y9">
            <v>0.09497031937125787</v>
          </cell>
          <cell r="Z9">
            <v>0.01658397117837866</v>
          </cell>
          <cell r="AA9">
            <v>0.11750323730399886</v>
          </cell>
          <cell r="AB9">
            <v>0.349592933061528</v>
          </cell>
          <cell r="AC9">
            <v>0.04232855109811916</v>
          </cell>
          <cell r="AD9">
            <v>0.014737746323576542</v>
          </cell>
          <cell r="AE9">
            <v>0.0018141723399617937</v>
          </cell>
          <cell r="AF9">
            <v>0</v>
          </cell>
          <cell r="AG9">
            <v>0</v>
          </cell>
        </row>
        <row r="10">
          <cell r="B10" t="str">
            <v>SE</v>
          </cell>
          <cell r="E10">
            <v>1</v>
          </cell>
          <cell r="F10">
            <v>0</v>
          </cell>
          <cell r="G10">
            <v>0.34239771460475693</v>
          </cell>
          <cell r="H10">
            <v>0.09120379764048585</v>
          </cell>
          <cell r="I10">
            <v>0</v>
          </cell>
          <cell r="J10">
            <v>0.14013712712743945</v>
          </cell>
          <cell r="K10">
            <v>0.3604430697403299</v>
          </cell>
          <cell r="L10">
            <v>0.04586588776093265</v>
          </cell>
          <cell r="M10">
            <v>0.018147394885970638</v>
          </cell>
          <cell r="N10">
            <v>0.001805008240084567</v>
          </cell>
          <cell r="O10">
            <v>0</v>
          </cell>
          <cell r="P10">
            <v>0</v>
          </cell>
          <cell r="S10" t="str">
            <v>SE</v>
          </cell>
          <cell r="V10">
            <v>1.0000000000000002</v>
          </cell>
          <cell r="W10">
            <v>0.021622528782077387</v>
          </cell>
          <cell r="X10">
            <v>0.3290071095933965</v>
          </cell>
          <cell r="Y10">
            <v>0.08763696883980429</v>
          </cell>
          <cell r="Z10">
            <v>0.017485807635464756</v>
          </cell>
          <cell r="AA10">
            <v>0.13465659721515166</v>
          </cell>
          <cell r="AB10">
            <v>0.34634674090955353</v>
          </cell>
          <cell r="AC10">
            <v>0.04407214919228886</v>
          </cell>
          <cell r="AD10">
            <v>0.017437680461668114</v>
          </cell>
          <cell r="AE10">
            <v>0.001734417370594904</v>
          </cell>
          <cell r="AF10">
            <v>0</v>
          </cell>
          <cell r="AG10">
            <v>0</v>
          </cell>
        </row>
        <row r="11">
          <cell r="B11" t="str">
            <v>SE-P</v>
          </cell>
          <cell r="E11">
            <v>1</v>
          </cell>
          <cell r="F11">
            <v>0</v>
          </cell>
          <cell r="G11">
            <v>0.34239771460475693</v>
          </cell>
          <cell r="H11">
            <v>0.09120379764048585</v>
          </cell>
          <cell r="I11">
            <v>0</v>
          </cell>
          <cell r="J11">
            <v>0.14013712712743945</v>
          </cell>
          <cell r="K11">
            <v>0.3604430697403299</v>
          </cell>
          <cell r="L11">
            <v>0.04586588776093265</v>
          </cell>
          <cell r="M11">
            <v>0.018147394885970638</v>
          </cell>
          <cell r="N11">
            <v>0.001805008240084567</v>
          </cell>
          <cell r="O11">
            <v>0</v>
          </cell>
          <cell r="P11">
            <v>0</v>
          </cell>
          <cell r="S11" t="str">
            <v>SE-P</v>
          </cell>
          <cell r="V11">
            <v>1.0000000000000002</v>
          </cell>
          <cell r="W11">
            <v>0.021622528782077387</v>
          </cell>
          <cell r="X11">
            <v>0.3290071095933965</v>
          </cell>
          <cell r="Y11">
            <v>0.08763696883980429</v>
          </cell>
          <cell r="Z11">
            <v>0.017485807635464756</v>
          </cell>
          <cell r="AA11">
            <v>0.13465659721515166</v>
          </cell>
          <cell r="AB11">
            <v>0.34634674090955353</v>
          </cell>
          <cell r="AC11">
            <v>0.04407214919228886</v>
          </cell>
          <cell r="AD11">
            <v>0.017437680461668114</v>
          </cell>
          <cell r="AE11">
            <v>0.001734417370594904</v>
          </cell>
          <cell r="AF11">
            <v>0</v>
          </cell>
          <cell r="AG11">
            <v>0</v>
          </cell>
        </row>
        <row r="12">
          <cell r="B12" t="str">
            <v>SE-U</v>
          </cell>
          <cell r="E12">
            <v>1</v>
          </cell>
          <cell r="F12">
            <v>0</v>
          </cell>
          <cell r="G12">
            <v>0.34239771460475693</v>
          </cell>
          <cell r="H12">
            <v>0.09120379764048585</v>
          </cell>
          <cell r="I12">
            <v>0</v>
          </cell>
          <cell r="J12">
            <v>0.14013712712743945</v>
          </cell>
          <cell r="K12">
            <v>0.3604430697403299</v>
          </cell>
          <cell r="L12">
            <v>0.04586588776093265</v>
          </cell>
          <cell r="M12">
            <v>0.018147394885970638</v>
          </cell>
          <cell r="N12">
            <v>0.001805008240084567</v>
          </cell>
          <cell r="O12">
            <v>0</v>
          </cell>
          <cell r="P12">
            <v>0</v>
          </cell>
          <cell r="S12" t="str">
            <v>SE-U</v>
          </cell>
          <cell r="V12">
            <v>1.0000000000000002</v>
          </cell>
          <cell r="W12">
            <v>0.021622528782077387</v>
          </cell>
          <cell r="X12">
            <v>0.3290071095933965</v>
          </cell>
          <cell r="Y12">
            <v>0.08763696883980429</v>
          </cell>
          <cell r="Z12">
            <v>0.017485807635464756</v>
          </cell>
          <cell r="AA12">
            <v>0.13465659721515166</v>
          </cell>
          <cell r="AB12">
            <v>0.34634674090955353</v>
          </cell>
          <cell r="AC12">
            <v>0.04407214919228886</v>
          </cell>
          <cell r="AD12">
            <v>0.017437680461668114</v>
          </cell>
          <cell r="AE12">
            <v>0.001734417370594904</v>
          </cell>
          <cell r="AF12">
            <v>0</v>
          </cell>
          <cell r="AG12">
            <v>0</v>
          </cell>
        </row>
        <row r="13">
          <cell r="B13" t="str">
            <v>DEP</v>
          </cell>
          <cell r="E13">
            <v>1</v>
          </cell>
          <cell r="F13">
            <v>0</v>
          </cell>
          <cell r="G13">
            <v>0.5967834325732877</v>
          </cell>
          <cell r="H13">
            <v>0.15896401493928805</v>
          </cell>
          <cell r="I13">
            <v>0</v>
          </cell>
          <cell r="J13">
            <v>0.24425255248742425</v>
          </cell>
          <cell r="K13">
            <v>0</v>
          </cell>
          <cell r="L13">
            <v>0</v>
          </cell>
          <cell r="M13">
            <v>0</v>
          </cell>
          <cell r="N13">
            <v>0</v>
          </cell>
          <cell r="O13">
            <v>0</v>
          </cell>
          <cell r="P13">
            <v>0</v>
          </cell>
          <cell r="S13" t="str">
            <v>DEP</v>
          </cell>
          <cell r="V13">
            <v>1.0000000000000002</v>
          </cell>
          <cell r="W13">
            <v>0.03662296533451988</v>
          </cell>
          <cell r="X13">
            <v>0.5572528583907804</v>
          </cell>
          <cell r="Y13">
            <v>0.14843433458638208</v>
          </cell>
          <cell r="Z13">
            <v>0.02961643077615013</v>
          </cell>
          <cell r="AA13">
            <v>0.22807341091216754</v>
          </cell>
          <cell r="AB13">
            <v>0</v>
          </cell>
          <cell r="AC13">
            <v>0</v>
          </cell>
          <cell r="AD13">
            <v>0</v>
          </cell>
          <cell r="AE13">
            <v>0</v>
          </cell>
          <cell r="AF13">
            <v>0</v>
          </cell>
          <cell r="AG13">
            <v>0</v>
          </cell>
        </row>
        <row r="14">
          <cell r="B14" t="str">
            <v>DEU</v>
          </cell>
          <cell r="E14">
            <v>1</v>
          </cell>
          <cell r="F14">
            <v>0</v>
          </cell>
          <cell r="G14">
            <v>0</v>
          </cell>
          <cell r="H14">
            <v>0</v>
          </cell>
          <cell r="I14">
            <v>0</v>
          </cell>
          <cell r="J14">
            <v>0</v>
          </cell>
          <cell r="K14">
            <v>0.845591702728756</v>
          </cell>
          <cell r="L14">
            <v>0.10760038792498812</v>
          </cell>
          <cell r="M14">
            <v>0.04257339876939253</v>
          </cell>
          <cell r="N14">
            <v>0.004234510576863413</v>
          </cell>
          <cell r="O14">
            <v>0</v>
          </cell>
          <cell r="P14">
            <v>0</v>
          </cell>
          <cell r="S14" t="str">
            <v>DEU</v>
          </cell>
          <cell r="V14">
            <v>1</v>
          </cell>
          <cell r="W14">
            <v>0</v>
          </cell>
          <cell r="X14">
            <v>0</v>
          </cell>
          <cell r="Y14">
            <v>0</v>
          </cell>
          <cell r="Z14">
            <v>0</v>
          </cell>
          <cell r="AA14">
            <v>0</v>
          </cell>
          <cell r="AB14">
            <v>0.845591702728756</v>
          </cell>
          <cell r="AC14">
            <v>0.10760038792498812</v>
          </cell>
          <cell r="AD14">
            <v>0.04257339876939253</v>
          </cell>
          <cell r="AE14">
            <v>0.004234510576863413</v>
          </cell>
          <cell r="AF14">
            <v>0</v>
          </cell>
          <cell r="AG14">
            <v>0</v>
          </cell>
        </row>
        <row r="15">
          <cell r="B15" t="str">
            <v>SO</v>
          </cell>
          <cell r="E15">
            <v>0.9999999999999997</v>
          </cell>
          <cell r="F15">
            <v>0</v>
          </cell>
          <cell r="G15">
            <v>0.3335344419349226</v>
          </cell>
          <cell r="H15">
            <v>0.08676402457070043</v>
          </cell>
          <cell r="I15">
            <v>0</v>
          </cell>
          <cell r="J15">
            <v>0.11006143148095635</v>
          </cell>
          <cell r="K15">
            <v>0.3976108833550338</v>
          </cell>
          <cell r="L15">
            <v>0.05202870766731703</v>
          </cell>
          <cell r="M15">
            <v>0.0186027893354191</v>
          </cell>
          <cell r="N15">
            <v>0.0013977216556503183</v>
          </cell>
          <cell r="O15">
            <v>0</v>
          </cell>
          <cell r="P15">
            <v>0</v>
          </cell>
          <cell r="S15" t="str">
            <v>SO</v>
          </cell>
          <cell r="V15">
            <v>0.9999999999999999</v>
          </cell>
          <cell r="W15">
            <v>0.028381458379249377</v>
          </cell>
          <cell r="X15">
            <v>0.3200095149555962</v>
          </cell>
          <cell r="Y15">
            <v>0.08329835013578153</v>
          </cell>
          <cell r="Z15">
            <v>0.011387504279758204</v>
          </cell>
          <cell r="AA15">
            <v>0.10575392030715786</v>
          </cell>
          <cell r="AB15">
            <v>0.38211986314288027</v>
          </cell>
          <cell r="AC15">
            <v>0.049885822057145764</v>
          </cell>
          <cell r="AD15">
            <v>0.017826485825883347</v>
          </cell>
          <cell r="AE15">
            <v>0.0013370809165474365</v>
          </cell>
          <cell r="AF15">
            <v>0</v>
          </cell>
          <cell r="AG15">
            <v>0</v>
          </cell>
        </row>
        <row r="16">
          <cell r="B16" t="str">
            <v>SO-P</v>
          </cell>
          <cell r="E16">
            <v>0.9999999999999997</v>
          </cell>
          <cell r="F16">
            <v>0</v>
          </cell>
          <cell r="G16">
            <v>0.3335344419349226</v>
          </cell>
          <cell r="H16">
            <v>0.08676402457070043</v>
          </cell>
          <cell r="I16">
            <v>0</v>
          </cell>
          <cell r="J16">
            <v>0.11006143148095635</v>
          </cell>
          <cell r="K16">
            <v>0.3976108833550338</v>
          </cell>
          <cell r="L16">
            <v>0.05202870766731703</v>
          </cell>
          <cell r="M16">
            <v>0.0186027893354191</v>
          </cell>
          <cell r="N16">
            <v>0.0013977216556503183</v>
          </cell>
          <cell r="O16">
            <v>0</v>
          </cell>
          <cell r="P16">
            <v>0</v>
          </cell>
          <cell r="S16" t="str">
            <v>SO-P</v>
          </cell>
          <cell r="V16">
            <v>0.9999999999999999</v>
          </cell>
          <cell r="W16">
            <v>0.028381458379249377</v>
          </cell>
          <cell r="X16">
            <v>0.3200095149555962</v>
          </cell>
          <cell r="Y16">
            <v>0.08329835013578153</v>
          </cell>
          <cell r="Z16">
            <v>0.011387504279758204</v>
          </cell>
          <cell r="AA16">
            <v>0.10575392030715786</v>
          </cell>
          <cell r="AB16">
            <v>0.38211986314288027</v>
          </cell>
          <cell r="AC16">
            <v>0.049885822057145764</v>
          </cell>
          <cell r="AD16">
            <v>0.017826485825883347</v>
          </cell>
          <cell r="AE16">
            <v>0.0013370809165474365</v>
          </cell>
          <cell r="AF16">
            <v>0</v>
          </cell>
          <cell r="AG16">
            <v>0</v>
          </cell>
        </row>
        <row r="17">
          <cell r="B17" t="str">
            <v>SO-U</v>
          </cell>
          <cell r="E17">
            <v>0.9999999999999997</v>
          </cell>
          <cell r="F17">
            <v>0</v>
          </cell>
          <cell r="G17">
            <v>0.3335344419349226</v>
          </cell>
          <cell r="H17">
            <v>0.08676402457070043</v>
          </cell>
          <cell r="I17">
            <v>0</v>
          </cell>
          <cell r="J17">
            <v>0.11006143148095635</v>
          </cell>
          <cell r="K17">
            <v>0.3976108833550338</v>
          </cell>
          <cell r="L17">
            <v>0.05202870766731703</v>
          </cell>
          <cell r="M17">
            <v>0.0186027893354191</v>
          </cell>
          <cell r="N17">
            <v>0.0013977216556503183</v>
          </cell>
          <cell r="O17">
            <v>0</v>
          </cell>
          <cell r="P17">
            <v>0</v>
          </cell>
          <cell r="S17" t="str">
            <v>SO-U</v>
          </cell>
          <cell r="V17">
            <v>0.9999999999999999</v>
          </cell>
          <cell r="W17">
            <v>0.028381458379249377</v>
          </cell>
          <cell r="X17">
            <v>0.3200095149555962</v>
          </cell>
          <cell r="Y17">
            <v>0.08329835013578153</v>
          </cell>
          <cell r="Z17">
            <v>0.011387504279758204</v>
          </cell>
          <cell r="AA17">
            <v>0.10575392030715786</v>
          </cell>
          <cell r="AB17">
            <v>0.38211986314288027</v>
          </cell>
          <cell r="AC17">
            <v>0.049885822057145764</v>
          </cell>
          <cell r="AD17">
            <v>0.017826485825883347</v>
          </cell>
          <cell r="AE17">
            <v>0.0013370809165474365</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v>
          </cell>
          <cell r="F20">
            <v>0</v>
          </cell>
          <cell r="G20">
            <v>0.33353444193492265</v>
          </cell>
          <cell r="H20">
            <v>0.08676402457070044</v>
          </cell>
          <cell r="I20">
            <v>0</v>
          </cell>
          <cell r="J20">
            <v>0.11006143148095636</v>
          </cell>
          <cell r="K20">
            <v>0.3976108833550338</v>
          </cell>
          <cell r="L20">
            <v>0.052028707667317035</v>
          </cell>
          <cell r="M20">
            <v>0.018602789335419104</v>
          </cell>
          <cell r="N20">
            <v>0.001397721655650318</v>
          </cell>
          <cell r="O20">
            <v>0</v>
          </cell>
          <cell r="P20">
            <v>0</v>
          </cell>
          <cell r="S20" t="str">
            <v>GPS</v>
          </cell>
          <cell r="V20">
            <v>0.9999999999999999</v>
          </cell>
          <cell r="W20">
            <v>0.028381458379249377</v>
          </cell>
          <cell r="X20">
            <v>0.3200095149555962</v>
          </cell>
          <cell r="Y20">
            <v>0.08329835013578152</v>
          </cell>
          <cell r="Z20">
            <v>0.011387504279758206</v>
          </cell>
          <cell r="AA20">
            <v>0.1057539203071579</v>
          </cell>
          <cell r="AB20">
            <v>0.38211986314288027</v>
          </cell>
          <cell r="AC20">
            <v>0.04988582205714577</v>
          </cell>
          <cell r="AD20">
            <v>0.017826485825883347</v>
          </cell>
          <cell r="AE20">
            <v>0.0013370809165474363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0.9999999999999996</v>
          </cell>
          <cell r="F23">
            <v>0</v>
          </cell>
          <cell r="G23">
            <v>0.3397234556004271</v>
          </cell>
          <cell r="H23">
            <v>0.08665834960054408</v>
          </cell>
          <cell r="I23">
            <v>0</v>
          </cell>
          <cell r="J23">
            <v>0.10942778357153662</v>
          </cell>
          <cell r="K23">
            <v>0.39468501328699757</v>
          </cell>
          <cell r="L23">
            <v>0.049777111608450844</v>
          </cell>
          <cell r="M23">
            <v>0.01839063736250812</v>
          </cell>
          <cell r="N23">
            <v>0.0013376489695351634</v>
          </cell>
          <cell r="O23">
            <v>0</v>
          </cell>
          <cell r="P23">
            <v>0</v>
          </cell>
          <cell r="S23" t="str">
            <v>SNP</v>
          </cell>
          <cell r="V23">
            <v>1</v>
          </cell>
          <cell r="W23">
            <v>0.029070740076263393</v>
          </cell>
          <cell r="X23">
            <v>0.324144962518426</v>
          </cell>
          <cell r="Y23">
            <v>0.0827821579243592</v>
          </cell>
          <cell r="Z23">
            <v>0.011188785030838313</v>
          </cell>
          <cell r="AA23">
            <v>0.10455351658922471</v>
          </cell>
          <cell r="AB23">
            <v>0.38142535766988117</v>
          </cell>
          <cell r="AC23">
            <v>0.04789624763956312</v>
          </cell>
          <cell r="AD23">
            <v>0.01765694249302071</v>
          </cell>
          <cell r="AE23">
            <v>0.0012812900584234762</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1</v>
          </cell>
          <cell r="F32">
            <v>0</v>
          </cell>
          <cell r="G32">
            <v>0.6836275512476659</v>
          </cell>
          <cell r="H32">
            <v>0.14532373715039246</v>
          </cell>
          <cell r="I32">
            <v>0</v>
          </cell>
          <cell r="J32">
            <v>0.17104871160194157</v>
          </cell>
          <cell r="K32">
            <v>0</v>
          </cell>
          <cell r="L32">
            <v>0</v>
          </cell>
          <cell r="M32">
            <v>0</v>
          </cell>
          <cell r="N32">
            <v>0</v>
          </cell>
          <cell r="O32">
            <v>0</v>
          </cell>
          <cell r="P32">
            <v>0</v>
          </cell>
          <cell r="S32" t="str">
            <v>DNPDP</v>
          </cell>
          <cell r="V32">
            <v>1.0000000000000002</v>
          </cell>
          <cell r="W32">
            <v>0.08080984484837529</v>
          </cell>
          <cell r="X32">
            <v>0.6225039206017049</v>
          </cell>
          <cell r="Y32">
            <v>0.13348927244014278</v>
          </cell>
          <cell r="Z32">
            <v>0.006399879963900905</v>
          </cell>
          <cell r="AA32">
            <v>0.15679708214587634</v>
          </cell>
          <cell r="AB32">
            <v>0</v>
          </cell>
          <cell r="AC32">
            <v>0</v>
          </cell>
          <cell r="AD32">
            <v>0</v>
          </cell>
          <cell r="AE32">
            <v>0</v>
          </cell>
          <cell r="AF32">
            <v>0</v>
          </cell>
          <cell r="AG32">
            <v>0</v>
          </cell>
        </row>
        <row r="33">
          <cell r="B33" t="str">
            <v>DNPDU</v>
          </cell>
          <cell r="E33">
            <v>0.9999999999999998</v>
          </cell>
          <cell r="F33">
            <v>0</v>
          </cell>
          <cell r="G33">
            <v>0</v>
          </cell>
          <cell r="H33">
            <v>0</v>
          </cell>
          <cell r="I33">
            <v>0</v>
          </cell>
          <cell r="J33">
            <v>0</v>
          </cell>
          <cell r="K33">
            <v>0.8517862956192503</v>
          </cell>
          <cell r="L33">
            <v>0.10789744734256068</v>
          </cell>
          <cell r="M33">
            <v>0.04031625703818876</v>
          </cell>
          <cell r="N33">
            <v>0</v>
          </cell>
          <cell r="O33">
            <v>0</v>
          </cell>
          <cell r="P33">
            <v>0</v>
          </cell>
          <cell r="S33" t="str">
            <v>DNPDU</v>
          </cell>
          <cell r="V33">
            <v>1.0000000000000002</v>
          </cell>
          <cell r="W33">
            <v>0</v>
          </cell>
          <cell r="X33">
            <v>0</v>
          </cell>
          <cell r="Y33">
            <v>0</v>
          </cell>
          <cell r="Z33">
            <v>0</v>
          </cell>
          <cell r="AA33">
            <v>0</v>
          </cell>
          <cell r="AB33">
            <v>0.8545708575167721</v>
          </cell>
          <cell r="AC33">
            <v>0.1061490205091521</v>
          </cell>
          <cell r="AD33">
            <v>0.03928012197407597</v>
          </cell>
          <cell r="AE33">
            <v>0</v>
          </cell>
          <cell r="AF33">
            <v>0</v>
          </cell>
          <cell r="AG33">
            <v>0</v>
          </cell>
        </row>
        <row r="34">
          <cell r="B34" t="str">
            <v>SNPD</v>
          </cell>
          <cell r="E34">
            <v>0.9999999999999999</v>
          </cell>
          <cell r="F34">
            <v>0</v>
          </cell>
          <cell r="G34">
            <v>0.3814928816148208</v>
          </cell>
          <cell r="H34">
            <v>0.08109674800460624</v>
          </cell>
          <cell r="I34">
            <v>0</v>
          </cell>
          <cell r="J34">
            <v>0.09545236403423832</v>
          </cell>
          <cell r="K34">
            <v>0.37645377304501354</v>
          </cell>
          <cell r="L34">
            <v>0.04768614071737675</v>
          </cell>
          <cell r="M34">
            <v>0.01781809258394429</v>
          </cell>
          <cell r="N34">
            <v>0</v>
          </cell>
          <cell r="O34">
            <v>0</v>
          </cell>
          <cell r="P34">
            <v>0</v>
          </cell>
          <cell r="S34" t="str">
            <v>SNPD</v>
          </cell>
          <cell r="V34">
            <v>1</v>
          </cell>
          <cell r="W34">
            <v>0.04663358891828725</v>
          </cell>
          <cell r="X34">
            <v>0.3592333581116346</v>
          </cell>
          <cell r="Y34">
            <v>0.07703373107144416</v>
          </cell>
          <cell r="Z34">
            <v>0.0036932303474028795</v>
          </cell>
          <cell r="AA34">
            <v>0.09048415680165392</v>
          </cell>
          <cell r="AB34">
            <v>0.3614167604415986</v>
          </cell>
          <cell r="AC34">
            <v>0.04489274912550317</v>
          </cell>
          <cell r="AD34">
            <v>0.016612425182475594</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1.0000000000000002</v>
          </cell>
          <cell r="F38">
            <v>0</v>
          </cell>
          <cell r="G38">
            <v>0.342397714604757</v>
          </cell>
          <cell r="H38">
            <v>0.09120379764048585</v>
          </cell>
          <cell r="I38">
            <v>0</v>
          </cell>
          <cell r="J38">
            <v>0.14013712712743948</v>
          </cell>
          <cell r="K38">
            <v>0.3604430697403299</v>
          </cell>
          <cell r="L38">
            <v>0.045865887760932665</v>
          </cell>
          <cell r="M38">
            <v>0.018147394885970638</v>
          </cell>
          <cell r="N38">
            <v>0.0018050082400845665</v>
          </cell>
          <cell r="O38">
            <v>0</v>
          </cell>
          <cell r="P38">
            <v>0</v>
          </cell>
          <cell r="S38" t="str">
            <v>DNPGMU</v>
          </cell>
          <cell r="V38">
            <v>1.0000000000000002</v>
          </cell>
          <cell r="W38">
            <v>0.02162252878207739</v>
          </cell>
          <cell r="X38">
            <v>0.3290071095933965</v>
          </cell>
          <cell r="Y38">
            <v>0.08763696883980429</v>
          </cell>
          <cell r="Z38">
            <v>0.01748580763546476</v>
          </cell>
          <cell r="AA38">
            <v>0.13465659721515166</v>
          </cell>
          <cell r="AB38">
            <v>0.3463467409095535</v>
          </cell>
          <cell r="AC38">
            <v>0.044072149192288856</v>
          </cell>
          <cell r="AD38">
            <v>0.017437680461668117</v>
          </cell>
          <cell r="AE38">
            <v>0.0017344173705949044</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1</v>
          </cell>
          <cell r="F47">
            <v>0</v>
          </cell>
          <cell r="G47">
            <v>0.3473065754128408</v>
          </cell>
          <cell r="H47">
            <v>0.08411663887546494</v>
          </cell>
          <cell r="I47">
            <v>0</v>
          </cell>
          <cell r="J47">
            <v>0.07676757122311764</v>
          </cell>
          <cell r="K47">
            <v>0.4441034035877498</v>
          </cell>
          <cell r="L47">
            <v>0.03845634749596193</v>
          </cell>
          <cell r="M47">
            <v>0.009249463404864839</v>
          </cell>
          <cell r="N47">
            <v>0</v>
          </cell>
          <cell r="O47">
            <v>0</v>
          </cell>
          <cell r="P47">
            <v>0</v>
          </cell>
          <cell r="S47" t="str">
            <v>CN</v>
          </cell>
          <cell r="V47">
            <v>0.9999999999999999</v>
          </cell>
          <cell r="W47">
            <v>0.028382689399591928</v>
          </cell>
          <cell r="X47">
            <v>0.329148560578918</v>
          </cell>
          <cell r="Y47">
            <v>0.0797188206807912</v>
          </cell>
          <cell r="Z47">
            <v>0.023899691987338403</v>
          </cell>
          <cell r="AA47">
            <v>0.07275397978628226</v>
          </cell>
          <cell r="AB47">
            <v>0.42088462006614125</v>
          </cell>
          <cell r="AC47">
            <v>0.03644575806942973</v>
          </cell>
          <cell r="AD47">
            <v>0.00876587943150724</v>
          </cell>
          <cell r="AE47">
            <v>0</v>
          </cell>
          <cell r="AF47">
            <v>0</v>
          </cell>
          <cell r="AG47">
            <v>0</v>
          </cell>
        </row>
        <row r="48">
          <cell r="B48" t="str">
            <v>CNP</v>
          </cell>
          <cell r="E48">
            <v>1</v>
          </cell>
          <cell r="F48">
            <v>0</v>
          </cell>
          <cell r="G48">
            <v>0.6834176953116634</v>
          </cell>
          <cell r="H48">
            <v>0.1655217711017984</v>
          </cell>
          <cell r="I48">
            <v>0</v>
          </cell>
          <cell r="J48">
            <v>0.15106053358653826</v>
          </cell>
          <cell r="K48">
            <v>0</v>
          </cell>
          <cell r="L48">
            <v>0</v>
          </cell>
          <cell r="M48">
            <v>0</v>
          </cell>
          <cell r="N48">
            <v>0</v>
          </cell>
          <cell r="O48">
            <v>0</v>
          </cell>
          <cell r="P48">
            <v>0</v>
          </cell>
          <cell r="S48" t="str">
            <v>CNP</v>
          </cell>
          <cell r="V48">
            <v>1.0000000000000002</v>
          </cell>
          <cell r="W48">
            <v>0.05316068636315628</v>
          </cell>
          <cell r="X48">
            <v>0.6164942000200933</v>
          </cell>
          <cell r="Y48">
            <v>0.14931309587290792</v>
          </cell>
          <cell r="Z48">
            <v>0.04476404656470655</v>
          </cell>
          <cell r="AA48">
            <v>0.13626797117913605</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0.9029993552470643</v>
          </cell>
          <cell r="L49">
            <v>0.07819362948689765</v>
          </cell>
          <cell r="M49">
            <v>0.018807015266038046</v>
          </cell>
          <cell r="N49">
            <v>0</v>
          </cell>
          <cell r="O49">
            <v>0</v>
          </cell>
          <cell r="P49">
            <v>0</v>
          </cell>
          <cell r="S49" t="str">
            <v>CNU</v>
          </cell>
          <cell r="V49">
            <v>1</v>
          </cell>
          <cell r="W49">
            <v>0</v>
          </cell>
          <cell r="X49">
            <v>0</v>
          </cell>
          <cell r="Y49">
            <v>0</v>
          </cell>
          <cell r="Z49">
            <v>0</v>
          </cell>
          <cell r="AA49">
            <v>0</v>
          </cell>
          <cell r="AB49">
            <v>0.9029993552470643</v>
          </cell>
          <cell r="AC49">
            <v>0.07819362948689765</v>
          </cell>
          <cell r="AD49">
            <v>0.018807015266038046</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1.0000000000000022</v>
          </cell>
          <cell r="F53">
            <v>0</v>
          </cell>
          <cell r="G53">
            <v>0.3816896906085675</v>
          </cell>
          <cell r="H53">
            <v>0.08595737602445648</v>
          </cell>
          <cell r="I53">
            <v>0</v>
          </cell>
          <cell r="J53">
            <v>0.08775006893611739</v>
          </cell>
          <cell r="K53">
            <v>0.3607355981635123</v>
          </cell>
          <cell r="L53">
            <v>0.051975161827008586</v>
          </cell>
          <cell r="M53">
            <v>0.01156383334691826</v>
          </cell>
          <cell r="N53">
            <v>0.0010092868399971932</v>
          </cell>
          <cell r="O53">
            <v>0.02288698852516786</v>
          </cell>
          <cell r="P53">
            <v>-0.0035680042717433657</v>
          </cell>
          <cell r="S53" t="str">
            <v>EXCTAX</v>
          </cell>
          <cell r="V53">
            <v>0.982135975426654</v>
          </cell>
          <cell r="W53">
            <v>0.015138877192655666</v>
          </cell>
          <cell r="X53">
            <v>0.3294311127885944</v>
          </cell>
          <cell r="Y53">
            <v>0.07529207504726952</v>
          </cell>
          <cell r="Z53">
            <v>0.11890483182898383</v>
          </cell>
          <cell r="AA53">
            <v>0.07879199282578656</v>
          </cell>
          <cell r="AB53">
            <v>0.3093332592586997</v>
          </cell>
          <cell r="AC53">
            <v>0.04413997985028568</v>
          </cell>
          <cell r="AD53">
            <v>0.010223252642474286</v>
          </cell>
          <cell r="AE53">
            <v>0.0008805939919043414</v>
          </cell>
          <cell r="AF53">
            <v>0</v>
          </cell>
          <cell r="AG53">
            <v>0</v>
          </cell>
        </row>
        <row r="54">
          <cell r="B54" t="str">
            <v>INT</v>
          </cell>
          <cell r="E54">
            <v>0.9999999999999996</v>
          </cell>
          <cell r="F54">
            <v>0</v>
          </cell>
          <cell r="G54">
            <v>0.3388128102772927</v>
          </cell>
          <cell r="H54">
            <v>0.08642605765992784</v>
          </cell>
          <cell r="I54">
            <v>0</v>
          </cell>
          <cell r="J54">
            <v>0.10913445705054542</v>
          </cell>
          <cell r="K54">
            <v>0.3936270408228184</v>
          </cell>
          <cell r="L54">
            <v>0.049643681628453555</v>
          </cell>
          <cell r="M54">
            <v>0.018341340360409665</v>
          </cell>
          <cell r="N54">
            <v>0.0013340633361088525</v>
          </cell>
          <cell r="O54">
            <v>0</v>
          </cell>
          <cell r="P54">
            <v>0.002680548864442987</v>
          </cell>
          <cell r="S54" t="str">
            <v>INT</v>
          </cell>
          <cell r="V54">
            <v>0.9973194511355571</v>
          </cell>
          <cell r="W54">
            <v>0.028992814536963448</v>
          </cell>
          <cell r="X54">
            <v>0.3232760761072323</v>
          </cell>
          <cell r="Y54">
            <v>0.0825602563049389</v>
          </cell>
          <cell r="Z54">
            <v>0.011158792945829402</v>
          </cell>
          <cell r="AA54">
            <v>0.10427325577905794</v>
          </cell>
          <cell r="AB54">
            <v>0.3804029283605094</v>
          </cell>
          <cell r="AC54">
            <v>0.04776785940734181</v>
          </cell>
          <cell r="AD54">
            <v>0.017609612195871507</v>
          </cell>
          <cell r="AE54">
            <v>0.001277855497812347</v>
          </cell>
          <cell r="AF54">
            <v>0</v>
          </cell>
          <cell r="AG54">
            <v>0</v>
          </cell>
        </row>
        <row r="55">
          <cell r="B55" t="str">
            <v>CIAC</v>
          </cell>
          <cell r="E55">
            <v>1</v>
          </cell>
          <cell r="F55">
            <v>0</v>
          </cell>
          <cell r="G55">
            <v>0.4366206625894878</v>
          </cell>
          <cell r="H55">
            <v>0.03825389915286384</v>
          </cell>
          <cell r="I55">
            <v>0</v>
          </cell>
          <cell r="J55">
            <v>0.07272931601924415</v>
          </cell>
          <cell r="K55">
            <v>0.35874358220324826</v>
          </cell>
          <cell r="L55">
            <v>0.06300403750018829</v>
          </cell>
          <cell r="M55">
            <v>0.030648502534967613</v>
          </cell>
          <cell r="N55">
            <v>0</v>
          </cell>
          <cell r="O55">
            <v>0</v>
          </cell>
          <cell r="P55">
            <v>0</v>
          </cell>
          <cell r="S55" t="str">
            <v>CIAC</v>
          </cell>
          <cell r="V55">
            <v>1</v>
          </cell>
          <cell r="W55">
            <v>0.02555824135131564</v>
          </cell>
          <cell r="X55">
            <v>0.41597697773896186</v>
          </cell>
          <cell r="Y55">
            <v>0.036445232028106164</v>
          </cell>
          <cell r="Z55">
            <v>0.021722353955588556</v>
          </cell>
          <cell r="AA55">
            <v>0.06929063066159033</v>
          </cell>
          <cell r="AB55">
            <v>0.3417819720741474</v>
          </cell>
          <cell r="AC55">
            <v>0.060025169100440874</v>
          </cell>
          <cell r="AD55">
            <v>0.029199423089849182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0.9999999999999999</v>
          </cell>
          <cell r="F57">
            <v>0.031319071324450505</v>
          </cell>
          <cell r="G57">
            <v>0.33884831382539715</v>
          </cell>
          <cell r="H57">
            <v>0.08766527213668886</v>
          </cell>
          <cell r="I57">
            <v>0.009174611309277013</v>
          </cell>
          <cell r="J57">
            <v>0.10743579459157279</v>
          </cell>
          <cell r="K57">
            <v>0.3610563604264672</v>
          </cell>
          <cell r="L57">
            <v>0.04698812562348543</v>
          </cell>
          <cell r="M57">
            <v>0.01646823799957019</v>
          </cell>
          <cell r="N57">
            <v>0.0010442127630908393</v>
          </cell>
          <cell r="O57">
            <v>0</v>
          </cell>
          <cell r="P57">
            <v>0</v>
          </cell>
          <cell r="S57" t="str">
            <v>TAXDEPR</v>
          </cell>
          <cell r="V57">
            <v>0.9999999999999999</v>
          </cell>
          <cell r="W57">
            <v>0.031319071324450505</v>
          </cell>
          <cell r="X57">
            <v>0.33884831382539715</v>
          </cell>
          <cell r="Y57">
            <v>0.08766527213668886</v>
          </cell>
          <cell r="Z57">
            <v>0.009174611309277013</v>
          </cell>
          <cell r="AA57">
            <v>0.10743579459157279</v>
          </cell>
          <cell r="AB57">
            <v>0.3610563604264672</v>
          </cell>
          <cell r="AC57">
            <v>0.04698812562348543</v>
          </cell>
          <cell r="AD57">
            <v>0.01646823799957019</v>
          </cell>
          <cell r="AE57">
            <v>0.0010442127630908393</v>
          </cell>
          <cell r="AF57">
            <v>0</v>
          </cell>
          <cell r="AG57">
            <v>0</v>
          </cell>
        </row>
        <row r="58">
          <cell r="B58" t="str">
            <v>BADDEBT</v>
          </cell>
          <cell r="E58">
            <v>1</v>
          </cell>
          <cell r="F58">
            <v>0</v>
          </cell>
          <cell r="G58">
            <v>0.34925100486525384</v>
          </cell>
          <cell r="H58">
            <v>0.03245158378749367</v>
          </cell>
          <cell r="I58">
            <v>0</v>
          </cell>
          <cell r="J58">
            <v>0.08252555902466793</v>
          </cell>
          <cell r="K58">
            <v>0.49046841848216705</v>
          </cell>
          <cell r="L58">
            <v>0.03756512250586913</v>
          </cell>
          <cell r="M58">
            <v>0.007738311334548409</v>
          </cell>
          <cell r="N58">
            <v>0</v>
          </cell>
          <cell r="O58">
            <v>0</v>
          </cell>
          <cell r="P58">
            <v>0</v>
          </cell>
          <cell r="S58" t="str">
            <v>BADDEBT</v>
          </cell>
          <cell r="V58">
            <v>1</v>
          </cell>
          <cell r="W58">
            <v>0.01902150611663394</v>
          </cell>
          <cell r="X58">
            <v>0.33476158270030576</v>
          </cell>
          <cell r="Y58">
            <v>0.027670162453887127</v>
          </cell>
          <cell r="Z58">
            <v>0.022834501080535786</v>
          </cell>
          <cell r="AA58">
            <v>0.07945287073224505</v>
          </cell>
          <cell r="AB58">
            <v>0.4730113361823026</v>
          </cell>
          <cell r="AC58">
            <v>0.03593374733180193</v>
          </cell>
          <cell r="AD58">
            <v>0.0073142934022877885</v>
          </cell>
          <cell r="AE58">
            <v>0</v>
          </cell>
          <cell r="AF58">
            <v>0</v>
          </cell>
          <cell r="AG58">
            <v>0</v>
          </cell>
        </row>
        <row r="59">
          <cell r="B59" t="str">
            <v>DITEXP</v>
          </cell>
          <cell r="E59">
            <v>1.0000000000000002</v>
          </cell>
          <cell r="F59">
            <v>0.050588018361418574</v>
          </cell>
          <cell r="G59">
            <v>0.5433645904709277</v>
          </cell>
          <cell r="H59">
            <v>0.12367959285937885</v>
          </cell>
          <cell r="I59">
            <v>-0.08932625463725948</v>
          </cell>
          <cell r="J59">
            <v>0.12386593417984204</v>
          </cell>
          <cell r="K59">
            <v>0.32285230345311444</v>
          </cell>
          <cell r="L59">
            <v>0.002054440652035749</v>
          </cell>
          <cell r="M59">
            <v>-0.05578034383271805</v>
          </cell>
          <cell r="N59">
            <v>-0.0002670317789865024</v>
          </cell>
          <cell r="O59">
            <v>0</v>
          </cell>
          <cell r="P59">
            <v>-0.021031249727753224</v>
          </cell>
          <cell r="S59" t="str">
            <v>DITEXP</v>
          </cell>
          <cell r="V59">
            <v>1.0210888282473278</v>
          </cell>
          <cell r="W59">
            <v>0.05059087114697853</v>
          </cell>
          <cell r="X59">
            <v>0.543395232166485</v>
          </cell>
          <cell r="Y59">
            <v>0.12368656746261493</v>
          </cell>
          <cell r="Z59">
            <v>-0.08933129196937108</v>
          </cell>
          <cell r="AA59">
            <v>0.12387291929133372</v>
          </cell>
          <cell r="AB59">
            <v>0.3228705099063245</v>
          </cell>
          <cell r="AC59">
            <v>0.002054556507110048</v>
          </cell>
          <cell r="AD59">
            <v>-0.05578348942656753</v>
          </cell>
          <cell r="AE59">
            <v>-0.0002670468375799761</v>
          </cell>
          <cell r="AF59">
            <v>0</v>
          </cell>
          <cell r="AG59">
            <v>0</v>
          </cell>
        </row>
        <row r="60">
          <cell r="B60" t="str">
            <v>DITBAL</v>
          </cell>
          <cell r="E60">
            <v>1.0000000000000002</v>
          </cell>
          <cell r="F60">
            <v>0.019116246939984507</v>
          </cell>
          <cell r="G60">
            <v>0.20805838140218072</v>
          </cell>
          <cell r="H60">
            <v>0.05587844250025232</v>
          </cell>
          <cell r="I60">
            <v>0.010626278162979877</v>
          </cell>
          <cell r="J60">
            <v>0.07988232414961104</v>
          </cell>
          <cell r="K60">
            <v>0.5099999811237405</v>
          </cell>
          <cell r="L60">
            <v>0.06986176276191085</v>
          </cell>
          <cell r="M60">
            <v>0.029841276994295347</v>
          </cell>
          <cell r="N60">
            <v>0.003483642912373082</v>
          </cell>
          <cell r="O60">
            <v>1.1653091121291802E-05</v>
          </cell>
          <cell r="P60">
            <v>0.013240009961550522</v>
          </cell>
          <cell r="S60" t="str">
            <v>DITBAL</v>
          </cell>
          <cell r="V60">
            <v>0.987747759765133</v>
          </cell>
          <cell r="W60">
            <v>0.020182516375821545</v>
          </cell>
          <cell r="X60">
            <v>0.2291971279824393</v>
          </cell>
          <cell r="Y60">
            <v>0.06080130510488992</v>
          </cell>
          <cell r="Z60">
            <v>0.007262267772888299</v>
          </cell>
          <cell r="AA60">
            <v>0.07681995042956292</v>
          </cell>
          <cell r="AB60">
            <v>0.5012484946225196</v>
          </cell>
          <cell r="AC60">
            <v>0.06621381183519037</v>
          </cell>
          <cell r="AD60">
            <v>0.024069310782990405</v>
          </cell>
          <cell r="AE60">
            <v>0.0019529748588305287</v>
          </cell>
          <cell r="AF60">
            <v>0</v>
          </cell>
          <cell r="AG60">
            <v>0</v>
          </cell>
        </row>
        <row r="61">
          <cell r="B61" t="str">
            <v>ITC84</v>
          </cell>
          <cell r="E61">
            <v>1</v>
          </cell>
          <cell r="F61">
            <v>0</v>
          </cell>
          <cell r="G61">
            <v>0.70976</v>
          </cell>
          <cell r="H61">
            <v>0.1418</v>
          </cell>
          <cell r="I61">
            <v>0</v>
          </cell>
          <cell r="J61">
            <v>0.10946</v>
          </cell>
          <cell r="K61">
            <v>0</v>
          </cell>
          <cell r="L61">
            <v>0</v>
          </cell>
          <cell r="M61">
            <v>0</v>
          </cell>
          <cell r="N61">
            <v>0</v>
          </cell>
          <cell r="O61">
            <v>0</v>
          </cell>
          <cell r="P61">
            <v>0.038979999999999994</v>
          </cell>
          <cell r="S61" t="str">
            <v>ITC84</v>
          </cell>
          <cell r="V61">
            <v>0.9999999999999999</v>
          </cell>
          <cell r="W61">
            <v>0.03287</v>
          </cell>
          <cell r="X61">
            <v>0.70976</v>
          </cell>
          <cell r="Y61">
            <v>0.1418</v>
          </cell>
          <cell r="Z61">
            <v>0.00611</v>
          </cell>
          <cell r="AA61">
            <v>0.10946</v>
          </cell>
          <cell r="AB61">
            <v>0</v>
          </cell>
          <cell r="AC61">
            <v>0</v>
          </cell>
          <cell r="AD61">
            <v>0</v>
          </cell>
          <cell r="AE61">
            <v>0</v>
          </cell>
          <cell r="AF61">
            <v>0</v>
          </cell>
          <cell r="AG61">
            <v>0</v>
          </cell>
        </row>
        <row r="62">
          <cell r="B62" t="str">
            <v>ITC85</v>
          </cell>
          <cell r="E62">
            <v>1</v>
          </cell>
          <cell r="F62">
            <v>0</v>
          </cell>
          <cell r="G62">
            <v>0.6769</v>
          </cell>
          <cell r="H62">
            <v>0.1336</v>
          </cell>
          <cell r="I62">
            <v>0</v>
          </cell>
          <cell r="J62">
            <v>0.1161</v>
          </cell>
          <cell r="K62">
            <v>0</v>
          </cell>
          <cell r="L62">
            <v>0</v>
          </cell>
          <cell r="M62">
            <v>0</v>
          </cell>
          <cell r="N62">
            <v>0</v>
          </cell>
          <cell r="O62">
            <v>0</v>
          </cell>
          <cell r="P62">
            <v>0.07339999999999999</v>
          </cell>
          <cell r="S62" t="str">
            <v>ITC85</v>
          </cell>
          <cell r="V62">
            <v>1</v>
          </cell>
          <cell r="W62">
            <v>0.0542</v>
          </cell>
          <cell r="X62">
            <v>0.6769</v>
          </cell>
          <cell r="Y62">
            <v>0.1336</v>
          </cell>
          <cell r="Z62">
            <v>0.0192</v>
          </cell>
          <cell r="AA62">
            <v>0.1161</v>
          </cell>
          <cell r="AB62">
            <v>0</v>
          </cell>
          <cell r="AC62">
            <v>0</v>
          </cell>
          <cell r="AD62">
            <v>0</v>
          </cell>
          <cell r="AE62">
            <v>0</v>
          </cell>
          <cell r="AF62">
            <v>0</v>
          </cell>
          <cell r="AG62">
            <v>0</v>
          </cell>
        </row>
        <row r="63">
          <cell r="B63" t="str">
            <v>ITC86</v>
          </cell>
          <cell r="E63">
            <v>1</v>
          </cell>
          <cell r="F63">
            <v>0</v>
          </cell>
          <cell r="G63">
            <v>0.64608</v>
          </cell>
          <cell r="H63">
            <v>0.13126</v>
          </cell>
          <cell r="I63">
            <v>0</v>
          </cell>
          <cell r="J63">
            <v>0.155</v>
          </cell>
          <cell r="K63">
            <v>0</v>
          </cell>
          <cell r="L63">
            <v>0</v>
          </cell>
          <cell r="M63">
            <v>0</v>
          </cell>
          <cell r="N63">
            <v>0</v>
          </cell>
          <cell r="O63">
            <v>0</v>
          </cell>
          <cell r="P63">
            <v>0.06766</v>
          </cell>
          <cell r="S63" t="str">
            <v>ITC86</v>
          </cell>
          <cell r="V63">
            <v>0.9999999999999999</v>
          </cell>
          <cell r="W63">
            <v>0.04789</v>
          </cell>
          <cell r="X63">
            <v>0.64608</v>
          </cell>
          <cell r="Y63">
            <v>0.13126</v>
          </cell>
          <cell r="Z63">
            <v>0.01977</v>
          </cell>
          <cell r="AA63">
            <v>0.155</v>
          </cell>
          <cell r="AB63">
            <v>0</v>
          </cell>
          <cell r="AC63">
            <v>0</v>
          </cell>
          <cell r="AD63">
            <v>0</v>
          </cell>
          <cell r="AE63">
            <v>0</v>
          </cell>
          <cell r="AF63">
            <v>0</v>
          </cell>
          <cell r="AG63">
            <v>0</v>
          </cell>
        </row>
        <row r="64">
          <cell r="B64" t="str">
            <v>ITC88</v>
          </cell>
          <cell r="E64">
            <v>1</v>
          </cell>
          <cell r="F64">
            <v>0</v>
          </cell>
          <cell r="G64">
            <v>0.612</v>
          </cell>
          <cell r="H64">
            <v>0.1496</v>
          </cell>
          <cell r="I64">
            <v>0</v>
          </cell>
          <cell r="J64">
            <v>0.1671</v>
          </cell>
          <cell r="K64">
            <v>0</v>
          </cell>
          <cell r="L64">
            <v>0</v>
          </cell>
          <cell r="M64">
            <v>0</v>
          </cell>
          <cell r="N64">
            <v>0</v>
          </cell>
          <cell r="O64">
            <v>0</v>
          </cell>
          <cell r="P64">
            <v>0.0713</v>
          </cell>
          <cell r="S64" t="str">
            <v>ITC88</v>
          </cell>
          <cell r="V64">
            <v>1</v>
          </cell>
          <cell r="W64">
            <v>0.0427</v>
          </cell>
          <cell r="X64">
            <v>0.612</v>
          </cell>
          <cell r="Y64">
            <v>0.1496</v>
          </cell>
          <cell r="Z64">
            <v>0.0286</v>
          </cell>
          <cell r="AA64">
            <v>0.1671</v>
          </cell>
          <cell r="AB64">
            <v>0</v>
          </cell>
          <cell r="AC64">
            <v>0</v>
          </cell>
          <cell r="AD64">
            <v>0</v>
          </cell>
          <cell r="AE64">
            <v>0</v>
          </cell>
          <cell r="AF64">
            <v>0</v>
          </cell>
          <cell r="AG64">
            <v>0</v>
          </cell>
        </row>
        <row r="65">
          <cell r="B65" t="str">
            <v>ITC89</v>
          </cell>
          <cell r="E65">
            <v>0.9999999999999999</v>
          </cell>
          <cell r="F65">
            <v>0</v>
          </cell>
          <cell r="G65">
            <v>0.563558</v>
          </cell>
          <cell r="H65">
            <v>0.152688</v>
          </cell>
          <cell r="I65">
            <v>0</v>
          </cell>
          <cell r="J65">
            <v>0.206776</v>
          </cell>
          <cell r="K65">
            <v>0</v>
          </cell>
          <cell r="L65">
            <v>0</v>
          </cell>
          <cell r="M65">
            <v>0</v>
          </cell>
          <cell r="N65">
            <v>0</v>
          </cell>
          <cell r="O65">
            <v>0</v>
          </cell>
          <cell r="P65">
            <v>0.076978</v>
          </cell>
          <cell r="S65" t="str">
            <v>ITC89</v>
          </cell>
          <cell r="V65">
            <v>1</v>
          </cell>
          <cell r="W65">
            <v>0.048806</v>
          </cell>
          <cell r="X65">
            <v>0.563558</v>
          </cell>
          <cell r="Y65">
            <v>0.152688</v>
          </cell>
          <cell r="Z65">
            <v>0.028172</v>
          </cell>
          <cell r="AA65">
            <v>0.206776</v>
          </cell>
          <cell r="AB65">
            <v>0</v>
          </cell>
          <cell r="AC65">
            <v>0</v>
          </cell>
          <cell r="AD65">
            <v>0</v>
          </cell>
          <cell r="AE65">
            <v>0</v>
          </cell>
          <cell r="AF65">
            <v>0</v>
          </cell>
          <cell r="AG65">
            <v>0</v>
          </cell>
        </row>
        <row r="66">
          <cell r="B66" t="str">
            <v>ITC90</v>
          </cell>
          <cell r="E66">
            <v>1</v>
          </cell>
          <cell r="F66">
            <v>0</v>
          </cell>
          <cell r="G66">
            <v>0.159356</v>
          </cell>
          <cell r="H66">
            <v>0.039132</v>
          </cell>
          <cell r="I66">
            <v>0</v>
          </cell>
          <cell r="J66">
            <v>0.038051</v>
          </cell>
          <cell r="K66">
            <v>0.469355</v>
          </cell>
          <cell r="L66">
            <v>0.139815</v>
          </cell>
          <cell r="M66">
            <v>0.135384</v>
          </cell>
          <cell r="N66">
            <v>0</v>
          </cell>
          <cell r="O66">
            <v>0</v>
          </cell>
          <cell r="P66">
            <v>0.018907</v>
          </cell>
          <cell r="S66" t="str">
            <v>ITC90</v>
          </cell>
          <cell r="V66">
            <v>1</v>
          </cell>
          <cell r="W66">
            <v>0.015047</v>
          </cell>
          <cell r="X66">
            <v>0.159356</v>
          </cell>
          <cell r="Y66">
            <v>0.039132</v>
          </cell>
          <cell r="Z66">
            <v>0.00386</v>
          </cell>
          <cell r="AA66">
            <v>0.038051</v>
          </cell>
          <cell r="AB66">
            <v>0.469355</v>
          </cell>
          <cell r="AC66">
            <v>0.139815</v>
          </cell>
          <cell r="AD66">
            <v>0.135384</v>
          </cell>
          <cell r="AE66">
            <v>0</v>
          </cell>
          <cell r="AF66">
            <v>0</v>
          </cell>
          <cell r="AG66">
            <v>0</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0</v>
          </cell>
          <cell r="W67">
            <v>0</v>
          </cell>
          <cell r="X67">
            <v>0</v>
          </cell>
          <cell r="Y67">
            <v>0</v>
          </cell>
          <cell r="Z67">
            <v>0</v>
          </cell>
          <cell r="AA67">
            <v>0</v>
          </cell>
          <cell r="AB67">
            <v>0</v>
          </cell>
          <cell r="AC67">
            <v>0</v>
          </cell>
          <cell r="AD67">
            <v>0</v>
          </cell>
          <cell r="AE67">
            <v>0</v>
          </cell>
          <cell r="AF67">
            <v>0</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0</v>
          </cell>
          <cell r="W68">
            <v>0</v>
          </cell>
          <cell r="X68">
            <v>0</v>
          </cell>
          <cell r="Y68">
            <v>0</v>
          </cell>
          <cell r="Z68">
            <v>0</v>
          </cell>
          <cell r="AA68">
            <v>0</v>
          </cell>
          <cell r="AB68">
            <v>0</v>
          </cell>
          <cell r="AC68">
            <v>0</v>
          </cell>
          <cell r="AD68">
            <v>0</v>
          </cell>
          <cell r="AE68">
            <v>0</v>
          </cell>
          <cell r="AF68">
            <v>0</v>
          </cell>
          <cell r="AG68">
            <v>0</v>
          </cell>
        </row>
        <row r="69">
          <cell r="B69" t="str">
            <v>SNPPS</v>
          </cell>
          <cell r="E69">
            <v>1</v>
          </cell>
          <cell r="F69">
            <v>0</v>
          </cell>
          <cell r="G69">
            <v>0.31099976565092724</v>
          </cell>
          <cell r="H69">
            <v>0.08593843597604395</v>
          </cell>
          <cell r="I69">
            <v>0</v>
          </cell>
          <cell r="J69">
            <v>0.11237729858387135</v>
          </cell>
          <cell r="K69">
            <v>0.418692435234099</v>
          </cell>
          <cell r="L69">
            <v>0.05133621108869968</v>
          </cell>
          <cell r="M69">
            <v>0.01850197381300823</v>
          </cell>
          <cell r="N69">
            <v>0.002153879653350591</v>
          </cell>
          <cell r="O69">
            <v>0</v>
          </cell>
          <cell r="P69">
            <v>0</v>
          </cell>
          <cell r="S69" t="str">
            <v>SNPPS</v>
          </cell>
          <cell r="V69">
            <v>1</v>
          </cell>
          <cell r="W69">
            <v>0.01999585083642685</v>
          </cell>
          <cell r="X69">
            <v>0.3000960978994227</v>
          </cell>
          <cell r="Y69">
            <v>0.08292526873644622</v>
          </cell>
          <cell r="Z69">
            <v>0.014966412893214348</v>
          </cell>
          <cell r="AA69">
            <v>0.10843812079175877</v>
          </cell>
          <cell r="AB69">
            <v>0.4040957711157063</v>
          </cell>
          <cell r="AC69">
            <v>0.04954660538759497</v>
          </cell>
          <cell r="AD69">
            <v>0.01785708533896242</v>
          </cell>
          <cell r="AE69">
            <v>0.00207878700046755</v>
          </cell>
          <cell r="AF69">
            <v>0</v>
          </cell>
          <cell r="AG69">
            <v>0</v>
          </cell>
        </row>
        <row r="70">
          <cell r="B70" t="str">
            <v>SNPT</v>
          </cell>
          <cell r="E70">
            <v>1</v>
          </cell>
          <cell r="F70">
            <v>0</v>
          </cell>
          <cell r="G70">
            <v>0.3060048174049246</v>
          </cell>
          <cell r="H70">
            <v>0.08455818400336379</v>
          </cell>
          <cell r="I70">
            <v>0</v>
          </cell>
          <cell r="J70">
            <v>0.11057241365324395</v>
          </cell>
          <cell r="K70">
            <v>0.425672357715976</v>
          </cell>
          <cell r="L70">
            <v>0.052192024912305186</v>
          </cell>
          <cell r="M70">
            <v>0.01881041583896532</v>
          </cell>
          <cell r="N70">
            <v>0.0021897864712210257</v>
          </cell>
          <cell r="O70">
            <v>0</v>
          </cell>
          <cell r="P70">
            <v>0</v>
          </cell>
          <cell r="S70" t="str">
            <v>SNPT</v>
          </cell>
          <cell r="V70">
            <v>1.0000000000000002</v>
          </cell>
          <cell r="W70">
            <v>0.01933138176024715</v>
          </cell>
          <cell r="X70">
            <v>0.2901238002178906</v>
          </cell>
          <cell r="Y70">
            <v>0.08016963322185834</v>
          </cell>
          <cell r="Z70">
            <v>0.014469073788705647</v>
          </cell>
          <cell r="AA70">
            <v>0.10483468433213584</v>
          </cell>
          <cell r="AB70">
            <v>0.4190223839919335</v>
          </cell>
          <cell r="AC70">
            <v>0.051376773013229564</v>
          </cell>
          <cell r="AD70">
            <v>0.018516695805106394</v>
          </cell>
          <cell r="AE70">
            <v>0.0021555738688934195</v>
          </cell>
          <cell r="AF70">
            <v>0</v>
          </cell>
          <cell r="AG70">
            <v>0</v>
          </cell>
        </row>
        <row r="71">
          <cell r="B71" t="str">
            <v>SNPP</v>
          </cell>
          <cell r="E71">
            <v>0.9999999999999999</v>
          </cell>
          <cell r="F71">
            <v>0</v>
          </cell>
          <cell r="G71">
            <v>0.32561328382540505</v>
          </cell>
          <cell r="H71">
            <v>0.089976583379125</v>
          </cell>
          <cell r="I71">
            <v>0</v>
          </cell>
          <cell r="J71">
            <v>0.11765777746724582</v>
          </cell>
          <cell r="K71">
            <v>0.3982715581755652</v>
          </cell>
          <cell r="L71">
            <v>0.0488323911792066</v>
          </cell>
          <cell r="M71">
            <v>0.017599577445697692</v>
          </cell>
          <cell r="N71">
            <v>0.0020488285277544065</v>
          </cell>
          <cell r="O71">
            <v>0</v>
          </cell>
          <cell r="P71">
            <v>0</v>
          </cell>
          <cell r="S71" t="str">
            <v>SNPP</v>
          </cell>
          <cell r="V71">
            <v>1.0000000000000002</v>
          </cell>
          <cell r="W71">
            <v>0.020840892136044984</v>
          </cell>
          <cell r="X71">
            <v>0.31277840877750146</v>
          </cell>
          <cell r="Y71">
            <v>0.08642975961495246</v>
          </cell>
          <cell r="Z71">
            <v>0.015598905959168992</v>
          </cell>
          <cell r="AA71">
            <v>0.11302080603339315</v>
          </cell>
          <cell r="AB71">
            <v>0.38511278936982263</v>
          </cell>
          <cell r="AC71">
            <v>0.0472190821298128</v>
          </cell>
          <cell r="AD71">
            <v>0.0170182229967798</v>
          </cell>
          <cell r="AE71">
            <v>0.0019811329825239745</v>
          </cell>
          <cell r="AF71">
            <v>0</v>
          </cell>
          <cell r="AG71">
            <v>0</v>
          </cell>
        </row>
        <row r="72">
          <cell r="B72" t="str">
            <v>SNPPH</v>
          </cell>
          <cell r="E72">
            <v>0.9999999999999998</v>
          </cell>
          <cell r="F72">
            <v>0</v>
          </cell>
          <cell r="G72">
            <v>0.4291833609969091</v>
          </cell>
          <cell r="H72">
            <v>0.1185960597552825</v>
          </cell>
          <cell r="I72">
            <v>0</v>
          </cell>
          <cell r="J72">
            <v>0.155082003373964</v>
          </cell>
          <cell r="K72">
            <v>0.2535431096520667</v>
          </cell>
          <cell r="L72">
            <v>0.03108712148072693</v>
          </cell>
          <cell r="M72">
            <v>0.011204042825919119</v>
          </cell>
          <cell r="N72">
            <v>0.001304301915131304</v>
          </cell>
          <cell r="O72">
            <v>0</v>
          </cell>
          <cell r="P72">
            <v>0</v>
          </cell>
          <cell r="S72" t="str">
            <v>SNPPH</v>
          </cell>
          <cell r="V72">
            <v>1.0000000000000002</v>
          </cell>
          <cell r="W72">
            <v>0.026905560189435573</v>
          </cell>
          <cell r="X72">
            <v>0.40379645210888626</v>
          </cell>
          <cell r="Y72">
            <v>0.11158068878714779</v>
          </cell>
          <cell r="Z72">
            <v>0.020138163972735445</v>
          </cell>
          <cell r="AA72">
            <v>0.14590968944801894</v>
          </cell>
          <cell r="AB72">
            <v>0.2488762728772166</v>
          </cell>
          <cell r="AC72">
            <v>0.03051498026949676</v>
          </cell>
          <cell r="AD72">
            <v>0.010997899907096107</v>
          </cell>
          <cell r="AE72">
            <v>0.0012802924399667487</v>
          </cell>
          <cell r="AF72">
            <v>0</v>
          </cell>
          <cell r="AG72">
            <v>0</v>
          </cell>
        </row>
        <row r="73">
          <cell r="B73" t="str">
            <v>SNPPN</v>
          </cell>
          <cell r="E73">
            <v>1</v>
          </cell>
          <cell r="F73">
            <v>0</v>
          </cell>
          <cell r="G73">
            <v>0.5341102747351849</v>
          </cell>
          <cell r="H73">
            <v>0.14759047021597035</v>
          </cell>
          <cell r="I73">
            <v>0</v>
          </cell>
          <cell r="J73">
            <v>0.19299651141216384</v>
          </cell>
          <cell r="K73">
            <v>0.10691862265325058</v>
          </cell>
          <cell r="L73">
            <v>0.013109377003124995</v>
          </cell>
          <cell r="M73">
            <v>0.004724722469244751</v>
          </cell>
          <cell r="N73">
            <v>0.000550021511060611</v>
          </cell>
          <cell r="O73">
            <v>0</v>
          </cell>
          <cell r="P73">
            <v>0</v>
          </cell>
          <cell r="S73" t="str">
            <v>SNPPN</v>
          </cell>
          <cell r="V73">
            <v>1</v>
          </cell>
          <cell r="W73">
            <v>0.03341180721486792</v>
          </cell>
          <cell r="X73">
            <v>0.5014416766244174</v>
          </cell>
          <cell r="Y73">
            <v>0.13856290062015486</v>
          </cell>
          <cell r="Z73">
            <v>0.02500793321458625</v>
          </cell>
          <cell r="AA73">
            <v>0.18119326935748611</v>
          </cell>
          <cell r="AB73">
            <v>0.10272013994761194</v>
          </cell>
          <cell r="AC73">
            <v>0.012594623856842046</v>
          </cell>
          <cell r="AD73">
            <v>0.004539226678889079</v>
          </cell>
          <cell r="AE73">
            <v>0.0005284224851443974</v>
          </cell>
          <cell r="AF73">
            <v>0</v>
          </cell>
          <cell r="AG73">
            <v>0</v>
          </cell>
        </row>
        <row r="74">
          <cell r="B74" t="str">
            <v>SNPPO</v>
          </cell>
          <cell r="E74">
            <v>1.0000000000000002</v>
          </cell>
          <cell r="F74">
            <v>0</v>
          </cell>
          <cell r="G74">
            <v>0.3522037602074003</v>
          </cell>
          <cell r="H74">
            <v>0.0973243186654966</v>
          </cell>
          <cell r="I74">
            <v>0</v>
          </cell>
          <cell r="J74">
            <v>0.12726603520214344</v>
          </cell>
          <cell r="K74">
            <v>0.3611141233510819</v>
          </cell>
          <cell r="L74">
            <v>0.04427648866666718</v>
          </cell>
          <cell r="M74">
            <v>0.01595759438551471</v>
          </cell>
          <cell r="N74">
            <v>0.0018576795216960398</v>
          </cell>
          <cell r="O74">
            <v>0</v>
          </cell>
          <cell r="P74">
            <v>0</v>
          </cell>
          <cell r="S74" t="str">
            <v>SNPPO</v>
          </cell>
          <cell r="V74">
            <v>1.0000000000000002</v>
          </cell>
          <cell r="W74">
            <v>0.02254260893437243</v>
          </cell>
          <cell r="X74">
            <v>0.3383176356443899</v>
          </cell>
          <cell r="Y74">
            <v>0.09348698983581186</v>
          </cell>
          <cell r="Z74">
            <v>0.016872600008971093</v>
          </cell>
          <cell r="AA74">
            <v>0.12224926914006089</v>
          </cell>
          <cell r="AB74">
            <v>0.34688547558774857</v>
          </cell>
          <cell r="AC74">
            <v>0.042531991181647785</v>
          </cell>
          <cell r="AD74">
            <v>0.015328949182799879</v>
          </cell>
          <cell r="AE74">
            <v>0.001784480484197742</v>
          </cell>
          <cell r="AF74">
            <v>0</v>
          </cell>
          <cell r="AG74">
            <v>0</v>
          </cell>
        </row>
        <row r="75">
          <cell r="B75" t="str">
            <v>SNPG</v>
          </cell>
          <cell r="E75">
            <v>0.9999999999999998</v>
          </cell>
          <cell r="F75">
            <v>0</v>
          </cell>
          <cell r="G75">
            <v>0.333135369281952</v>
          </cell>
          <cell r="H75">
            <v>0.0974215477518243</v>
          </cell>
          <cell r="I75">
            <v>0</v>
          </cell>
          <cell r="J75">
            <v>0.11384123488835274</v>
          </cell>
          <cell r="K75">
            <v>0.37181540034513777</v>
          </cell>
          <cell r="L75">
            <v>0.05849999870203728</v>
          </cell>
          <cell r="M75">
            <v>0.02447738011018652</v>
          </cell>
          <cell r="N75">
            <v>0.000809068920509208</v>
          </cell>
          <cell r="O75">
            <v>0</v>
          </cell>
          <cell r="P75">
            <v>0</v>
          </cell>
          <cell r="S75" t="str">
            <v>SNPG</v>
          </cell>
          <cell r="V75">
            <v>1</v>
          </cell>
          <cell r="W75">
            <v>0.02547225245280995</v>
          </cell>
          <cell r="X75">
            <v>0.3212137757512355</v>
          </cell>
          <cell r="Y75">
            <v>0.09384189909655999</v>
          </cell>
          <cell r="Z75">
            <v>0.007924900670156335</v>
          </cell>
          <cell r="AA75">
            <v>0.11046489867123281</v>
          </cell>
          <cell r="AB75">
            <v>0.35995075912352414</v>
          </cell>
          <cell r="AC75">
            <v>0.0566778290692059</v>
          </cell>
          <cell r="AD75">
            <v>0.023659924437277723</v>
          </cell>
          <cell r="AE75">
            <v>0.0007937607279976128</v>
          </cell>
          <cell r="AF75">
            <v>0</v>
          </cell>
          <cell r="AG75">
            <v>0</v>
          </cell>
        </row>
        <row r="76">
          <cell r="B76" t="str">
            <v>SNPI</v>
          </cell>
          <cell r="E76">
            <v>0.9999999999999999</v>
          </cell>
          <cell r="F76">
            <v>0</v>
          </cell>
          <cell r="G76">
            <v>0.33522754849475356</v>
          </cell>
          <cell r="H76">
            <v>0.08575110489310286</v>
          </cell>
          <cell r="I76">
            <v>0</v>
          </cell>
          <cell r="J76">
            <v>0.10369164383595707</v>
          </cell>
          <cell r="K76">
            <v>0.407723998278845</v>
          </cell>
          <cell r="L76">
            <v>0.0494003143154317</v>
          </cell>
          <cell r="M76">
            <v>0.017295490190368377</v>
          </cell>
          <cell r="N76">
            <v>0.0009098999915413122</v>
          </cell>
          <cell r="O76">
            <v>0</v>
          </cell>
          <cell r="P76">
            <v>0</v>
          </cell>
          <cell r="S76" t="str">
            <v>SNPI</v>
          </cell>
          <cell r="V76">
            <v>0.9999999999999999</v>
          </cell>
          <cell r="W76">
            <v>0.02740190858342805</v>
          </cell>
          <cell r="X76">
            <v>0.3212438771413344</v>
          </cell>
          <cell r="Y76">
            <v>0.08216452012693089</v>
          </cell>
          <cell r="Z76">
            <v>0.015054317110295486</v>
          </cell>
          <cell r="AA76">
            <v>0.10059001252616902</v>
          </cell>
          <cell r="AB76">
            <v>0.38775250157936814</v>
          </cell>
          <cell r="AC76">
            <v>0.04796841848152083</v>
          </cell>
          <cell r="AD76">
            <v>0.016868057303454972</v>
          </cell>
          <cell r="AE76">
            <v>0.0009563871474981702</v>
          </cell>
          <cell r="AF76">
            <v>0</v>
          </cell>
          <cell r="AG76">
            <v>0</v>
          </cell>
        </row>
        <row r="77">
          <cell r="B77" t="str">
            <v>TROJP</v>
          </cell>
          <cell r="E77">
            <v>1</v>
          </cell>
          <cell r="F77">
            <v>0</v>
          </cell>
          <cell r="G77">
            <v>0.5057865034450879</v>
          </cell>
          <cell r="H77">
            <v>0.13924564452772667</v>
          </cell>
          <cell r="I77">
            <v>0</v>
          </cell>
          <cell r="J77">
            <v>0.18525541865525974</v>
          </cell>
          <cell r="K77">
            <v>0.1443146389866534</v>
          </cell>
          <cell r="L77">
            <v>0.017948472790601546</v>
          </cell>
          <cell r="M77">
            <v>0.006714400512768246</v>
          </cell>
          <cell r="N77">
            <v>0.0007349210819025215</v>
          </cell>
          <cell r="O77">
            <v>0</v>
          </cell>
          <cell r="P77">
            <v>0</v>
          </cell>
          <cell r="S77" t="str">
            <v>TROJP</v>
          </cell>
          <cell r="V77">
            <v>1</v>
          </cell>
          <cell r="W77">
            <v>0.03166866662639821</v>
          </cell>
          <cell r="X77">
            <v>0.4759640397165826</v>
          </cell>
          <cell r="Y77">
            <v>0.13102484980275309</v>
          </cell>
          <cell r="Z77">
            <v>0.023900997783024926</v>
          </cell>
          <cell r="AA77">
            <v>0.17438289379977429</v>
          </cell>
          <cell r="AB77">
            <v>0.1386564321033838</v>
          </cell>
          <cell r="AC77">
            <v>0.017244806267758858</v>
          </cell>
          <cell r="AD77">
            <v>0.0064512085749695094</v>
          </cell>
          <cell r="AE77">
            <v>0.000706105325354758</v>
          </cell>
          <cell r="AF77">
            <v>0</v>
          </cell>
          <cell r="AG77">
            <v>0</v>
          </cell>
        </row>
        <row r="78">
          <cell r="B78" t="str">
            <v>TROJD</v>
          </cell>
          <cell r="E78">
            <v>0.9999999999999999</v>
          </cell>
          <cell r="F78">
            <v>0</v>
          </cell>
          <cell r="G78">
            <v>0.5186583155423932</v>
          </cell>
          <cell r="H78">
            <v>0.14271099483085953</v>
          </cell>
          <cell r="I78">
            <v>0</v>
          </cell>
          <cell r="J78">
            <v>0.19034694435469224</v>
          </cell>
          <cell r="K78">
            <v>0.12594196216235745</v>
          </cell>
          <cell r="L78">
            <v>0.015740635377385053</v>
          </cell>
          <cell r="M78">
            <v>0.005962061767481291</v>
          </cell>
          <cell r="N78">
            <v>0.0006390859648312508</v>
          </cell>
          <cell r="O78">
            <v>0</v>
          </cell>
          <cell r="P78">
            <v>0</v>
          </cell>
          <cell r="S78" t="str">
            <v>TROJD</v>
          </cell>
          <cell r="V78">
            <v>1</v>
          </cell>
          <cell r="W78">
            <v>0.032429025597961375</v>
          </cell>
          <cell r="X78">
            <v>0.4874961252669568</v>
          </cell>
          <cell r="Y78">
            <v>0.13412357146179635</v>
          </cell>
          <cell r="Z78">
            <v>0.024505037165893608</v>
          </cell>
          <cell r="AA78">
            <v>0.17897310368015043</v>
          </cell>
          <cell r="AB78">
            <v>0.12100675819227386</v>
          </cell>
          <cell r="AC78">
            <v>0.015123855907568401</v>
          </cell>
          <cell r="AD78">
            <v>0.005728481328598745</v>
          </cell>
          <cell r="AE78">
            <v>0.0006140413988005122</v>
          </cell>
          <cell r="AF78">
            <v>0</v>
          </cell>
          <cell r="AG78">
            <v>0</v>
          </cell>
        </row>
        <row r="79">
          <cell r="B79" t="str">
            <v>IBT</v>
          </cell>
          <cell r="E79">
            <v>1.0000000000000022</v>
          </cell>
          <cell r="F79">
            <v>0</v>
          </cell>
          <cell r="G79">
            <v>0.390549893534969</v>
          </cell>
          <cell r="H79">
            <v>0.08795271363334861</v>
          </cell>
          <cell r="I79">
            <v>0</v>
          </cell>
          <cell r="J79">
            <v>0.08978702051408664</v>
          </cell>
          <cell r="K79">
            <v>0.36910939153846445</v>
          </cell>
          <cell r="L79">
            <v>0.05318166672418202</v>
          </cell>
          <cell r="M79">
            <v>0.01183226582644744</v>
          </cell>
          <cell r="N79">
            <v>0.001032715521550168</v>
          </cell>
          <cell r="O79">
            <v>-0.0034456672930459646</v>
          </cell>
          <cell r="P79">
            <v>0</v>
          </cell>
          <cell r="S79" t="str">
            <v>IBT</v>
          </cell>
          <cell r="V79">
            <v>0.9999999999999992</v>
          </cell>
          <cell r="W79">
            <v>0.015414237510319392</v>
          </cell>
          <cell r="X79">
            <v>0.3354231196403171</v>
          </cell>
          <cell r="Y79">
            <v>0.07666155902145984</v>
          </cell>
          <cell r="Z79">
            <v>0.12106758616323952</v>
          </cell>
          <cell r="AA79">
            <v>0.08022513663808936</v>
          </cell>
          <cell r="AB79">
            <v>0.3149597072078748</v>
          </cell>
          <cell r="AC79">
            <v>0.04494283984568491</v>
          </cell>
          <cell r="AD79">
            <v>0.010409202898848247</v>
          </cell>
          <cell r="AE79">
            <v>0.0008966110741659758</v>
          </cell>
          <cell r="AF79">
            <v>0</v>
          </cell>
          <cell r="AG79">
            <v>0</v>
          </cell>
        </row>
        <row r="80">
          <cell r="B80" t="str">
            <v>DITEXPRL</v>
          </cell>
          <cell r="E80">
            <v>1.0000000000000002</v>
          </cell>
          <cell r="F80">
            <v>0.024448454021395033</v>
          </cell>
          <cell r="G80">
            <v>0.5229873270707259</v>
          </cell>
          <cell r="H80">
            <v>0.11931148242180901</v>
          </cell>
          <cell r="I80">
            <v>0.021814006162879294</v>
          </cell>
          <cell r="J80">
            <v>0.15581519825253393</v>
          </cell>
          <cell r="K80">
            <v>0.16664568545740793</v>
          </cell>
          <cell r="L80">
            <v>0.007604307891260556</v>
          </cell>
          <cell r="M80">
            <v>0.008507401607285197</v>
          </cell>
          <cell r="N80">
            <v>-0.008867456634759425</v>
          </cell>
          <cell r="O80">
            <v>0</v>
          </cell>
          <cell r="P80">
            <v>-0.01826640625053743</v>
          </cell>
          <cell r="S80" t="str">
            <v>DITEXPRL</v>
          </cell>
          <cell r="V80">
            <v>1.0182664062505375</v>
          </cell>
          <cell r="W80">
            <v>0.024448454021395033</v>
          </cell>
          <cell r="X80">
            <v>0.5229873270707259</v>
          </cell>
          <cell r="Y80">
            <v>0.11931148242180903</v>
          </cell>
          <cell r="Z80">
            <v>0.021814006162879294</v>
          </cell>
          <cell r="AA80">
            <v>0.15581519825253393</v>
          </cell>
          <cell r="AB80">
            <v>0.16664568545740796</v>
          </cell>
          <cell r="AC80">
            <v>0.007604307891260556</v>
          </cell>
          <cell r="AD80">
            <v>0.008507401607285196</v>
          </cell>
          <cell r="AE80">
            <v>-0.008867456634759425</v>
          </cell>
          <cell r="AF80">
            <v>0</v>
          </cell>
          <cell r="AG80">
            <v>0</v>
          </cell>
        </row>
        <row r="81">
          <cell r="B81" t="str">
            <v>DITBALRL</v>
          </cell>
          <cell r="E81">
            <v>0.9999999999999999</v>
          </cell>
          <cell r="F81">
            <v>0.024622048212992194</v>
          </cell>
          <cell r="G81">
            <v>0.29327015527105715</v>
          </cell>
          <cell r="H81">
            <v>0.07662163307041363</v>
          </cell>
          <cell r="I81">
            <v>0.015313923770348013</v>
          </cell>
          <cell r="J81">
            <v>0.10747418151053321</v>
          </cell>
          <cell r="K81">
            <v>0.3871625368481976</v>
          </cell>
          <cell r="L81">
            <v>0.05499164075618239</v>
          </cell>
          <cell r="M81">
            <v>0.023666719559338793</v>
          </cell>
          <cell r="N81">
            <v>0.0035620336742395032</v>
          </cell>
          <cell r="O81">
            <v>1.164448010082664E-05</v>
          </cell>
          <cell r="P81">
            <v>0.013303482846596645</v>
          </cell>
          <cell r="S81" t="str">
            <v>DITBALRL</v>
          </cell>
          <cell r="V81">
            <v>0.9876244667020698</v>
          </cell>
          <cell r="W81">
            <v>0.0241577093395522</v>
          </cell>
          <cell r="X81">
            <v>0.2905649550493721</v>
          </cell>
          <cell r="Y81">
            <v>0.07129509933393058</v>
          </cell>
          <cell r="Z81">
            <v>0.010073739825824905</v>
          </cell>
          <cell r="AA81">
            <v>0.09064554253247255</v>
          </cell>
          <cell r="AB81">
            <v>0.4194128693745186</v>
          </cell>
          <cell r="AC81">
            <v>0.057711799101150055</v>
          </cell>
          <cell r="AD81">
            <v>0.02079745638466506</v>
          </cell>
          <cell r="AE81">
            <v>0.0029652957605838374</v>
          </cell>
          <cell r="AF81">
            <v>0</v>
          </cell>
          <cell r="AG81">
            <v>0</v>
          </cell>
        </row>
        <row r="82">
          <cell r="B82" t="str">
            <v>TAXDEPRL</v>
          </cell>
          <cell r="E82">
            <v>1</v>
          </cell>
          <cell r="F82">
            <v>0.03174729786752853</v>
          </cell>
          <cell r="G82">
            <v>0.3454588694926759</v>
          </cell>
          <cell r="H82">
            <v>0.08951565422866295</v>
          </cell>
          <cell r="I82">
            <v>0.009516489985903657</v>
          </cell>
          <cell r="J82">
            <v>0.10983768252885183</v>
          </cell>
          <cell r="K82">
            <v>0.35107939185167286</v>
          </cell>
          <cell r="L82">
            <v>0.045799423570699854</v>
          </cell>
          <cell r="M82">
            <v>0.01605461940299083</v>
          </cell>
          <cell r="N82">
            <v>0.0009905710710136205</v>
          </cell>
          <cell r="O82">
            <v>0</v>
          </cell>
          <cell r="P82">
            <v>0</v>
          </cell>
          <cell r="S82" t="str">
            <v>TAXDEPRL</v>
          </cell>
          <cell r="V82">
            <v>1</v>
          </cell>
          <cell r="W82">
            <v>0.03174729786752853</v>
          </cell>
          <cell r="X82">
            <v>0.3454588694926759</v>
          </cell>
          <cell r="Y82">
            <v>0.08951565422866295</v>
          </cell>
          <cell r="Z82">
            <v>0.009516489985903657</v>
          </cell>
          <cell r="AA82">
            <v>0.10983768252885183</v>
          </cell>
          <cell r="AB82">
            <v>0.35107939185167286</v>
          </cell>
          <cell r="AC82">
            <v>0.045799423570699854</v>
          </cell>
          <cell r="AD82">
            <v>0.01605461940299083</v>
          </cell>
          <cell r="AE82">
            <v>0.0009905710710136205</v>
          </cell>
          <cell r="AF82">
            <v>0</v>
          </cell>
          <cell r="AG82">
            <v>0</v>
          </cell>
        </row>
        <row r="83">
          <cell r="B83" t="str">
            <v>DITEXPMA</v>
          </cell>
          <cell r="E83">
            <v>1</v>
          </cell>
          <cell r="F83">
            <v>0</v>
          </cell>
          <cell r="G83">
            <v>0.48564572727640715</v>
          </cell>
          <cell r="H83">
            <v>0.12384482630949598</v>
          </cell>
          <cell r="I83">
            <v>0</v>
          </cell>
          <cell r="J83">
            <v>0.14701414386542996</v>
          </cell>
          <cell r="K83">
            <v>0.20244976054174327</v>
          </cell>
          <cell r="L83">
            <v>0.03649710247531676</v>
          </cell>
          <cell r="M83">
            <v>0.010049671051121117</v>
          </cell>
          <cell r="N83">
            <v>0.00037377091568214696</v>
          </cell>
          <cell r="O83">
            <v>0</v>
          </cell>
          <cell r="P83">
            <v>-0.005875002435196325</v>
          </cell>
          <cell r="S83" t="str">
            <v>DITEXPMA</v>
          </cell>
          <cell r="V83">
            <v>1.0190541125008514</v>
          </cell>
          <cell r="W83">
            <v>0.02416216503700266</v>
          </cell>
          <cell r="X83">
            <v>0.551236472832144</v>
          </cell>
          <cell r="Y83">
            <v>0.11897545851895405</v>
          </cell>
          <cell r="Z83">
            <v>0.022948216831901413</v>
          </cell>
          <cell r="AA83">
            <v>0.16943053558424293</v>
          </cell>
          <cell r="AB83">
            <v>0.12709099115722403</v>
          </cell>
          <cell r="AC83">
            <v>0.005666854237303702</v>
          </cell>
          <cell r="AD83">
            <v>0.008176381685127422</v>
          </cell>
          <cell r="AE83">
            <v>-0.008632963383048885</v>
          </cell>
          <cell r="AF83">
            <v>0</v>
          </cell>
          <cell r="AG83">
            <v>0</v>
          </cell>
        </row>
        <row r="84">
          <cell r="B84" t="str">
            <v>DITBALMA</v>
          </cell>
          <cell r="E84">
            <v>0.9999970709567798</v>
          </cell>
          <cell r="F84">
            <v>0</v>
          </cell>
          <cell r="G84">
            <v>0.26169060049660414</v>
          </cell>
          <cell r="H84">
            <v>0.06183934586743296</v>
          </cell>
          <cell r="I84">
            <v>0</v>
          </cell>
          <cell r="J84">
            <v>0.07717325250969123</v>
          </cell>
          <cell r="K84">
            <v>0.5061002850479422</v>
          </cell>
          <cell r="L84">
            <v>0.06771949959657474</v>
          </cell>
          <cell r="M84">
            <v>0.02432368425987057</v>
          </cell>
          <cell r="N84">
            <v>0.0022726412664476176</v>
          </cell>
          <cell r="O84">
            <v>0</v>
          </cell>
          <cell r="P84">
            <v>-0.0011222380877835946</v>
          </cell>
          <cell r="S84" t="str">
            <v>DITBALMA</v>
          </cell>
          <cell r="V84">
            <v>0.9876306669229838</v>
          </cell>
          <cell r="W84">
            <v>0.02110878006835823</v>
          </cell>
          <cell r="X84">
            <v>0.23214208256515342</v>
          </cell>
          <cell r="Y84">
            <v>0.05857040093964363</v>
          </cell>
          <cell r="Z84">
            <v>0.00725929458119346</v>
          </cell>
          <cell r="AA84">
            <v>0.07393850107035461</v>
          </cell>
          <cell r="AB84">
            <v>0.4999325234675782</v>
          </cell>
          <cell r="AC84">
            <v>0.06800818871265604</v>
          </cell>
          <cell r="AD84">
            <v>0.02452418516432141</v>
          </cell>
          <cell r="AE84">
            <v>0.0021467103537248654</v>
          </cell>
          <cell r="AF84">
            <v>0</v>
          </cell>
          <cell r="AG84">
            <v>0</v>
          </cell>
        </row>
        <row r="85">
          <cell r="B85" t="str">
            <v>TAXDEPRMA</v>
          </cell>
          <cell r="E85">
            <v>1</v>
          </cell>
          <cell r="F85">
            <v>0</v>
          </cell>
          <cell r="G85">
            <v>0.3548364294531869</v>
          </cell>
          <cell r="H85">
            <v>0.09184927313512944</v>
          </cell>
          <cell r="I85">
            <v>0</v>
          </cell>
          <cell r="J85">
            <v>0.1128247507636827</v>
          </cell>
          <cell r="K85">
            <v>0.3709213386718162</v>
          </cell>
          <cell r="L85">
            <v>0.04814403807071273</v>
          </cell>
          <cell r="M85">
            <v>0.016829179252356632</v>
          </cell>
          <cell r="N85">
            <v>0.0010651453428735978</v>
          </cell>
          <cell r="O85">
            <v>0</v>
          </cell>
          <cell r="P85">
            <v>0.003529845310241816</v>
          </cell>
          <cell r="S85" t="str">
            <v>TAXDEPRMA</v>
          </cell>
          <cell r="V85">
            <v>0.9999999999999999</v>
          </cell>
          <cell r="W85">
            <v>0.031319071324450505</v>
          </cell>
          <cell r="X85">
            <v>0.33884831382539715</v>
          </cell>
          <cell r="Y85">
            <v>0.08766527213668886</v>
          </cell>
          <cell r="Z85">
            <v>0.009174611309277013</v>
          </cell>
          <cell r="AA85">
            <v>0.10743579459157279</v>
          </cell>
          <cell r="AB85">
            <v>0.3610563604264672</v>
          </cell>
          <cell r="AC85">
            <v>0.04698812562348543</v>
          </cell>
          <cell r="AD85">
            <v>0.01646823799957019</v>
          </cell>
          <cell r="AE85">
            <v>0.0010442127630908393</v>
          </cell>
          <cell r="AF85">
            <v>0</v>
          </cell>
          <cell r="AG85">
            <v>0</v>
          </cell>
        </row>
        <row r="86">
          <cell r="B86" t="str">
            <v>SCHMDEXP</v>
          </cell>
          <cell r="E86">
            <v>1</v>
          </cell>
          <cell r="F86">
            <v>0</v>
          </cell>
          <cell r="G86">
            <v>0.34319127277498196</v>
          </cell>
          <cell r="H86">
            <v>0.08605077191226981</v>
          </cell>
          <cell r="I86">
            <v>0</v>
          </cell>
          <cell r="J86">
            <v>0.10556579955111375</v>
          </cell>
          <cell r="K86">
            <v>0.3929220510579906</v>
          </cell>
          <cell r="L86">
            <v>0.05285650440736804</v>
          </cell>
          <cell r="M86">
            <v>0.01812174577545498</v>
          </cell>
          <cell r="N86">
            <v>0.0012918545208208977</v>
          </cell>
          <cell r="O86">
            <v>0</v>
          </cell>
          <cell r="P86">
            <v>0</v>
          </cell>
          <cell r="S86" t="str">
            <v>SCHMDEXP</v>
          </cell>
          <cell r="V86">
            <v>1</v>
          </cell>
          <cell r="W86">
            <v>0.029719535642172622</v>
          </cell>
          <cell r="X86">
            <v>0.3268996814866255</v>
          </cell>
          <cell r="Y86">
            <v>0.0818932470500629</v>
          </cell>
          <cell r="Z86">
            <v>0.01659616090008888</v>
          </cell>
          <cell r="AA86">
            <v>0.10040770919137852</v>
          </cell>
          <cell r="AB86">
            <v>0.3754089282100769</v>
          </cell>
          <cell r="AC86">
            <v>0.05052646010658131</v>
          </cell>
          <cell r="AD86">
            <v>0.017317783812411714</v>
          </cell>
          <cell r="AE86">
            <v>0.0012304936006017346</v>
          </cell>
          <cell r="AF86">
            <v>0</v>
          </cell>
          <cell r="AG86">
            <v>0</v>
          </cell>
        </row>
        <row r="87">
          <cell r="B87" t="str">
            <v>SCHMAEXP</v>
          </cell>
          <cell r="E87">
            <v>0.9999999999999996</v>
          </cell>
          <cell r="F87">
            <v>0</v>
          </cell>
          <cell r="G87">
            <v>0.35173085581134933</v>
          </cell>
          <cell r="H87">
            <v>0.08731988115365368</v>
          </cell>
          <cell r="I87">
            <v>0</v>
          </cell>
          <cell r="J87">
            <v>0.13128662494790996</v>
          </cell>
          <cell r="K87">
            <v>0.36799853017825357</v>
          </cell>
          <cell r="L87">
            <v>0.04446947846988953</v>
          </cell>
          <cell r="M87">
            <v>0.01617206669883241</v>
          </cell>
          <cell r="N87">
            <v>0.001022562740111077</v>
          </cell>
          <cell r="O87">
            <v>0</v>
          </cell>
          <cell r="P87">
            <v>0</v>
          </cell>
          <cell r="S87" t="str">
            <v>SCHMAEXP</v>
          </cell>
          <cell r="V87">
            <v>1</v>
          </cell>
          <cell r="W87">
            <v>0.027464054850400925</v>
          </cell>
          <cell r="X87">
            <v>0.3359749467576403</v>
          </cell>
          <cell r="Y87">
            <v>0.08327235388751553</v>
          </cell>
          <cell r="Z87">
            <v>0.016533592188818055</v>
          </cell>
          <cell r="AA87">
            <v>0.12635575317673564</v>
          </cell>
          <cell r="AB87">
            <v>0.35143267425223434</v>
          </cell>
          <cell r="AC87">
            <v>0.04248879917662074</v>
          </cell>
          <cell r="AD87">
            <v>0.015503056709335782</v>
          </cell>
          <cell r="AE87">
            <v>0.0009747690006986567</v>
          </cell>
          <cell r="AF87">
            <v>0</v>
          </cell>
          <cell r="AG87">
            <v>0</v>
          </cell>
        </row>
        <row r="88">
          <cell r="B88" t="str">
            <v>SGCT</v>
          </cell>
          <cell r="E88">
            <v>1</v>
          </cell>
          <cell r="F88">
            <v>0</v>
          </cell>
          <cell r="G88">
            <v>0.35148404310881876</v>
          </cell>
          <cell r="H88">
            <v>0.09712543953879417</v>
          </cell>
          <cell r="I88">
            <v>0</v>
          </cell>
          <cell r="J88">
            <v>0.12700597113709844</v>
          </cell>
          <cell r="K88">
            <v>0.3637164014022336</v>
          </cell>
          <cell r="L88">
            <v>0.0445955560395246</v>
          </cell>
          <cell r="M88">
            <v>0.016072588773530475</v>
          </cell>
          <cell r="N88">
            <v>0</v>
          </cell>
          <cell r="O88">
            <v>0</v>
          </cell>
          <cell r="P88">
            <v>0</v>
          </cell>
          <cell r="S88" t="str">
            <v>SGCT</v>
          </cell>
          <cell r="V88">
            <v>1.0000000000000002</v>
          </cell>
          <cell r="W88">
            <v>0.022498578846929265</v>
          </cell>
          <cell r="X88">
            <v>0.33765683568444055</v>
          </cell>
          <cell r="Y88">
            <v>0.09330439161263136</v>
          </cell>
          <cell r="Z88">
            <v>0.01683964454867139</v>
          </cell>
          <cell r="AA88">
            <v>0.12201049260688453</v>
          </cell>
          <cell r="AB88">
            <v>0.34940830514391114</v>
          </cell>
          <cell r="AC88">
            <v>0.042841317953700435</v>
          </cell>
          <cell r="AD88">
            <v>0.01544043360283146</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MT</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MT</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10">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IDAHO</v>
          </cell>
          <cell r="AL15">
            <v>7</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550</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4118</v>
          </cell>
        </row>
        <row r="257">
          <cell r="AK257">
            <v>4194</v>
          </cell>
        </row>
        <row r="258">
          <cell r="AK258">
            <v>4311</v>
          </cell>
        </row>
        <row r="259">
          <cell r="AK259">
            <v>18221</v>
          </cell>
        </row>
        <row r="260">
          <cell r="AK260">
            <v>18222</v>
          </cell>
        </row>
        <row r="261">
          <cell r="AK261">
            <v>22842</v>
          </cell>
        </row>
        <row r="262">
          <cell r="AK262">
            <v>25316</v>
          </cell>
        </row>
        <row r="263">
          <cell r="AK263">
            <v>25317</v>
          </cell>
        </row>
        <row r="264">
          <cell r="AK264">
            <v>25318</v>
          </cell>
        </row>
        <row r="265">
          <cell r="AK265">
            <v>25319</v>
          </cell>
        </row>
        <row r="266">
          <cell r="AK266">
            <v>25399</v>
          </cell>
        </row>
        <row r="267">
          <cell r="AK267">
            <v>40910</v>
          </cell>
        </row>
        <row r="268">
          <cell r="AK268">
            <v>40911</v>
          </cell>
        </row>
        <row r="269">
          <cell r="AK269">
            <v>41010</v>
          </cell>
        </row>
        <row r="270">
          <cell r="AK270">
            <v>41011</v>
          </cell>
        </row>
        <row r="271">
          <cell r="AK271">
            <v>41110</v>
          </cell>
        </row>
        <row r="272">
          <cell r="AK272">
            <v>41111</v>
          </cell>
        </row>
        <row r="273">
          <cell r="AK273">
            <v>41140</v>
          </cell>
        </row>
        <row r="274">
          <cell r="AK274">
            <v>41141</v>
          </cell>
        </row>
        <row r="275">
          <cell r="AK275">
            <v>41160</v>
          </cell>
        </row>
        <row r="276">
          <cell r="AK276">
            <v>41170</v>
          </cell>
        </row>
        <row r="277">
          <cell r="AK277">
            <v>41181</v>
          </cell>
        </row>
        <row r="278">
          <cell r="AK278">
            <v>108360</v>
          </cell>
        </row>
        <row r="279">
          <cell r="AK279">
            <v>108361</v>
          </cell>
        </row>
        <row r="280">
          <cell r="AK280">
            <v>108362</v>
          </cell>
        </row>
        <row r="281">
          <cell r="AK281">
            <v>108364</v>
          </cell>
        </row>
        <row r="282">
          <cell r="AK282">
            <v>108365</v>
          </cell>
        </row>
        <row r="283">
          <cell r="AK283">
            <v>108366</v>
          </cell>
        </row>
        <row r="284">
          <cell r="AK284">
            <v>108367</v>
          </cell>
        </row>
        <row r="285">
          <cell r="AK285">
            <v>108368</v>
          </cell>
        </row>
        <row r="286">
          <cell r="AK286">
            <v>108369</v>
          </cell>
        </row>
        <row r="287">
          <cell r="AK287">
            <v>108370</v>
          </cell>
        </row>
        <row r="288">
          <cell r="AK288">
            <v>108371</v>
          </cell>
        </row>
        <row r="289">
          <cell r="AK289">
            <v>108372</v>
          </cell>
        </row>
        <row r="290">
          <cell r="AK290">
            <v>108373</v>
          </cell>
        </row>
        <row r="291">
          <cell r="AK291">
            <v>111399</v>
          </cell>
        </row>
        <row r="292">
          <cell r="AK292">
            <v>403360</v>
          </cell>
        </row>
        <row r="293">
          <cell r="AK293">
            <v>403361</v>
          </cell>
        </row>
        <row r="294">
          <cell r="AK294">
            <v>403362</v>
          </cell>
        </row>
        <row r="295">
          <cell r="AK295">
            <v>403364</v>
          </cell>
        </row>
        <row r="296">
          <cell r="AK296">
            <v>403365</v>
          </cell>
        </row>
        <row r="297">
          <cell r="AK297">
            <v>403366</v>
          </cell>
        </row>
        <row r="298">
          <cell r="AK298">
            <v>403367</v>
          </cell>
        </row>
        <row r="299">
          <cell r="AK299">
            <v>403368</v>
          </cell>
        </row>
        <row r="300">
          <cell r="AK300">
            <v>403369</v>
          </cell>
        </row>
        <row r="301">
          <cell r="AK301">
            <v>403370</v>
          </cell>
        </row>
        <row r="302">
          <cell r="AK302">
            <v>403371</v>
          </cell>
        </row>
        <row r="303">
          <cell r="AK303">
            <v>403372</v>
          </cell>
        </row>
        <row r="304">
          <cell r="AK304">
            <v>403373</v>
          </cell>
        </row>
        <row r="305">
          <cell r="AK305">
            <v>404330</v>
          </cell>
        </row>
        <row r="306">
          <cell r="AK306">
            <v>1081390</v>
          </cell>
        </row>
        <row r="307">
          <cell r="AK307">
            <v>1081399</v>
          </cell>
        </row>
        <row r="308">
          <cell r="AK308" t="str">
            <v>108D</v>
          </cell>
        </row>
        <row r="309">
          <cell r="AK309" t="str">
            <v>108D00</v>
          </cell>
        </row>
        <row r="310">
          <cell r="AK310" t="str">
            <v>108DS</v>
          </cell>
        </row>
        <row r="311">
          <cell r="AK311" t="str">
            <v>108EP</v>
          </cell>
        </row>
        <row r="312">
          <cell r="AK312" t="str">
            <v>108GP</v>
          </cell>
        </row>
        <row r="313">
          <cell r="AK313" t="str">
            <v>108HP</v>
          </cell>
        </row>
        <row r="314">
          <cell r="AK314" t="str">
            <v>108MP</v>
          </cell>
        </row>
        <row r="315">
          <cell r="AK315" t="str">
            <v>108MP</v>
          </cell>
        </row>
        <row r="316">
          <cell r="AK316" t="str">
            <v>108NP</v>
          </cell>
        </row>
        <row r="317">
          <cell r="AK317" t="str">
            <v>108OP</v>
          </cell>
        </row>
        <row r="318">
          <cell r="AK318" t="str">
            <v>108SP</v>
          </cell>
        </row>
        <row r="319">
          <cell r="AK319" t="str">
            <v>108TP</v>
          </cell>
        </row>
        <row r="320">
          <cell r="AK320" t="str">
            <v>111CLG</v>
          </cell>
        </row>
        <row r="321">
          <cell r="AK321" t="str">
            <v>111CLH</v>
          </cell>
        </row>
        <row r="322">
          <cell r="AK322" t="str">
            <v>111CLS</v>
          </cell>
        </row>
        <row r="323">
          <cell r="AK323" t="str">
            <v>111IP</v>
          </cell>
        </row>
        <row r="324">
          <cell r="AK324" t="str">
            <v>111IP</v>
          </cell>
        </row>
        <row r="325">
          <cell r="AK325" t="str">
            <v>182M</v>
          </cell>
        </row>
        <row r="326">
          <cell r="AK326" t="str">
            <v>186M</v>
          </cell>
        </row>
        <row r="327">
          <cell r="AK327" t="str">
            <v>390L</v>
          </cell>
        </row>
        <row r="328">
          <cell r="AK328" t="str">
            <v>392L</v>
          </cell>
        </row>
        <row r="329">
          <cell r="AK329" t="str">
            <v>399G</v>
          </cell>
        </row>
        <row r="330">
          <cell r="AK330" t="str">
            <v>399L</v>
          </cell>
        </row>
        <row r="331">
          <cell r="AK331" t="str">
            <v>403EP</v>
          </cell>
        </row>
        <row r="332">
          <cell r="AK332" t="str">
            <v>403GP</v>
          </cell>
        </row>
        <row r="333">
          <cell r="AK333" t="str">
            <v>403GV0</v>
          </cell>
        </row>
        <row r="334">
          <cell r="AK334" t="str">
            <v>403HP</v>
          </cell>
        </row>
        <row r="335">
          <cell r="AK335" t="str">
            <v>403MP</v>
          </cell>
        </row>
        <row r="336">
          <cell r="AK336" t="str">
            <v>403NP</v>
          </cell>
        </row>
        <row r="337">
          <cell r="AK337" t="str">
            <v>403OP</v>
          </cell>
        </row>
        <row r="338">
          <cell r="AK338" t="str">
            <v>403SP</v>
          </cell>
        </row>
        <row r="339">
          <cell r="AK339" t="str">
            <v>403TP</v>
          </cell>
        </row>
        <row r="340">
          <cell r="AK340" t="str">
            <v>404CLG</v>
          </cell>
        </row>
        <row r="341">
          <cell r="AK341" t="str">
            <v>404CLS</v>
          </cell>
        </row>
        <row r="342">
          <cell r="AK342" t="str">
            <v>404IP</v>
          </cell>
        </row>
        <row r="343">
          <cell r="AK343" t="str">
            <v>404M</v>
          </cell>
        </row>
        <row r="344">
          <cell r="AK344" t="str">
            <v>CWC</v>
          </cell>
        </row>
        <row r="345">
          <cell r="AK345" t="str">
            <v>D00</v>
          </cell>
        </row>
        <row r="346">
          <cell r="AK346" t="str">
            <v>DS0</v>
          </cell>
        </row>
        <row r="347">
          <cell r="AK347" t="str">
            <v>FITOTH</v>
          </cell>
        </row>
        <row r="348">
          <cell r="AK348" t="str">
            <v>FITPMI</v>
          </cell>
        </row>
        <row r="349">
          <cell r="AK349" t="str">
            <v>G00</v>
          </cell>
        </row>
        <row r="350">
          <cell r="AK350" t="str">
            <v>H00</v>
          </cell>
        </row>
        <row r="351">
          <cell r="AK351" t="str">
            <v>I00</v>
          </cell>
        </row>
        <row r="352">
          <cell r="AK352" t="str">
            <v>N00</v>
          </cell>
        </row>
        <row r="353">
          <cell r="AK353" t="str">
            <v>O00</v>
          </cell>
        </row>
        <row r="354">
          <cell r="AK354" t="str">
            <v>OWC131</v>
          </cell>
        </row>
        <row r="355">
          <cell r="AK355" t="str">
            <v>OWC135</v>
          </cell>
        </row>
        <row r="356">
          <cell r="AK356" t="str">
            <v>OWC143</v>
          </cell>
        </row>
        <row r="357">
          <cell r="AK357" t="str">
            <v>OWC232</v>
          </cell>
        </row>
        <row r="358">
          <cell r="AK358" t="str">
            <v>OWC25330</v>
          </cell>
        </row>
        <row r="359">
          <cell r="AK359" t="str">
            <v>DFA</v>
          </cell>
        </row>
        <row r="360">
          <cell r="AK360" t="str">
            <v>S00</v>
          </cell>
        </row>
        <row r="361">
          <cell r="AK361" t="str">
            <v>SCHMAF</v>
          </cell>
        </row>
        <row r="362">
          <cell r="AK362" t="str">
            <v>SCHMAP</v>
          </cell>
        </row>
        <row r="363">
          <cell r="AK363" t="str">
            <v>SCHMAT</v>
          </cell>
        </row>
        <row r="364">
          <cell r="AK364" t="str">
            <v>SCHMDF</v>
          </cell>
        </row>
        <row r="365">
          <cell r="AK365" t="str">
            <v>SCHMDP</v>
          </cell>
        </row>
        <row r="366">
          <cell r="AK366" t="str">
            <v>SCHMDT</v>
          </cell>
        </row>
        <row r="367">
          <cell r="AK367" t="str">
            <v>T00</v>
          </cell>
        </row>
        <row r="368">
          <cell r="AK368" t="str">
            <v>TS0</v>
          </cell>
        </row>
        <row r="369">
          <cell r="AK369" t="str">
            <v>182W</v>
          </cell>
        </row>
        <row r="370">
          <cell r="AK370">
            <v>115</v>
          </cell>
        </row>
        <row r="371">
          <cell r="AK371">
            <v>2283</v>
          </cell>
        </row>
        <row r="372">
          <cell r="AK372">
            <v>230</v>
          </cell>
        </row>
        <row r="373">
          <cell r="AK373">
            <v>254</v>
          </cell>
        </row>
        <row r="374">
          <cell r="AK374">
            <v>2533</v>
          </cell>
        </row>
        <row r="375">
          <cell r="AK375">
            <v>254105</v>
          </cell>
        </row>
        <row r="376">
          <cell r="AK376">
            <v>22844</v>
          </cell>
        </row>
      </sheetData>
      <sheetData sheetId="14">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0.017764363382654205</v>
          </cell>
          <cell r="G4">
            <v>0.2818622731899626</v>
          </cell>
          <cell r="H4">
            <v>0.08647394521001163</v>
          </cell>
          <cell r="I4">
            <v>0</v>
          </cell>
          <cell r="J4">
            <v>0.10673227778788404</v>
          </cell>
          <cell r="K4">
            <v>0.4245145686666943</v>
          </cell>
          <cell r="L4">
            <v>0.061113713937219954</v>
          </cell>
          <cell r="M4">
            <v>0.017530709472366922</v>
          </cell>
          <cell r="N4">
            <v>0.004008148353206384</v>
          </cell>
          <cell r="O4">
            <v>0</v>
          </cell>
          <cell r="P4">
            <v>0</v>
          </cell>
          <cell r="S4" t="str">
            <v>SG</v>
          </cell>
          <cell r="V4">
            <v>1</v>
          </cell>
          <cell r="W4">
            <v>0.017764363382654205</v>
          </cell>
          <cell r="X4">
            <v>0.2818622731899626</v>
          </cell>
          <cell r="Y4">
            <v>0.08647394521001163</v>
          </cell>
          <cell r="Z4">
            <v>0.12426298726025095</v>
          </cell>
          <cell r="AA4">
            <v>0.10673227778788404</v>
          </cell>
          <cell r="AB4">
            <v>0.4245145686666943</v>
          </cell>
          <cell r="AC4">
            <v>0.061113713937219954</v>
          </cell>
          <cell r="AD4">
            <v>0.017530709472366922</v>
          </cell>
          <cell r="AE4">
            <v>0.004008148353206384</v>
          </cell>
          <cell r="AF4">
            <v>0</v>
          </cell>
          <cell r="AG4">
            <v>0</v>
          </cell>
        </row>
        <row r="5">
          <cell r="B5" t="str">
            <v>SG-P</v>
          </cell>
          <cell r="E5">
            <v>1</v>
          </cell>
          <cell r="F5">
            <v>0.017764363382654205</v>
          </cell>
          <cell r="G5">
            <v>0.2818622731899626</v>
          </cell>
          <cell r="H5">
            <v>0.08647394521001163</v>
          </cell>
          <cell r="I5">
            <v>0</v>
          </cell>
          <cell r="J5">
            <v>0.10673227778788404</v>
          </cell>
          <cell r="K5">
            <v>0.4245145686666943</v>
          </cell>
          <cell r="L5">
            <v>0.061113713937219954</v>
          </cell>
          <cell r="M5">
            <v>0.017530709472366922</v>
          </cell>
          <cell r="N5">
            <v>0.004008148353206384</v>
          </cell>
          <cell r="O5">
            <v>0</v>
          </cell>
          <cell r="P5">
            <v>0</v>
          </cell>
          <cell r="S5" t="str">
            <v>SG-P</v>
          </cell>
          <cell r="V5">
            <v>1</v>
          </cell>
          <cell r="W5">
            <v>0.017764363382654205</v>
          </cell>
          <cell r="X5">
            <v>0.2818622731899626</v>
          </cell>
          <cell r="Y5">
            <v>0.08647394521001163</v>
          </cell>
          <cell r="Z5">
            <v>0.12426298726025095</v>
          </cell>
          <cell r="AA5">
            <v>0.10673227778788404</v>
          </cell>
          <cell r="AB5">
            <v>0.4245145686666943</v>
          </cell>
          <cell r="AC5">
            <v>0.061113713937219954</v>
          </cell>
          <cell r="AD5">
            <v>0.017530709472366922</v>
          </cell>
          <cell r="AE5">
            <v>0.004008148353206384</v>
          </cell>
          <cell r="AF5">
            <v>0</v>
          </cell>
          <cell r="AG5">
            <v>0</v>
          </cell>
        </row>
        <row r="6">
          <cell r="B6" t="str">
            <v>SG-U</v>
          </cell>
          <cell r="E6">
            <v>1</v>
          </cell>
          <cell r="F6">
            <v>0.017764363382654205</v>
          </cell>
          <cell r="G6">
            <v>0.2818622731899626</v>
          </cell>
          <cell r="H6">
            <v>0.08647394521001163</v>
          </cell>
          <cell r="I6">
            <v>0</v>
          </cell>
          <cell r="J6">
            <v>0.10673227778788404</v>
          </cell>
          <cell r="K6">
            <v>0.4245145686666943</v>
          </cell>
          <cell r="L6">
            <v>0.061113713937219954</v>
          </cell>
          <cell r="M6">
            <v>0.017530709472366922</v>
          </cell>
          <cell r="N6">
            <v>0.004008148353206384</v>
          </cell>
          <cell r="O6">
            <v>0</v>
          </cell>
          <cell r="P6">
            <v>0</v>
          </cell>
          <cell r="S6" t="str">
            <v>SG-U</v>
          </cell>
          <cell r="V6">
            <v>1</v>
          </cell>
          <cell r="W6">
            <v>0.017764363382654205</v>
          </cell>
          <cell r="X6">
            <v>0.2818622731899626</v>
          </cell>
          <cell r="Y6">
            <v>0.08647394521001163</v>
          </cell>
          <cell r="Z6">
            <v>0.12426298726025095</v>
          </cell>
          <cell r="AA6">
            <v>0.10673227778788404</v>
          </cell>
          <cell r="AB6">
            <v>0.4245145686666943</v>
          </cell>
          <cell r="AC6">
            <v>0.061113713937219954</v>
          </cell>
          <cell r="AD6">
            <v>0.017530709472366922</v>
          </cell>
          <cell r="AE6">
            <v>0.004008148353206384</v>
          </cell>
          <cell r="AF6">
            <v>0</v>
          </cell>
          <cell r="AG6">
            <v>0</v>
          </cell>
        </row>
        <row r="7">
          <cell r="B7" t="str">
            <v>DGP</v>
          </cell>
          <cell r="E7">
            <v>1.0000000000000002</v>
          </cell>
          <cell r="F7">
            <v>0.036045411822042996</v>
          </cell>
          <cell r="G7">
            <v>0.5719226462204575</v>
          </cell>
          <cell r="H7">
            <v>0.17546302672547204</v>
          </cell>
          <cell r="I7">
            <v>0</v>
          </cell>
          <cell r="J7">
            <v>0.21656891523202754</v>
          </cell>
          <cell r="K7">
            <v>0</v>
          </cell>
          <cell r="L7">
            <v>0</v>
          </cell>
          <cell r="M7">
            <v>0</v>
          </cell>
          <cell r="N7">
            <v>0</v>
          </cell>
          <cell r="O7">
            <v>0</v>
          </cell>
          <cell r="P7">
            <v>0</v>
          </cell>
          <cell r="S7" t="str">
            <v>DGP</v>
          </cell>
          <cell r="V7">
            <v>1.0000000000000002</v>
          </cell>
          <cell r="W7">
            <v>0.036045411822042996</v>
          </cell>
          <cell r="X7">
            <v>0.5719226462204575</v>
          </cell>
          <cell r="Y7">
            <v>0.17546302672547204</v>
          </cell>
          <cell r="Z7">
            <v>0.21656891523202754</v>
          </cell>
          <cell r="AA7">
            <v>0.21656891523202754</v>
          </cell>
          <cell r="AB7">
            <v>0</v>
          </cell>
          <cell r="AC7">
            <v>0</v>
          </cell>
          <cell r="AD7">
            <v>0</v>
          </cell>
          <cell r="AE7">
            <v>0</v>
          </cell>
          <cell r="AF7">
            <v>0</v>
          </cell>
          <cell r="AG7">
            <v>0</v>
          </cell>
        </row>
        <row r="8">
          <cell r="B8" t="str">
            <v>DGU</v>
          </cell>
          <cell r="E8">
            <v>1</v>
          </cell>
          <cell r="F8">
            <v>0</v>
          </cell>
          <cell r="G8">
            <v>0</v>
          </cell>
          <cell r="H8">
            <v>0</v>
          </cell>
          <cell r="I8">
            <v>0</v>
          </cell>
          <cell r="J8">
            <v>0</v>
          </cell>
          <cell r="K8">
            <v>0.8370309013064213</v>
          </cell>
          <cell r="L8">
            <v>0.12050014495313448</v>
          </cell>
          <cell r="M8">
            <v>0.03456594103774405</v>
          </cell>
          <cell r="N8">
            <v>0.007903012702700215</v>
          </cell>
          <cell r="O8">
            <v>0</v>
          </cell>
          <cell r="P8">
            <v>0</v>
          </cell>
          <cell r="S8" t="str">
            <v>DGU</v>
          </cell>
          <cell r="V8">
            <v>1</v>
          </cell>
          <cell r="W8">
            <v>0</v>
          </cell>
          <cell r="X8">
            <v>0</v>
          </cell>
          <cell r="Y8">
            <v>0</v>
          </cell>
          <cell r="Z8">
            <v>0.03456594103774405</v>
          </cell>
          <cell r="AA8">
            <v>0</v>
          </cell>
          <cell r="AB8">
            <v>0.8370309013064213</v>
          </cell>
          <cell r="AC8">
            <v>0.12050014495313448</v>
          </cell>
          <cell r="AD8">
            <v>0.03456594103774405</v>
          </cell>
          <cell r="AE8">
            <v>0.007903012702700215</v>
          </cell>
          <cell r="AF8">
            <v>0</v>
          </cell>
          <cell r="AG8">
            <v>0</v>
          </cell>
        </row>
        <row r="9">
          <cell r="B9" t="str">
            <v>SC</v>
          </cell>
          <cell r="E9">
            <v>1</v>
          </cell>
          <cell r="F9">
            <v>0.018015310151040433</v>
          </cell>
          <cell r="G9">
            <v>0.2839852652605386</v>
          </cell>
          <cell r="H9">
            <v>0.08741686926459057</v>
          </cell>
          <cell r="I9">
            <v>0</v>
          </cell>
          <cell r="J9">
            <v>0.10314154848549544</v>
          </cell>
          <cell r="K9">
            <v>0.426918766420359</v>
          </cell>
          <cell r="L9">
            <v>0.05950140153200098</v>
          </cell>
          <cell r="M9">
            <v>0.01694621763459808</v>
          </cell>
          <cell r="N9">
            <v>0.004074621251376895</v>
          </cell>
          <cell r="O9">
            <v>0</v>
          </cell>
          <cell r="P9">
            <v>0</v>
          </cell>
          <cell r="S9" t="str">
            <v>SC</v>
          </cell>
          <cell r="V9">
            <v>0.9999999999999999</v>
          </cell>
          <cell r="W9">
            <v>0.018015310151040433</v>
          </cell>
          <cell r="X9">
            <v>0.2839852652605386</v>
          </cell>
          <cell r="Y9">
            <v>0.08741686926459057</v>
          </cell>
          <cell r="Z9">
            <v>0.12008776612009352</v>
          </cell>
          <cell r="AA9">
            <v>0.10314154848549544</v>
          </cell>
          <cell r="AB9">
            <v>0.426918766420359</v>
          </cell>
          <cell r="AC9">
            <v>0.05950140153200098</v>
          </cell>
          <cell r="AD9">
            <v>0.01694621763459808</v>
          </cell>
          <cell r="AE9">
            <v>0.004074621251376895</v>
          </cell>
          <cell r="AF9">
            <v>0</v>
          </cell>
          <cell r="AG9">
            <v>0</v>
          </cell>
        </row>
        <row r="10">
          <cell r="B10" t="str">
            <v>SE</v>
          </cell>
          <cell r="E10">
            <v>1</v>
          </cell>
          <cell r="F10">
            <v>0.01701152307749553</v>
          </cell>
          <cell r="G10">
            <v>0.27549329697823455</v>
          </cell>
          <cell r="H10">
            <v>0.08364517304627485</v>
          </cell>
          <cell r="I10">
            <v>0</v>
          </cell>
          <cell r="J10">
            <v>0.11750446569504985</v>
          </cell>
          <cell r="K10">
            <v>0.4173019754057001</v>
          </cell>
          <cell r="L10">
            <v>0.06595065115287688</v>
          </cell>
          <cell r="M10">
            <v>0.019284184985673455</v>
          </cell>
          <cell r="N10">
            <v>0.003808729658694853</v>
          </cell>
          <cell r="O10">
            <v>0</v>
          </cell>
          <cell r="P10">
            <v>0</v>
          </cell>
          <cell r="S10" t="str">
            <v>SE</v>
          </cell>
          <cell r="V10">
            <v>1</v>
          </cell>
          <cell r="W10">
            <v>0.01701152307749553</v>
          </cell>
          <cell r="X10">
            <v>0.27549329697823455</v>
          </cell>
          <cell r="Y10">
            <v>0.08364517304627485</v>
          </cell>
          <cell r="Z10">
            <v>0.13678865068072332</v>
          </cell>
          <cell r="AA10">
            <v>0.11750446569504985</v>
          </cell>
          <cell r="AB10">
            <v>0.4173019754057001</v>
          </cell>
          <cell r="AC10">
            <v>0.06595065115287688</v>
          </cell>
          <cell r="AD10">
            <v>0.019284184985673455</v>
          </cell>
          <cell r="AE10">
            <v>0.003808729658694853</v>
          </cell>
          <cell r="AF10">
            <v>0</v>
          </cell>
          <cell r="AG10">
            <v>0</v>
          </cell>
        </row>
        <row r="11">
          <cell r="B11" t="str">
            <v>SE-P</v>
          </cell>
          <cell r="E11">
            <v>1</v>
          </cell>
          <cell r="F11">
            <v>0.01701152307749553</v>
          </cell>
          <cell r="G11">
            <v>0.27549329697823455</v>
          </cell>
          <cell r="H11">
            <v>0.08364517304627485</v>
          </cell>
          <cell r="I11">
            <v>0</v>
          </cell>
          <cell r="J11">
            <v>0.11750446569504985</v>
          </cell>
          <cell r="K11">
            <v>0.4173019754057001</v>
          </cell>
          <cell r="L11">
            <v>0.06595065115287688</v>
          </cell>
          <cell r="M11">
            <v>0.019284184985673455</v>
          </cell>
          <cell r="N11">
            <v>0.003808729658694853</v>
          </cell>
          <cell r="O11">
            <v>0</v>
          </cell>
          <cell r="P11">
            <v>0</v>
          </cell>
          <cell r="S11" t="str">
            <v>SE-P</v>
          </cell>
          <cell r="V11">
            <v>1</v>
          </cell>
          <cell r="W11">
            <v>0.01701152307749553</v>
          </cell>
          <cell r="X11">
            <v>0.27549329697823455</v>
          </cell>
          <cell r="Y11">
            <v>0.08364517304627485</v>
          </cell>
          <cell r="Z11">
            <v>0.13678865068072332</v>
          </cell>
          <cell r="AA11">
            <v>0.11750446569504985</v>
          </cell>
          <cell r="AB11">
            <v>0.4173019754057001</v>
          </cell>
          <cell r="AC11">
            <v>0.06595065115287688</v>
          </cell>
          <cell r="AD11">
            <v>0.019284184985673455</v>
          </cell>
          <cell r="AE11">
            <v>0.003808729658694853</v>
          </cell>
          <cell r="AF11">
            <v>0</v>
          </cell>
          <cell r="AG11">
            <v>0</v>
          </cell>
        </row>
        <row r="12">
          <cell r="B12" t="str">
            <v>SE-U</v>
          </cell>
          <cell r="E12">
            <v>1</v>
          </cell>
          <cell r="F12">
            <v>0.01701152307749553</v>
          </cell>
          <cell r="G12">
            <v>0.27549329697823455</v>
          </cell>
          <cell r="H12">
            <v>0.08364517304627485</v>
          </cell>
          <cell r="I12">
            <v>0</v>
          </cell>
          <cell r="J12">
            <v>0.11750446569504985</v>
          </cell>
          <cell r="K12">
            <v>0.4173019754057001</v>
          </cell>
          <cell r="L12">
            <v>0.06595065115287688</v>
          </cell>
          <cell r="M12">
            <v>0.019284184985673455</v>
          </cell>
          <cell r="N12">
            <v>0.003808729658694853</v>
          </cell>
          <cell r="O12">
            <v>0</v>
          </cell>
          <cell r="P12">
            <v>0</v>
          </cell>
          <cell r="S12" t="str">
            <v>SE-U</v>
          </cell>
          <cell r="V12">
            <v>1</v>
          </cell>
          <cell r="W12">
            <v>0.01701152307749553</v>
          </cell>
          <cell r="X12">
            <v>0.27549329697823455</v>
          </cell>
          <cell r="Y12">
            <v>0.08364517304627485</v>
          </cell>
          <cell r="Z12">
            <v>0.13678865068072332</v>
          </cell>
          <cell r="AA12">
            <v>0.11750446569504985</v>
          </cell>
          <cell r="AB12">
            <v>0.4173019754057001</v>
          </cell>
          <cell r="AC12">
            <v>0.06595065115287688</v>
          </cell>
          <cell r="AD12">
            <v>0.019284184985673455</v>
          </cell>
          <cell r="AE12">
            <v>0.003808729658694853</v>
          </cell>
          <cell r="AF12">
            <v>0</v>
          </cell>
          <cell r="AG12">
            <v>0</v>
          </cell>
        </row>
        <row r="13">
          <cell r="B13" t="str">
            <v>DEP</v>
          </cell>
          <cell r="E13">
            <v>1</v>
          </cell>
          <cell r="F13">
            <v>0.034460385750286725</v>
          </cell>
          <cell r="G13">
            <v>0.5580690948271005</v>
          </cell>
          <cell r="H13">
            <v>0.16944073239022853</v>
          </cell>
          <cell r="I13">
            <v>0</v>
          </cell>
          <cell r="J13">
            <v>0.23802978703238425</v>
          </cell>
          <cell r="K13">
            <v>0</v>
          </cell>
          <cell r="L13">
            <v>0</v>
          </cell>
          <cell r="M13">
            <v>0</v>
          </cell>
          <cell r="N13">
            <v>0</v>
          </cell>
          <cell r="O13">
            <v>0</v>
          </cell>
          <cell r="P13">
            <v>0</v>
          </cell>
          <cell r="S13" t="str">
            <v>DEP</v>
          </cell>
          <cell r="V13">
            <v>1</v>
          </cell>
          <cell r="W13">
            <v>0.034460385750286725</v>
          </cell>
          <cell r="X13">
            <v>0.5580690948271005</v>
          </cell>
          <cell r="Y13">
            <v>0.16944073239022853</v>
          </cell>
          <cell r="Z13">
            <v>0.23802978703238425</v>
          </cell>
          <cell r="AA13">
            <v>0.23802978703238425</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0.8241446629791569</v>
          </cell>
          <cell r="L14">
            <v>0.1302483102669282</v>
          </cell>
          <cell r="M14">
            <v>0.038085029720730336</v>
          </cell>
          <cell r="N14">
            <v>0.007521997033184696</v>
          </cell>
          <cell r="O14">
            <v>0</v>
          </cell>
          <cell r="P14">
            <v>0</v>
          </cell>
          <cell r="S14" t="str">
            <v>DEU</v>
          </cell>
          <cell r="V14">
            <v>1.0000000000000002</v>
          </cell>
          <cell r="W14">
            <v>0</v>
          </cell>
          <cell r="X14">
            <v>0</v>
          </cell>
          <cell r="Y14">
            <v>0</v>
          </cell>
          <cell r="Z14">
            <v>0.038085029720730336</v>
          </cell>
          <cell r="AA14">
            <v>0</v>
          </cell>
          <cell r="AB14">
            <v>0.8241446629791569</v>
          </cell>
          <cell r="AC14">
            <v>0.1302483102669282</v>
          </cell>
          <cell r="AD14">
            <v>0.038085029720730336</v>
          </cell>
          <cell r="AE14">
            <v>0.007521997033184696</v>
          </cell>
          <cell r="AF14">
            <v>0</v>
          </cell>
          <cell r="AG14">
            <v>0</v>
          </cell>
        </row>
        <row r="15">
          <cell r="B15" t="str">
            <v>SO</v>
          </cell>
          <cell r="E15">
            <v>0.9999999999999999</v>
          </cell>
          <cell r="F15">
            <v>0.026030247081670604</v>
          </cell>
          <cell r="G15">
            <v>0.29590108258057185</v>
          </cell>
          <cell r="H15">
            <v>0.08286330439111746</v>
          </cell>
          <cell r="I15">
            <v>0</v>
          </cell>
          <cell r="J15">
            <v>0.09875865375036866</v>
          </cell>
          <cell r="K15">
            <v>0.41966588325401816</v>
          </cell>
          <cell r="L15">
            <v>0.05728268858585989</v>
          </cell>
          <cell r="M15">
            <v>0.016980900545184287</v>
          </cell>
          <cell r="N15">
            <v>0.002517239811208963</v>
          </cell>
          <cell r="O15">
            <v>0</v>
          </cell>
          <cell r="P15">
            <v>0</v>
          </cell>
          <cell r="S15" t="str">
            <v>SO</v>
          </cell>
          <cell r="V15">
            <v>1</v>
          </cell>
          <cell r="W15">
            <v>0.026014931404649652</v>
          </cell>
          <cell r="X15">
            <v>0.2950942681251323</v>
          </cell>
          <cell r="Y15">
            <v>0.08300261255203277</v>
          </cell>
          <cell r="Z15">
            <v>0.1158275235210954</v>
          </cell>
          <cell r="AA15">
            <v>0.09885652656480426</v>
          </cell>
          <cell r="AB15">
            <v>0.419964729080551</v>
          </cell>
          <cell r="AC15">
            <v>0.05755517458331193</v>
          </cell>
          <cell r="AD15">
            <v>0.01697099695629115</v>
          </cell>
          <cell r="AE15">
            <v>0.0025407607332270715</v>
          </cell>
          <cell r="AF15">
            <v>0</v>
          </cell>
          <cell r="AG15">
            <v>0</v>
          </cell>
        </row>
        <row r="16">
          <cell r="B16" t="str">
            <v>SO-P</v>
          </cell>
          <cell r="E16">
            <v>0.9999999999999999</v>
          </cell>
          <cell r="F16">
            <v>0.026030247081670604</v>
          </cell>
          <cell r="G16">
            <v>0.29590108258057185</v>
          </cell>
          <cell r="H16">
            <v>0.08286330439111746</v>
          </cell>
          <cell r="I16">
            <v>0</v>
          </cell>
          <cell r="J16">
            <v>0.09875865375036866</v>
          </cell>
          <cell r="K16">
            <v>0.41966588325401816</v>
          </cell>
          <cell r="L16">
            <v>0.05728268858585989</v>
          </cell>
          <cell r="M16">
            <v>0.016980900545184287</v>
          </cell>
          <cell r="N16">
            <v>0.002517239811208963</v>
          </cell>
          <cell r="O16">
            <v>0</v>
          </cell>
          <cell r="P16">
            <v>0</v>
          </cell>
          <cell r="S16" t="str">
            <v>SO-P</v>
          </cell>
          <cell r="V16">
            <v>1</v>
          </cell>
          <cell r="W16">
            <v>0.026014931404649652</v>
          </cell>
          <cell r="X16">
            <v>0.2950942681251323</v>
          </cell>
          <cell r="Y16">
            <v>0.08300261255203277</v>
          </cell>
          <cell r="Z16">
            <v>0.1158275235210954</v>
          </cell>
          <cell r="AA16">
            <v>0.09885652656480426</v>
          </cell>
          <cell r="AB16">
            <v>0.419964729080551</v>
          </cell>
          <cell r="AC16">
            <v>0.05755517458331193</v>
          </cell>
          <cell r="AD16">
            <v>0.01697099695629115</v>
          </cell>
          <cell r="AE16">
            <v>0.0025407607332270715</v>
          </cell>
          <cell r="AF16">
            <v>0</v>
          </cell>
          <cell r="AG16">
            <v>0</v>
          </cell>
        </row>
        <row r="17">
          <cell r="B17" t="str">
            <v>SO-U</v>
          </cell>
          <cell r="E17">
            <v>0.9999999999999999</v>
          </cell>
          <cell r="F17">
            <v>0.026030247081670604</v>
          </cell>
          <cell r="G17">
            <v>0.29590108258057185</v>
          </cell>
          <cell r="H17">
            <v>0.08286330439111746</v>
          </cell>
          <cell r="I17">
            <v>0</v>
          </cell>
          <cell r="J17">
            <v>0.09875865375036866</v>
          </cell>
          <cell r="K17">
            <v>0.41966588325401816</v>
          </cell>
          <cell r="L17">
            <v>0.05728268858585989</v>
          </cell>
          <cell r="M17">
            <v>0.016980900545184287</v>
          </cell>
          <cell r="N17">
            <v>0.002517239811208963</v>
          </cell>
          <cell r="O17">
            <v>0</v>
          </cell>
          <cell r="P17">
            <v>0</v>
          </cell>
          <cell r="S17" t="str">
            <v>SO-U</v>
          </cell>
          <cell r="V17">
            <v>1</v>
          </cell>
          <cell r="W17">
            <v>0.026014931404649652</v>
          </cell>
          <cell r="X17">
            <v>0.2950942681251323</v>
          </cell>
          <cell r="Y17">
            <v>0.08300261255203277</v>
          </cell>
          <cell r="Z17">
            <v>0.1158275235210954</v>
          </cell>
          <cell r="AA17">
            <v>0.09885652656480426</v>
          </cell>
          <cell r="AB17">
            <v>0.419964729080551</v>
          </cell>
          <cell r="AC17">
            <v>0.05755517458331193</v>
          </cell>
          <cell r="AD17">
            <v>0.01697099695629115</v>
          </cell>
          <cell r="AE17">
            <v>0.0025407607332270715</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1</v>
          </cell>
          <cell r="F20">
            <v>0.026030247081670604</v>
          </cell>
          <cell r="G20">
            <v>0.2959010825805719</v>
          </cell>
          <cell r="H20">
            <v>0.08286330439111744</v>
          </cell>
          <cell r="I20">
            <v>0</v>
          </cell>
          <cell r="J20">
            <v>0.09875865375036867</v>
          </cell>
          <cell r="K20">
            <v>0.4196658832540182</v>
          </cell>
          <cell r="L20">
            <v>0.05728268858585991</v>
          </cell>
          <cell r="M20">
            <v>0.016980900545184287</v>
          </cell>
          <cell r="N20">
            <v>0.002517239811208963</v>
          </cell>
          <cell r="O20">
            <v>0</v>
          </cell>
          <cell r="P20">
            <v>0</v>
          </cell>
          <cell r="S20" t="str">
            <v>GPS</v>
          </cell>
          <cell r="V20">
            <v>1.0000000000000002</v>
          </cell>
          <cell r="W20">
            <v>0.026014931404649663</v>
          </cell>
          <cell r="X20">
            <v>0.2950942681251324</v>
          </cell>
          <cell r="Y20">
            <v>0.08300261255203278</v>
          </cell>
          <cell r="Z20">
            <v>0.11582752352109543</v>
          </cell>
          <cell r="AA20">
            <v>0.09885652656480427</v>
          </cell>
          <cell r="AB20">
            <v>0.41996472908055105</v>
          </cell>
          <cell r="AC20">
            <v>0.05755517458331194</v>
          </cell>
          <cell r="AD20">
            <v>0.016970996956291153</v>
          </cell>
          <cell r="AE20">
            <v>0.002540760733227072</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0.9999999999999999</v>
          </cell>
          <cell r="F23">
            <v>0.02590966740879791</v>
          </cell>
          <cell r="G23">
            <v>0.29049951734187585</v>
          </cell>
          <cell r="H23">
            <v>0.08120521770774286</v>
          </cell>
          <cell r="I23">
            <v>0</v>
          </cell>
          <cell r="J23">
            <v>0.09584374005436262</v>
          </cell>
          <cell r="K23">
            <v>0.4319126440953624</v>
          </cell>
          <cell r="L23">
            <v>0.05553675523733395</v>
          </cell>
          <cell r="M23">
            <v>0.01666898070313294</v>
          </cell>
          <cell r="N23">
            <v>0.0024234774513913946</v>
          </cell>
          <cell r="O23">
            <v>0</v>
          </cell>
          <cell r="P23">
            <v>0</v>
          </cell>
          <cell r="S23" t="str">
            <v>SNP</v>
          </cell>
          <cell r="V23">
            <v>1.0000000000000007</v>
          </cell>
          <cell r="W23">
            <v>0.025884913724777477</v>
          </cell>
          <cell r="X23">
            <v>0.28908905756795766</v>
          </cell>
          <cell r="Y23">
            <v>0.08143397368854892</v>
          </cell>
          <cell r="Z23">
            <v>0.1128285842698474</v>
          </cell>
          <cell r="AA23">
            <v>0.09615774864538108</v>
          </cell>
          <cell r="AB23">
            <v>0.4321578976482454</v>
          </cell>
          <cell r="AC23">
            <v>0.05613851086719002</v>
          </cell>
          <cell r="AD23">
            <v>0.016670835624466328</v>
          </cell>
          <cell r="AE23">
            <v>0.002467062233433579</v>
          </cell>
          <cell r="AF23">
            <v>0</v>
          </cell>
          <cell r="AG23">
            <v>0</v>
          </cell>
        </row>
        <row r="24">
          <cell r="B24" t="str">
            <v>SSCCT</v>
          </cell>
          <cell r="E24">
            <v>1</v>
          </cell>
          <cell r="F24">
            <v>0.017739799435706312</v>
          </cell>
          <cell r="G24">
            <v>0.2703327477982012</v>
          </cell>
          <cell r="H24">
            <v>0.08785104406706173</v>
          </cell>
          <cell r="I24">
            <v>0</v>
          </cell>
          <cell r="J24">
            <v>0.10079603892153131</v>
          </cell>
          <cell r="K24">
            <v>0.4398749735426764</v>
          </cell>
          <cell r="L24">
            <v>0.06289533006951496</v>
          </cell>
          <cell r="M24">
            <v>0.016299681753449556</v>
          </cell>
          <cell r="N24">
            <v>0.004210384411858532</v>
          </cell>
          <cell r="O24">
            <v>0</v>
          </cell>
          <cell r="P24">
            <v>0</v>
          </cell>
          <cell r="S24" t="str">
            <v>SSCCT</v>
          </cell>
          <cell r="V24">
            <v>1</v>
          </cell>
          <cell r="W24">
            <v>0.017739799435706312</v>
          </cell>
          <cell r="X24">
            <v>0.2703327477982012</v>
          </cell>
          <cell r="Y24">
            <v>0.08785104406706173</v>
          </cell>
          <cell r="Z24">
            <v>0.11709572067498086</v>
          </cell>
          <cell r="AA24">
            <v>0.10079603892153131</v>
          </cell>
          <cell r="AB24">
            <v>0.4398749735426764</v>
          </cell>
          <cell r="AC24">
            <v>0.06289533006951496</v>
          </cell>
          <cell r="AD24">
            <v>0.016299681753449556</v>
          </cell>
          <cell r="AE24">
            <v>0.004210384411858532</v>
          </cell>
          <cell r="AF24">
            <v>0</v>
          </cell>
          <cell r="AG24">
            <v>0</v>
          </cell>
        </row>
        <row r="25">
          <cell r="B25" t="str">
            <v>SSECT</v>
          </cell>
          <cell r="E25">
            <v>0.9999999999999998</v>
          </cell>
          <cell r="F25">
            <v>0.01745806476539725</v>
          </cell>
          <cell r="G25">
            <v>0.2671987673047444</v>
          </cell>
          <cell r="H25">
            <v>0.08352228099480169</v>
          </cell>
          <cell r="I25">
            <v>0</v>
          </cell>
          <cell r="J25">
            <v>0.1156945414211139</v>
          </cell>
          <cell r="K25">
            <v>0.42229975840880296</v>
          </cell>
          <cell r="L25">
            <v>0.07112508204128046</v>
          </cell>
          <cell r="M25">
            <v>0.01877036908852064</v>
          </cell>
          <cell r="N25">
            <v>0.00393113597533859</v>
          </cell>
          <cell r="O25">
            <v>0</v>
          </cell>
          <cell r="P25">
            <v>0</v>
          </cell>
          <cell r="S25" t="str">
            <v>SSECT</v>
          </cell>
          <cell r="V25">
            <v>1</v>
          </cell>
          <cell r="W25">
            <v>0.01745806476539725</v>
          </cell>
          <cell r="X25">
            <v>0.2671987673047444</v>
          </cell>
          <cell r="Y25">
            <v>0.08352228099480169</v>
          </cell>
          <cell r="Z25">
            <v>0.13446491050963455</v>
          </cell>
          <cell r="AA25">
            <v>0.1156945414211139</v>
          </cell>
          <cell r="AB25">
            <v>0.42229975840880296</v>
          </cell>
          <cell r="AC25">
            <v>0.07112508204128046</v>
          </cell>
          <cell r="AD25">
            <v>0.01877036908852064</v>
          </cell>
          <cell r="AE25">
            <v>0.00393113597533859</v>
          </cell>
          <cell r="AF25">
            <v>0</v>
          </cell>
          <cell r="AG25">
            <v>0</v>
          </cell>
        </row>
        <row r="26">
          <cell r="B26" t="str">
            <v>SSCCH</v>
          </cell>
          <cell r="E26">
            <v>1</v>
          </cell>
          <cell r="F26">
            <v>0.018195807856117834</v>
          </cell>
          <cell r="G26">
            <v>0.29697639584041147</v>
          </cell>
          <cell r="H26">
            <v>0.08779706111735767</v>
          </cell>
          <cell r="I26">
            <v>0</v>
          </cell>
          <cell r="J26">
            <v>0.10436472713342967</v>
          </cell>
          <cell r="K26">
            <v>0.41543580175313644</v>
          </cell>
          <cell r="L26">
            <v>0.05594595781155636</v>
          </cell>
          <cell r="M26">
            <v>0.017381326119986756</v>
          </cell>
          <cell r="N26">
            <v>0.0039029223680038102</v>
          </cell>
          <cell r="O26">
            <v>0</v>
          </cell>
          <cell r="P26">
            <v>0</v>
          </cell>
          <cell r="S26" t="str">
            <v>SSCCH</v>
          </cell>
          <cell r="V26">
            <v>1</v>
          </cell>
          <cell r="W26">
            <v>0.018195807856117834</v>
          </cell>
          <cell r="X26">
            <v>0.29697639584041147</v>
          </cell>
          <cell r="Y26">
            <v>0.08779706111735767</v>
          </cell>
          <cell r="Z26">
            <v>0.12174605325341643</v>
          </cell>
          <cell r="AA26">
            <v>0.10436472713342967</v>
          </cell>
          <cell r="AB26">
            <v>0.41543580175313644</v>
          </cell>
          <cell r="AC26">
            <v>0.05594595781155636</v>
          </cell>
          <cell r="AD26">
            <v>0.017381326119986756</v>
          </cell>
          <cell r="AE26">
            <v>0.0039029223680038102</v>
          </cell>
          <cell r="AF26">
            <v>0</v>
          </cell>
          <cell r="AG26">
            <v>0</v>
          </cell>
        </row>
        <row r="27">
          <cell r="B27" t="str">
            <v>SSECH</v>
          </cell>
          <cell r="E27">
            <v>1</v>
          </cell>
          <cell r="F27">
            <v>0.01658857233295565</v>
          </cell>
          <cell r="G27">
            <v>0.2826793649935123</v>
          </cell>
          <cell r="H27">
            <v>0.08479490285371577</v>
          </cell>
          <cell r="I27">
            <v>0</v>
          </cell>
          <cell r="J27">
            <v>0.11822268775203679</v>
          </cell>
          <cell r="K27">
            <v>0.4130699614772147</v>
          </cell>
          <cell r="L27">
            <v>0.06137825264750168</v>
          </cell>
          <cell r="M27">
            <v>0.01960086418894987</v>
          </cell>
          <cell r="N27">
            <v>0.003665393754113404</v>
          </cell>
          <cell r="O27">
            <v>0</v>
          </cell>
          <cell r="P27">
            <v>0</v>
          </cell>
          <cell r="S27" t="str">
            <v>SSECH</v>
          </cell>
          <cell r="V27">
            <v>1</v>
          </cell>
          <cell r="W27">
            <v>0.01658857233295565</v>
          </cell>
          <cell r="X27">
            <v>0.2826793649935123</v>
          </cell>
          <cell r="Y27">
            <v>0.08479490285371577</v>
          </cell>
          <cell r="Z27">
            <v>0.13782355194098667</v>
          </cell>
          <cell r="AA27">
            <v>0.11822268775203679</v>
          </cell>
          <cell r="AB27">
            <v>0.4130699614772147</v>
          </cell>
          <cell r="AC27">
            <v>0.06137825264750168</v>
          </cell>
          <cell r="AD27">
            <v>0.01960086418894987</v>
          </cell>
          <cell r="AE27">
            <v>0.003665393754113404</v>
          </cell>
          <cell r="AF27">
            <v>0</v>
          </cell>
          <cell r="AG27">
            <v>0</v>
          </cell>
        </row>
        <row r="28">
          <cell r="B28" t="str">
            <v>SSGCH</v>
          </cell>
          <cell r="E28">
            <v>1</v>
          </cell>
          <cell r="F28">
            <v>0.017793998975327286</v>
          </cell>
          <cell r="G28">
            <v>0.29340213812868665</v>
          </cell>
          <cell r="H28">
            <v>0.0870465215514472</v>
          </cell>
          <cell r="I28">
            <v>0</v>
          </cell>
          <cell r="J28">
            <v>0.10782921728808145</v>
          </cell>
          <cell r="K28">
            <v>0.414844341684156</v>
          </cell>
          <cell r="L28">
            <v>0.05730403152054269</v>
          </cell>
          <cell r="M28">
            <v>0.017936210637227532</v>
          </cell>
          <cell r="N28">
            <v>0.0038435402145312082</v>
          </cell>
          <cell r="O28">
            <v>0</v>
          </cell>
          <cell r="P28">
            <v>0</v>
          </cell>
          <cell r="S28" t="str">
            <v>SSGCH</v>
          </cell>
          <cell r="V28">
            <v>1</v>
          </cell>
          <cell r="W28">
            <v>0.017793998975327286</v>
          </cell>
          <cell r="X28">
            <v>0.29340213812868665</v>
          </cell>
          <cell r="Y28">
            <v>0.0870465215514472</v>
          </cell>
          <cell r="Z28">
            <v>0.12576542792530898</v>
          </cell>
          <cell r="AA28">
            <v>0.10782921728808145</v>
          </cell>
          <cell r="AB28">
            <v>0.414844341684156</v>
          </cell>
          <cell r="AC28">
            <v>0.05730403152054269</v>
          </cell>
          <cell r="AD28">
            <v>0.017936210637227532</v>
          </cell>
          <cell r="AE28">
            <v>0.0038435402145312082</v>
          </cell>
          <cell r="AF28">
            <v>0</v>
          </cell>
          <cell r="AG28">
            <v>0</v>
          </cell>
        </row>
        <row r="29">
          <cell r="B29" t="str">
            <v>SSCP</v>
          </cell>
          <cell r="E29">
            <v>1</v>
          </cell>
          <cell r="F29">
            <v>0.017294640852859446</v>
          </cell>
          <cell r="G29">
            <v>0.2462641917339791</v>
          </cell>
          <cell r="H29">
            <v>0.08790431170083618</v>
          </cell>
          <cell r="I29">
            <v>0</v>
          </cell>
          <cell r="J29">
            <v>0.0976640136535945</v>
          </cell>
          <cell r="K29">
            <v>0.4615299735294202</v>
          </cell>
          <cell r="L29">
            <v>0.0695360493971895</v>
          </cell>
          <cell r="M29">
            <v>0.015284087013214116</v>
          </cell>
          <cell r="N29">
            <v>0.004522732118906857</v>
          </cell>
          <cell r="O29">
            <v>0</v>
          </cell>
          <cell r="P29">
            <v>0</v>
          </cell>
          <cell r="S29" t="str">
            <v>SSCP</v>
          </cell>
          <cell r="V29">
            <v>0.9999999999999997</v>
          </cell>
          <cell r="W29">
            <v>0.017294640852859446</v>
          </cell>
          <cell r="X29">
            <v>0.2462641917339791</v>
          </cell>
          <cell r="Y29">
            <v>0.08790431170083618</v>
          </cell>
          <cell r="Z29">
            <v>0.11294810066680862</v>
          </cell>
          <cell r="AA29">
            <v>0.0976640136535945</v>
          </cell>
          <cell r="AB29">
            <v>0.4615299735294202</v>
          </cell>
          <cell r="AC29">
            <v>0.0695360493971895</v>
          </cell>
          <cell r="AD29">
            <v>0.015284087013214116</v>
          </cell>
          <cell r="AE29">
            <v>0.004522732118906857</v>
          </cell>
          <cell r="AF29">
            <v>0</v>
          </cell>
          <cell r="AG29">
            <v>0</v>
          </cell>
        </row>
        <row r="30">
          <cell r="B30" t="str">
            <v>SSEP</v>
          </cell>
          <cell r="E30">
            <v>1</v>
          </cell>
          <cell r="F30">
            <v>0.018231659806199625</v>
          </cell>
          <cell r="G30">
            <v>0.2543903375479231</v>
          </cell>
          <cell r="H30">
            <v>0.08278917650594017</v>
          </cell>
          <cell r="I30">
            <v>0</v>
          </cell>
          <cell r="J30">
            <v>0.11345330435618178</v>
          </cell>
          <cell r="K30">
            <v>0.4291343738810065</v>
          </cell>
          <cell r="L30">
            <v>0.07989280585334449</v>
          </cell>
          <cell r="M30">
            <v>0.017936337290173205</v>
          </cell>
          <cell r="N30">
            <v>0.004172004759231141</v>
          </cell>
          <cell r="O30">
            <v>0</v>
          </cell>
          <cell r="P30">
            <v>0</v>
          </cell>
          <cell r="S30" t="str">
            <v>SSEP</v>
          </cell>
          <cell r="V30">
            <v>1.0000000000000002</v>
          </cell>
          <cell r="W30">
            <v>0.018231659806199625</v>
          </cell>
          <cell r="X30">
            <v>0.2543903375479231</v>
          </cell>
          <cell r="Y30">
            <v>0.08278917650594017</v>
          </cell>
          <cell r="Z30">
            <v>0.131389641646355</v>
          </cell>
          <cell r="AA30">
            <v>0.11345330435618178</v>
          </cell>
          <cell r="AB30">
            <v>0.4291343738810065</v>
          </cell>
          <cell r="AC30">
            <v>0.07989280585334449</v>
          </cell>
          <cell r="AD30">
            <v>0.017936337290173205</v>
          </cell>
          <cell r="AE30">
            <v>0.004172004759231141</v>
          </cell>
          <cell r="AF30">
            <v>0</v>
          </cell>
          <cell r="AG30">
            <v>0</v>
          </cell>
        </row>
        <row r="31">
          <cell r="B31" t="str">
            <v>SSGC</v>
          </cell>
          <cell r="E31">
            <v>1</v>
          </cell>
          <cell r="F31">
            <v>0.017528895591194492</v>
          </cell>
          <cell r="G31">
            <v>0.2482957281874651</v>
          </cell>
          <cell r="H31">
            <v>0.08662552790211217</v>
          </cell>
          <cell r="I31">
            <v>0</v>
          </cell>
          <cell r="J31">
            <v>0.10161133632924133</v>
          </cell>
          <cell r="K31">
            <v>0.45343107361731677</v>
          </cell>
          <cell r="L31">
            <v>0.07212523851122826</v>
          </cell>
          <cell r="M31">
            <v>0.015947149582453888</v>
          </cell>
          <cell r="N31">
            <v>0.004435050278987928</v>
          </cell>
          <cell r="O31">
            <v>0</v>
          </cell>
          <cell r="P31">
            <v>0</v>
          </cell>
          <cell r="S31" t="str">
            <v>SSGC</v>
          </cell>
          <cell r="V31">
            <v>1</v>
          </cell>
          <cell r="W31">
            <v>0.017528895591194492</v>
          </cell>
          <cell r="X31">
            <v>0.2482957281874651</v>
          </cell>
          <cell r="Y31">
            <v>0.08662552790211217</v>
          </cell>
          <cell r="Z31">
            <v>0.11755848591169521</v>
          </cell>
          <cell r="AA31">
            <v>0.10161133632924133</v>
          </cell>
          <cell r="AB31">
            <v>0.45343107361731677</v>
          </cell>
          <cell r="AC31">
            <v>0.07212523851122826</v>
          </cell>
          <cell r="AD31">
            <v>0.015947149582453888</v>
          </cell>
          <cell r="AE31">
            <v>0.004435050278987928</v>
          </cell>
          <cell r="AF31">
            <v>0</v>
          </cell>
          <cell r="AG31">
            <v>0</v>
          </cell>
        </row>
        <row r="32">
          <cell r="B32" t="str">
            <v>SSGCT</v>
          </cell>
          <cell r="E32">
            <v>1</v>
          </cell>
          <cell r="F32">
            <v>0.017669365768129046</v>
          </cell>
          <cell r="G32">
            <v>0.26954925267483704</v>
          </cell>
          <cell r="H32">
            <v>0.08676885329899672</v>
          </cell>
          <cell r="I32">
            <v>0</v>
          </cell>
          <cell r="J32">
            <v>0.10452066454642696</v>
          </cell>
          <cell r="K32">
            <v>0.43548116975920803</v>
          </cell>
          <cell r="L32">
            <v>0.06495276806245634</v>
          </cell>
          <cell r="M32">
            <v>0.016917353587217326</v>
          </cell>
          <cell r="N32">
            <v>0.004140572302728547</v>
          </cell>
          <cell r="O32">
            <v>0</v>
          </cell>
          <cell r="P32">
            <v>0</v>
          </cell>
          <cell r="S32" t="str">
            <v>SSGCT</v>
          </cell>
          <cell r="V32">
            <v>1.0000000000000002</v>
          </cell>
          <cell r="W32">
            <v>0.017669365768129046</v>
          </cell>
          <cell r="X32">
            <v>0.26954925267483704</v>
          </cell>
          <cell r="Y32">
            <v>0.08676885329899672</v>
          </cell>
          <cell r="Z32">
            <v>0.12143801813364428</v>
          </cell>
          <cell r="AA32">
            <v>0.10452066454642696</v>
          </cell>
          <cell r="AB32">
            <v>0.43548116975920803</v>
          </cell>
          <cell r="AC32">
            <v>0.06495276806245634</v>
          </cell>
          <cell r="AD32">
            <v>0.016917353587217326</v>
          </cell>
          <cell r="AE32">
            <v>0.004140572302728547</v>
          </cell>
          <cell r="AF32">
            <v>0</v>
          </cell>
          <cell r="AG32">
            <v>0</v>
          </cell>
        </row>
        <row r="33">
          <cell r="B33" t="str">
            <v>MC</v>
          </cell>
          <cell r="E33">
            <v>1</v>
          </cell>
          <cell r="F33">
            <v>0.00541436784126814</v>
          </cell>
          <cell r="G33">
            <v>0.681356002579239</v>
          </cell>
          <cell r="H33">
            <v>0.12612034813938686</v>
          </cell>
          <cell r="I33">
            <v>0</v>
          </cell>
          <cell r="J33">
            <v>0.032530735835109556</v>
          </cell>
          <cell r="K33">
            <v>0.12938701935038582</v>
          </cell>
          <cell r="L33">
            <v>0.018626737152046765</v>
          </cell>
          <cell r="M33">
            <v>0.005343152893082534</v>
          </cell>
          <cell r="N33">
            <v>0.0012216362094812107</v>
          </cell>
          <cell r="O33">
            <v>0</v>
          </cell>
          <cell r="P33">
            <v>0</v>
          </cell>
          <cell r="S33" t="str">
            <v>MC</v>
          </cell>
          <cell r="V33">
            <v>0.9999999999999999</v>
          </cell>
          <cell r="W33">
            <v>0.00541436784126814</v>
          </cell>
          <cell r="X33">
            <v>0.681356002579239</v>
          </cell>
          <cell r="Y33">
            <v>0.12612034813938686</v>
          </cell>
          <cell r="Z33">
            <v>0.03787388872819209</v>
          </cell>
          <cell r="AA33">
            <v>0.032530735835109556</v>
          </cell>
          <cell r="AB33">
            <v>0.12938701935038582</v>
          </cell>
          <cell r="AC33">
            <v>0.018626737152046765</v>
          </cell>
          <cell r="AD33">
            <v>0.005343152893082534</v>
          </cell>
          <cell r="AE33">
            <v>0.0012216362094812107</v>
          </cell>
          <cell r="AF33">
            <v>0</v>
          </cell>
          <cell r="AG33">
            <v>0</v>
          </cell>
        </row>
        <row r="34">
          <cell r="B34" t="str">
            <v>SNPD</v>
          </cell>
          <cell r="E34">
            <v>0.9999999999999999</v>
          </cell>
          <cell r="F34">
            <v>0.04010196543843459</v>
          </cell>
          <cell r="G34">
            <v>0.3031190701039256</v>
          </cell>
          <cell r="H34">
            <v>0.07164724258085742</v>
          </cell>
          <cell r="I34">
            <v>0</v>
          </cell>
          <cell r="J34">
            <v>0.07608953827185566</v>
          </cell>
          <cell r="K34">
            <v>0.45024792985892836</v>
          </cell>
          <cell r="L34">
            <v>0.04417999279498307</v>
          </cell>
          <cell r="M34">
            <v>0.014614260951015307</v>
          </cell>
          <cell r="N34">
            <v>0</v>
          </cell>
          <cell r="O34">
            <v>0</v>
          </cell>
          <cell r="P34">
            <v>0</v>
          </cell>
          <cell r="S34" t="str">
            <v>SNPD</v>
          </cell>
          <cell r="V34">
            <v>0.9999999999999999</v>
          </cell>
          <cell r="W34">
            <v>0.04050403365524114</v>
          </cell>
          <cell r="X34">
            <v>0.30025564545216704</v>
          </cell>
          <cell r="Y34">
            <v>0.07217765972279566</v>
          </cell>
          <cell r="Z34">
            <v>0.09056973748262875</v>
          </cell>
          <cell r="AA34">
            <v>0.0760507555188022</v>
          </cell>
          <cell r="AB34">
            <v>0.45173805797752054</v>
          </cell>
          <cell r="AC34">
            <v>0.04475486570964687</v>
          </cell>
          <cell r="AD34">
            <v>0.014518981963826564</v>
          </cell>
          <cell r="AE34">
            <v>0</v>
          </cell>
          <cell r="AF34">
            <v>0</v>
          </cell>
          <cell r="AG34">
            <v>0</v>
          </cell>
        </row>
        <row r="35">
          <cell r="B35" t="str">
            <v>DGUH</v>
          </cell>
          <cell r="E35">
            <v>1</v>
          </cell>
          <cell r="F35">
            <v>0</v>
          </cell>
          <cell r="G35">
            <v>0</v>
          </cell>
          <cell r="H35">
            <v>0</v>
          </cell>
          <cell r="I35">
            <v>0</v>
          </cell>
          <cell r="J35">
            <v>0</v>
          </cell>
          <cell r="K35">
            <v>0.8370309013064213</v>
          </cell>
          <cell r="L35">
            <v>0.12050014495313448</v>
          </cell>
          <cell r="M35">
            <v>0.03456594103774405</v>
          </cell>
          <cell r="N35">
            <v>0.007903012702700215</v>
          </cell>
          <cell r="O35">
            <v>0</v>
          </cell>
          <cell r="P35">
            <v>0</v>
          </cell>
          <cell r="S35" t="str">
            <v>DGUH</v>
          </cell>
          <cell r="V35">
            <v>1</v>
          </cell>
          <cell r="W35">
            <v>0</v>
          </cell>
          <cell r="X35">
            <v>0</v>
          </cell>
          <cell r="Y35">
            <v>0</v>
          </cell>
          <cell r="Z35">
            <v>0.03456594103774405</v>
          </cell>
          <cell r="AA35">
            <v>0</v>
          </cell>
          <cell r="AB35">
            <v>0.8370309013064213</v>
          </cell>
          <cell r="AC35">
            <v>0.12050014495313448</v>
          </cell>
          <cell r="AD35">
            <v>0.03456594103774405</v>
          </cell>
          <cell r="AE35">
            <v>0.007903012702700215</v>
          </cell>
          <cell r="AF35">
            <v>0</v>
          </cell>
          <cell r="AG35">
            <v>0</v>
          </cell>
        </row>
        <row r="36">
          <cell r="B36" t="str">
            <v>DEUH</v>
          </cell>
          <cell r="E36">
            <v>1.0000000000000002</v>
          </cell>
          <cell r="F36">
            <v>0</v>
          </cell>
          <cell r="G36">
            <v>0</v>
          </cell>
          <cell r="H36">
            <v>0</v>
          </cell>
          <cell r="I36">
            <v>0</v>
          </cell>
          <cell r="J36">
            <v>0</v>
          </cell>
          <cell r="K36">
            <v>0.8241446629791569</v>
          </cell>
          <cell r="L36">
            <v>0.1302483102669282</v>
          </cell>
          <cell r="M36">
            <v>0.038085029720730336</v>
          </cell>
          <cell r="N36">
            <v>0.007521997033184696</v>
          </cell>
          <cell r="O36">
            <v>0</v>
          </cell>
          <cell r="P36">
            <v>0</v>
          </cell>
          <cell r="S36" t="str">
            <v>DEUH</v>
          </cell>
          <cell r="V36">
            <v>1.0000000000000002</v>
          </cell>
          <cell r="W36">
            <v>0</v>
          </cell>
          <cell r="X36">
            <v>0</v>
          </cell>
          <cell r="Y36">
            <v>0</v>
          </cell>
          <cell r="Z36">
            <v>0.038085029720730336</v>
          </cell>
          <cell r="AA36">
            <v>0</v>
          </cell>
          <cell r="AB36">
            <v>0.8241446629791569</v>
          </cell>
          <cell r="AC36">
            <v>0.1302483102669282</v>
          </cell>
          <cell r="AD36">
            <v>0.038085029720730336</v>
          </cell>
          <cell r="AE36">
            <v>0.007521997033184696</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1.0000000000000002</v>
          </cell>
          <cell r="F38">
            <v>0.01701152307749553</v>
          </cell>
          <cell r="G38">
            <v>0.27549329697823455</v>
          </cell>
          <cell r="H38">
            <v>0.08364517304627485</v>
          </cell>
          <cell r="I38">
            <v>0</v>
          </cell>
          <cell r="J38">
            <v>0.11750446569504984</v>
          </cell>
          <cell r="K38">
            <v>0.41730197540570013</v>
          </cell>
          <cell r="L38">
            <v>0.06595065115287688</v>
          </cell>
          <cell r="M38">
            <v>0.019284184985673455</v>
          </cell>
          <cell r="N38">
            <v>0.003808729658694853</v>
          </cell>
          <cell r="O38">
            <v>0</v>
          </cell>
          <cell r="P38">
            <v>0</v>
          </cell>
          <cell r="S38" t="str">
            <v>DNPGMU</v>
          </cell>
          <cell r="V38">
            <v>1.0000000000000002</v>
          </cell>
          <cell r="W38">
            <v>0.01701152307749553</v>
          </cell>
          <cell r="X38">
            <v>0.2754932969782346</v>
          </cell>
          <cell r="Y38">
            <v>0.08364517304627485</v>
          </cell>
          <cell r="Z38">
            <v>0.1367886506807233</v>
          </cell>
          <cell r="AA38">
            <v>0.11750446569504984</v>
          </cell>
          <cell r="AB38">
            <v>0.41730197540570013</v>
          </cell>
          <cell r="AC38">
            <v>0.06595065115287688</v>
          </cell>
          <cell r="AD38">
            <v>0.01928418498567346</v>
          </cell>
          <cell r="AE38">
            <v>0.0038087296586948533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1</v>
          </cell>
          <cell r="F47">
            <v>0.027202340869304967</v>
          </cell>
          <cell r="G47">
            <v>0.3273216228031935</v>
          </cell>
          <cell r="H47">
            <v>0.07562684851441741</v>
          </cell>
          <cell r="I47">
            <v>0</v>
          </cell>
          <cell r="J47">
            <v>0.06857505393658209</v>
          </cell>
          <cell r="K47">
            <v>0.4525855858696976</v>
          </cell>
          <cell r="L47">
            <v>0.03993316748877829</v>
          </cell>
          <cell r="M47">
            <v>0.008755380518026165</v>
          </cell>
          <cell r="N47">
            <v>0</v>
          </cell>
          <cell r="O47">
            <v>0</v>
          </cell>
          <cell r="P47">
            <v>0</v>
          </cell>
          <cell r="S47" t="str">
            <v>CN</v>
          </cell>
          <cell r="V47">
            <v>1.0000000000000004</v>
          </cell>
          <cell r="W47">
            <v>0.027202340869304967</v>
          </cell>
          <cell r="X47">
            <v>0.3273216228031935</v>
          </cell>
          <cell r="Y47">
            <v>0.07562684851441741</v>
          </cell>
          <cell r="Z47">
            <v>0.07733043445460826</v>
          </cell>
          <cell r="AA47">
            <v>0.06857505393658209</v>
          </cell>
          <cell r="AB47">
            <v>0.4525855858696976</v>
          </cell>
          <cell r="AC47">
            <v>0.03993316748877829</v>
          </cell>
          <cell r="AD47">
            <v>0.008755380518026165</v>
          </cell>
          <cell r="AE47">
            <v>0</v>
          </cell>
          <cell r="AF47">
            <v>0</v>
          </cell>
          <cell r="AG47">
            <v>0</v>
          </cell>
        </row>
        <row r="48">
          <cell r="B48" t="str">
            <v>CNP</v>
          </cell>
          <cell r="E48">
            <v>1</v>
          </cell>
          <cell r="F48">
            <v>0</v>
          </cell>
          <cell r="G48">
            <v>0.6941787742758712</v>
          </cell>
          <cell r="H48">
            <v>0.16038828279808062</v>
          </cell>
          <cell r="I48">
            <v>0</v>
          </cell>
          <cell r="J48">
            <v>0.1454329429260482</v>
          </cell>
          <cell r="K48">
            <v>0</v>
          </cell>
          <cell r="L48">
            <v>0</v>
          </cell>
          <cell r="M48">
            <v>0</v>
          </cell>
          <cell r="N48">
            <v>0</v>
          </cell>
          <cell r="O48">
            <v>0</v>
          </cell>
          <cell r="P48">
            <v>0</v>
          </cell>
          <cell r="S48" t="str">
            <v>CNP</v>
          </cell>
          <cell r="V48">
            <v>1</v>
          </cell>
          <cell r="W48">
            <v>0.05454367362323441</v>
          </cell>
          <cell r="X48">
            <v>0.6563157137755912</v>
          </cell>
          <cell r="Y48">
            <v>0.15164011664815108</v>
          </cell>
          <cell r="Z48">
            <v>0.13750049595302333</v>
          </cell>
          <cell r="AA48">
            <v>0.13750049595302333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0.9028704161727209</v>
          </cell>
          <cell r="L49">
            <v>0.07966333147885213</v>
          </cell>
          <cell r="M49">
            <v>0.017466252348427</v>
          </cell>
          <cell r="N49">
            <v>0</v>
          </cell>
          <cell r="O49">
            <v>0</v>
          </cell>
          <cell r="P49">
            <v>0</v>
          </cell>
          <cell r="S49" t="str">
            <v>CNU</v>
          </cell>
          <cell r="V49">
            <v>1</v>
          </cell>
          <cell r="W49">
            <v>0</v>
          </cell>
          <cell r="X49">
            <v>0</v>
          </cell>
          <cell r="Y49">
            <v>0</v>
          </cell>
          <cell r="Z49">
            <v>0.017466252348427</v>
          </cell>
          <cell r="AA49">
            <v>0</v>
          </cell>
          <cell r="AB49">
            <v>0.9028704161727209</v>
          </cell>
          <cell r="AC49">
            <v>0.07966333147885213</v>
          </cell>
          <cell r="AD49">
            <v>0.017466252348427</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0.9999999999999996</v>
          </cell>
          <cell r="F53">
            <v>0.012704805677833452</v>
          </cell>
          <cell r="G53">
            <v>0.5273892492724335</v>
          </cell>
          <cell r="H53">
            <v>0.09751525936486181</v>
          </cell>
          <cell r="I53">
            <v>0</v>
          </cell>
          <cell r="J53">
            <v>0.11015944716784017</v>
          </cell>
          <cell r="K53">
            <v>0.2948407250421493</v>
          </cell>
          <cell r="L53">
            <v>0.04840474627295003</v>
          </cell>
          <cell r="M53">
            <v>-0.004048944547582604</v>
          </cell>
          <cell r="N53">
            <v>-0.0012383390534439966</v>
          </cell>
          <cell r="O53">
            <v>-0.08588561015279926</v>
          </cell>
          <cell r="P53">
            <v>0.00015866095575718957</v>
          </cell>
          <cell r="S53" t="str">
            <v>EXCTAX</v>
          </cell>
          <cell r="V53">
            <v>0.9999999999999977</v>
          </cell>
          <cell r="W53">
            <v>0.012242318446099278</v>
          </cell>
          <cell r="X53">
            <v>0.5380488083985389</v>
          </cell>
          <cell r="Y53">
            <v>0.0976028050135292</v>
          </cell>
          <cell r="Z53">
            <v>0.10537943961157985</v>
          </cell>
          <cell r="AA53">
            <v>0.11009930553193593</v>
          </cell>
          <cell r="AB53">
            <v>0.2893232526989453</v>
          </cell>
          <cell r="AC53">
            <v>0.04723525339671978</v>
          </cell>
          <cell r="AD53">
            <v>-0.0047198659203560814</v>
          </cell>
          <cell r="AE53">
            <v>-0.0014100254711627484</v>
          </cell>
          <cell r="AF53">
            <v>-0.08858478587216402</v>
          </cell>
          <cell r="AG53">
            <v>0.0001629337779119836</v>
          </cell>
        </row>
        <row r="54">
          <cell r="B54" t="str">
            <v>INT</v>
          </cell>
          <cell r="E54">
            <v>0.9999999999999999</v>
          </cell>
          <cell r="F54">
            <v>0.02590966740879791</v>
          </cell>
          <cell r="G54">
            <v>0.29049951734187585</v>
          </cell>
          <cell r="H54">
            <v>0.08120521770774286</v>
          </cell>
          <cell r="I54">
            <v>0</v>
          </cell>
          <cell r="J54">
            <v>0.09584374005436262</v>
          </cell>
          <cell r="K54">
            <v>0.4319126440953624</v>
          </cell>
          <cell r="L54">
            <v>0.05553675523733395</v>
          </cell>
          <cell r="M54">
            <v>0.01666898070313294</v>
          </cell>
          <cell r="N54">
            <v>0.0024234774513913946</v>
          </cell>
          <cell r="O54">
            <v>0</v>
          </cell>
          <cell r="P54">
            <v>0</v>
          </cell>
          <cell r="S54" t="str">
            <v>INT</v>
          </cell>
          <cell r="V54">
            <v>1.0000000000000007</v>
          </cell>
          <cell r="W54">
            <v>0.025884913724777477</v>
          </cell>
          <cell r="X54">
            <v>0.28908905756795766</v>
          </cell>
          <cell r="Y54">
            <v>0.08143397368854892</v>
          </cell>
          <cell r="Z54">
            <v>0.1128285842698474</v>
          </cell>
          <cell r="AA54">
            <v>0.09615774864538108</v>
          </cell>
          <cell r="AB54">
            <v>0.4321578976482454</v>
          </cell>
          <cell r="AC54">
            <v>0.05613851086719002</v>
          </cell>
          <cell r="AD54">
            <v>0.016670835624466328</v>
          </cell>
          <cell r="AE54">
            <v>0.002467062233433579</v>
          </cell>
          <cell r="AF54">
            <v>0</v>
          </cell>
          <cell r="AG54">
            <v>0</v>
          </cell>
        </row>
        <row r="55">
          <cell r="B55" t="str">
            <v>CIAC</v>
          </cell>
          <cell r="E55">
            <v>1</v>
          </cell>
          <cell r="F55">
            <v>0.020430513847173943</v>
          </cell>
          <cell r="G55">
            <v>0.41851545369806725</v>
          </cell>
          <cell r="H55">
            <v>0.03970293678898239</v>
          </cell>
          <cell r="I55">
            <v>0</v>
          </cell>
          <cell r="J55">
            <v>0.06587269653132609</v>
          </cell>
          <cell r="K55">
            <v>0.3422458110004189</v>
          </cell>
          <cell r="L55">
            <v>0.10130962506582879</v>
          </cell>
          <cell r="M55">
            <v>0.011922963068202704</v>
          </cell>
          <cell r="N55">
            <v>0</v>
          </cell>
          <cell r="O55">
            <v>0</v>
          </cell>
          <cell r="P55">
            <v>0</v>
          </cell>
          <cell r="S55" t="str">
            <v>CIAC</v>
          </cell>
          <cell r="V55">
            <v>1</v>
          </cell>
          <cell r="W55">
            <v>0.020430513847173943</v>
          </cell>
          <cell r="X55">
            <v>0.41851545369806725</v>
          </cell>
          <cell r="Y55">
            <v>0.03970293678898239</v>
          </cell>
          <cell r="Z55">
            <v>0.07779565959952879</v>
          </cell>
          <cell r="AA55">
            <v>0.06587269653132609</v>
          </cell>
          <cell r="AB55">
            <v>0.3422458110004189</v>
          </cell>
          <cell r="AC55">
            <v>0.10130962506582879</v>
          </cell>
          <cell r="AD55">
            <v>0.011922963068202704</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1</v>
          </cell>
          <cell r="F57">
            <v>0.027284194525695464</v>
          </cell>
          <cell r="G57">
            <v>0.3063734867453574</v>
          </cell>
          <cell r="H57">
            <v>0.07773926924662981</v>
          </cell>
          <cell r="I57">
            <v>0</v>
          </cell>
          <cell r="J57">
            <v>0.10603724670940466</v>
          </cell>
          <cell r="K57">
            <v>0.40668965098446114</v>
          </cell>
          <cell r="L57">
            <v>0.05630996119478354</v>
          </cell>
          <cell r="M57">
            <v>0.01779587011611634</v>
          </cell>
          <cell r="N57">
            <v>0.001922868173261979</v>
          </cell>
          <cell r="O57">
            <v>0</v>
          </cell>
          <cell r="P57">
            <v>-0.00015254769571039335</v>
          </cell>
          <cell r="S57" t="str">
            <v>TAXDEPR</v>
          </cell>
          <cell r="V57">
            <v>0.9999999999999997</v>
          </cell>
          <cell r="W57">
            <v>0.027284194525695464</v>
          </cell>
          <cell r="X57">
            <v>0.3063734867453574</v>
          </cell>
          <cell r="Y57">
            <v>0.07773926924662981</v>
          </cell>
          <cell r="Z57">
            <v>0.123833116825521</v>
          </cell>
          <cell r="AA57">
            <v>0.10603724670940466</v>
          </cell>
          <cell r="AB57">
            <v>0.40668965098446114</v>
          </cell>
          <cell r="AC57">
            <v>0.05630996119478354</v>
          </cell>
          <cell r="AD57">
            <v>0.01779587011611634</v>
          </cell>
          <cell r="AE57">
            <v>0.001922868173261979</v>
          </cell>
          <cell r="AF57">
            <v>0</v>
          </cell>
          <cell r="AG57">
            <v>-0.00015254769571039335</v>
          </cell>
        </row>
        <row r="58">
          <cell r="B58" t="str">
            <v>BADDEBT</v>
          </cell>
          <cell r="E58">
            <v>0.9999999999999999</v>
          </cell>
          <cell r="F58">
            <v>0.03000003314880335</v>
          </cell>
          <cell r="G58">
            <v>0.40000003022666547</v>
          </cell>
          <cell r="H58">
            <v>0.1200000309560793</v>
          </cell>
          <cell r="I58">
            <v>0</v>
          </cell>
          <cell r="J58">
            <v>0.04920005771943448</v>
          </cell>
          <cell r="K58">
            <v>0.36999990000345406</v>
          </cell>
          <cell r="L58">
            <v>0.0200000347003344</v>
          </cell>
          <cell r="M58">
            <v>0.010799913245228776</v>
          </cell>
          <cell r="N58">
            <v>0</v>
          </cell>
          <cell r="O58">
            <v>0</v>
          </cell>
          <cell r="P58">
            <v>0</v>
          </cell>
          <cell r="S58" t="str">
            <v>BADDEBT</v>
          </cell>
          <cell r="V58">
            <v>0.9999999999999998</v>
          </cell>
          <cell r="W58">
            <v>0.03000003314880335</v>
          </cell>
          <cell r="X58">
            <v>0.40000003022666547</v>
          </cell>
          <cell r="Y58">
            <v>0.1200000309560793</v>
          </cell>
          <cell r="Z58">
            <v>0.05999997096466326</v>
          </cell>
          <cell r="AA58">
            <v>0.04920005771943448</v>
          </cell>
          <cell r="AB58">
            <v>0.36999990000345406</v>
          </cell>
          <cell r="AC58">
            <v>0.0200000347003344</v>
          </cell>
          <cell r="AD58">
            <v>0.010799913245228776</v>
          </cell>
          <cell r="AE58">
            <v>0</v>
          </cell>
          <cell r="AF58">
            <v>0</v>
          </cell>
          <cell r="AG58">
            <v>0</v>
          </cell>
        </row>
        <row r="59">
          <cell r="B59" t="str">
            <v>DITEXPMA</v>
          </cell>
          <cell r="E59">
            <v>0</v>
          </cell>
          <cell r="F59">
            <v>0</v>
          </cell>
          <cell r="G59">
            <v>0</v>
          </cell>
          <cell r="H59">
            <v>0</v>
          </cell>
          <cell r="I59">
            <v>0</v>
          </cell>
          <cell r="J59">
            <v>0</v>
          </cell>
          <cell r="K59">
            <v>0</v>
          </cell>
          <cell r="L59">
            <v>0</v>
          </cell>
          <cell r="M59">
            <v>0</v>
          </cell>
          <cell r="N59">
            <v>0</v>
          </cell>
          <cell r="O59">
            <v>0</v>
          </cell>
          <cell r="P59">
            <v>0</v>
          </cell>
          <cell r="S59" t="str">
            <v>DITEXPMA</v>
          </cell>
          <cell r="V59">
            <v>0</v>
          </cell>
          <cell r="W59">
            <v>0</v>
          </cell>
          <cell r="X59">
            <v>0</v>
          </cell>
          <cell r="Y59">
            <v>0</v>
          </cell>
          <cell r="Z59">
            <v>0</v>
          </cell>
          <cell r="AA59">
            <v>0</v>
          </cell>
          <cell r="AB59">
            <v>0</v>
          </cell>
          <cell r="AC59">
            <v>0</v>
          </cell>
          <cell r="AD59">
            <v>0</v>
          </cell>
          <cell r="AE59">
            <v>0</v>
          </cell>
          <cell r="AF59">
            <v>0</v>
          </cell>
          <cell r="AG59">
            <v>0</v>
          </cell>
        </row>
        <row r="60">
          <cell r="B60" t="str">
            <v>DITBALMA</v>
          </cell>
          <cell r="E60">
            <v>1</v>
          </cell>
          <cell r="F60">
            <v>0.02524694385003949</v>
          </cell>
          <cell r="G60">
            <v>0.278577898393393</v>
          </cell>
          <cell r="H60">
            <v>0.07072704641409693</v>
          </cell>
          <cell r="I60">
            <v>0</v>
          </cell>
          <cell r="J60">
            <v>0.09689875358578252</v>
          </cell>
          <cell r="K60">
            <v>0.4406834965457299</v>
          </cell>
          <cell r="L60">
            <v>0.06464317790430603</v>
          </cell>
          <cell r="M60">
            <v>0.021227196664504087</v>
          </cell>
          <cell r="N60">
            <v>0.00211347859861339</v>
          </cell>
          <cell r="O60">
            <v>0</v>
          </cell>
          <cell r="P60">
            <v>-0.00011799195646527387</v>
          </cell>
          <cell r="S60" t="str">
            <v>DITBALMA</v>
          </cell>
          <cell r="V60">
            <v>1</v>
          </cell>
          <cell r="W60">
            <v>0.02524694385003949</v>
          </cell>
          <cell r="X60">
            <v>0.278577898393393</v>
          </cell>
          <cell r="Y60">
            <v>0.07072704641409693</v>
          </cell>
          <cell r="Z60">
            <v>0.1181259502502866</v>
          </cell>
          <cell r="AA60">
            <v>0.09689875358578252</v>
          </cell>
          <cell r="AB60">
            <v>0.4406834965457299</v>
          </cell>
          <cell r="AC60">
            <v>0.06464317790430603</v>
          </cell>
          <cell r="AD60">
            <v>0.021227196664504087</v>
          </cell>
          <cell r="AE60">
            <v>0.00211347859861339</v>
          </cell>
          <cell r="AF60">
            <v>0</v>
          </cell>
          <cell r="AG60">
            <v>-0.00011799195646527387</v>
          </cell>
        </row>
        <row r="61">
          <cell r="B61" t="str">
            <v>ITC84</v>
          </cell>
          <cell r="E61">
            <v>0.9999999999999999</v>
          </cell>
          <cell r="F61">
            <v>0.03287</v>
          </cell>
          <cell r="G61">
            <v>0.70976</v>
          </cell>
          <cell r="H61">
            <v>0.1418</v>
          </cell>
          <cell r="I61">
            <v>0</v>
          </cell>
          <cell r="J61">
            <v>0.10946</v>
          </cell>
          <cell r="K61">
            <v>0</v>
          </cell>
          <cell r="L61">
            <v>0</v>
          </cell>
          <cell r="M61">
            <v>0</v>
          </cell>
          <cell r="N61">
            <v>0</v>
          </cell>
          <cell r="O61">
            <v>0</v>
          </cell>
          <cell r="P61">
            <v>0.00611</v>
          </cell>
          <cell r="S61" t="str">
            <v>ITC84</v>
          </cell>
          <cell r="V61">
            <v>0.9999999999999999</v>
          </cell>
          <cell r="W61">
            <v>0.03287</v>
          </cell>
          <cell r="X61">
            <v>0.70976</v>
          </cell>
          <cell r="Y61">
            <v>0.1418</v>
          </cell>
          <cell r="Z61">
            <v>0.10946</v>
          </cell>
          <cell r="AA61">
            <v>0.10946</v>
          </cell>
          <cell r="AB61">
            <v>0</v>
          </cell>
          <cell r="AC61">
            <v>0</v>
          </cell>
          <cell r="AD61">
            <v>0</v>
          </cell>
          <cell r="AE61">
            <v>0</v>
          </cell>
          <cell r="AF61">
            <v>0</v>
          </cell>
          <cell r="AG61">
            <v>0.00611</v>
          </cell>
        </row>
        <row r="62">
          <cell r="B62" t="str">
            <v>ITC85</v>
          </cell>
          <cell r="E62">
            <v>1</v>
          </cell>
          <cell r="F62">
            <v>0.0542</v>
          </cell>
          <cell r="G62">
            <v>0.6769</v>
          </cell>
          <cell r="H62">
            <v>0.1336</v>
          </cell>
          <cell r="I62">
            <v>0</v>
          </cell>
          <cell r="J62">
            <v>0.1161</v>
          </cell>
          <cell r="K62">
            <v>0</v>
          </cell>
          <cell r="L62">
            <v>0</v>
          </cell>
          <cell r="M62">
            <v>0</v>
          </cell>
          <cell r="N62">
            <v>0</v>
          </cell>
          <cell r="O62">
            <v>0</v>
          </cell>
          <cell r="P62">
            <v>0.0192</v>
          </cell>
          <cell r="S62" t="str">
            <v>ITC85</v>
          </cell>
          <cell r="V62">
            <v>1</v>
          </cell>
          <cell r="W62">
            <v>0.0542</v>
          </cell>
          <cell r="X62">
            <v>0.6769</v>
          </cell>
          <cell r="Y62">
            <v>0.1336</v>
          </cell>
          <cell r="Z62">
            <v>0.1161</v>
          </cell>
          <cell r="AA62">
            <v>0.1161</v>
          </cell>
          <cell r="AB62">
            <v>0</v>
          </cell>
          <cell r="AC62">
            <v>0</v>
          </cell>
          <cell r="AD62">
            <v>0</v>
          </cell>
          <cell r="AE62">
            <v>0</v>
          </cell>
          <cell r="AF62">
            <v>0</v>
          </cell>
          <cell r="AG62">
            <v>0.0192</v>
          </cell>
        </row>
        <row r="63">
          <cell r="B63" t="str">
            <v>ITC86</v>
          </cell>
          <cell r="E63">
            <v>0.9999999999999999</v>
          </cell>
          <cell r="F63">
            <v>0.04789</v>
          </cell>
          <cell r="G63">
            <v>0.64608</v>
          </cell>
          <cell r="H63">
            <v>0.13126</v>
          </cell>
          <cell r="I63">
            <v>0</v>
          </cell>
          <cell r="J63">
            <v>0.155</v>
          </cell>
          <cell r="K63">
            <v>0</v>
          </cell>
          <cell r="L63">
            <v>0</v>
          </cell>
          <cell r="M63">
            <v>0</v>
          </cell>
          <cell r="N63">
            <v>0</v>
          </cell>
          <cell r="O63">
            <v>0</v>
          </cell>
          <cell r="P63">
            <v>0.01977</v>
          </cell>
          <cell r="S63" t="str">
            <v>ITC86</v>
          </cell>
          <cell r="V63">
            <v>1</v>
          </cell>
          <cell r="W63">
            <v>0.04789</v>
          </cell>
          <cell r="X63">
            <v>0.64608</v>
          </cell>
          <cell r="Y63">
            <v>0.13126</v>
          </cell>
          <cell r="Z63">
            <v>0.155</v>
          </cell>
          <cell r="AA63">
            <v>0.155</v>
          </cell>
          <cell r="AB63">
            <v>0</v>
          </cell>
          <cell r="AC63">
            <v>0</v>
          </cell>
          <cell r="AD63">
            <v>0</v>
          </cell>
          <cell r="AE63">
            <v>0</v>
          </cell>
          <cell r="AF63">
            <v>0</v>
          </cell>
          <cell r="AG63">
            <v>0.01977</v>
          </cell>
        </row>
        <row r="64">
          <cell r="B64" t="str">
            <v>ITC88</v>
          </cell>
          <cell r="E64">
            <v>1</v>
          </cell>
          <cell r="F64">
            <v>0.0427</v>
          </cell>
          <cell r="G64">
            <v>0.612</v>
          </cell>
          <cell r="H64">
            <v>0.1496</v>
          </cell>
          <cell r="I64">
            <v>0</v>
          </cell>
          <cell r="J64">
            <v>0.1671</v>
          </cell>
          <cell r="K64">
            <v>0</v>
          </cell>
          <cell r="L64">
            <v>0</v>
          </cell>
          <cell r="M64">
            <v>0</v>
          </cell>
          <cell r="N64">
            <v>0</v>
          </cell>
          <cell r="O64">
            <v>0</v>
          </cell>
          <cell r="P64">
            <v>0.0286</v>
          </cell>
          <cell r="S64" t="str">
            <v>ITC88</v>
          </cell>
          <cell r="V64">
            <v>1</v>
          </cell>
          <cell r="W64">
            <v>0.0427</v>
          </cell>
          <cell r="X64">
            <v>0.612</v>
          </cell>
          <cell r="Y64">
            <v>0.1496</v>
          </cell>
          <cell r="Z64">
            <v>0.1671</v>
          </cell>
          <cell r="AA64">
            <v>0.1671</v>
          </cell>
          <cell r="AB64">
            <v>0</v>
          </cell>
          <cell r="AC64">
            <v>0</v>
          </cell>
          <cell r="AD64">
            <v>0</v>
          </cell>
          <cell r="AE64">
            <v>0</v>
          </cell>
          <cell r="AF64">
            <v>0</v>
          </cell>
          <cell r="AG64">
            <v>0.0286</v>
          </cell>
        </row>
        <row r="65">
          <cell r="B65" t="str">
            <v>ITC89</v>
          </cell>
          <cell r="E65">
            <v>1</v>
          </cell>
          <cell r="F65">
            <v>0.048806</v>
          </cell>
          <cell r="G65">
            <v>0.563558</v>
          </cell>
          <cell r="H65">
            <v>0.152688</v>
          </cell>
          <cell r="I65">
            <v>0</v>
          </cell>
          <cell r="J65">
            <v>0.206776</v>
          </cell>
          <cell r="K65">
            <v>0</v>
          </cell>
          <cell r="L65">
            <v>0</v>
          </cell>
          <cell r="M65">
            <v>0</v>
          </cell>
          <cell r="N65">
            <v>0</v>
          </cell>
          <cell r="O65">
            <v>0</v>
          </cell>
          <cell r="P65">
            <v>0.028172</v>
          </cell>
          <cell r="S65" t="str">
            <v>ITC89</v>
          </cell>
          <cell r="V65">
            <v>1</v>
          </cell>
          <cell r="W65">
            <v>0.048806</v>
          </cell>
          <cell r="X65">
            <v>0.563558</v>
          </cell>
          <cell r="Y65">
            <v>0.152688</v>
          </cell>
          <cell r="Z65">
            <v>0.206776</v>
          </cell>
          <cell r="AA65">
            <v>0.206776</v>
          </cell>
          <cell r="AB65">
            <v>0</v>
          </cell>
          <cell r="AC65">
            <v>0</v>
          </cell>
          <cell r="AD65">
            <v>0</v>
          </cell>
          <cell r="AE65">
            <v>0</v>
          </cell>
          <cell r="AF65">
            <v>0</v>
          </cell>
          <cell r="AG65">
            <v>0.028172</v>
          </cell>
        </row>
        <row r="66">
          <cell r="B66" t="str">
            <v>ITC90</v>
          </cell>
          <cell r="E66">
            <v>1</v>
          </cell>
          <cell r="F66">
            <v>0.015047</v>
          </cell>
          <cell r="G66">
            <v>0.159356</v>
          </cell>
          <cell r="H66">
            <v>0.039132</v>
          </cell>
          <cell r="I66">
            <v>0</v>
          </cell>
          <cell r="J66">
            <v>0.038051</v>
          </cell>
          <cell r="K66">
            <v>0.469355</v>
          </cell>
          <cell r="L66">
            <v>0.139815</v>
          </cell>
          <cell r="M66">
            <v>0.135384</v>
          </cell>
          <cell r="N66">
            <v>0</v>
          </cell>
          <cell r="O66">
            <v>0</v>
          </cell>
          <cell r="P66">
            <v>0.00386</v>
          </cell>
          <cell r="S66" t="str">
            <v>ITC90</v>
          </cell>
          <cell r="V66">
            <v>1</v>
          </cell>
          <cell r="W66">
            <v>0.015047</v>
          </cell>
          <cell r="X66">
            <v>0.159356</v>
          </cell>
          <cell r="Y66">
            <v>0.039132</v>
          </cell>
          <cell r="Z66">
            <v>0.173435</v>
          </cell>
          <cell r="AA66">
            <v>0.038051</v>
          </cell>
          <cell r="AB66">
            <v>0.469355</v>
          </cell>
          <cell r="AC66">
            <v>0.139815</v>
          </cell>
          <cell r="AD66">
            <v>0.135384</v>
          </cell>
          <cell r="AE66">
            <v>0</v>
          </cell>
          <cell r="AF66">
            <v>0</v>
          </cell>
          <cell r="AG66">
            <v>0.00386</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0.9999999999999998</v>
          </cell>
          <cell r="F69">
            <v>0.01776656836186181</v>
          </cell>
          <cell r="G69">
            <v>0.2827208746199788</v>
          </cell>
          <cell r="H69">
            <v>0.08651654665016367</v>
          </cell>
          <cell r="I69">
            <v>0</v>
          </cell>
          <cell r="J69">
            <v>0.10681389345916883</v>
          </cell>
          <cell r="K69">
            <v>0.42379507404870037</v>
          </cell>
          <cell r="L69">
            <v>0.060830261852794755</v>
          </cell>
          <cell r="M69">
            <v>0.017560880005719894</v>
          </cell>
          <cell r="N69">
            <v>0.00399590100161178</v>
          </cell>
          <cell r="O69">
            <v>0</v>
          </cell>
          <cell r="P69">
            <v>0</v>
          </cell>
          <cell r="S69" t="str">
            <v>SNPPS</v>
          </cell>
          <cell r="V69">
            <v>1.0000000000000002</v>
          </cell>
          <cell r="W69">
            <v>0.017766531307003692</v>
          </cell>
          <cell r="X69">
            <v>0.28270644575187126</v>
          </cell>
          <cell r="Y69">
            <v>0.08651583072943533</v>
          </cell>
          <cell r="Z69">
            <v>0.12437289488846602</v>
          </cell>
          <cell r="AA69">
            <v>0.10681252190105668</v>
          </cell>
          <cell r="AB69">
            <v>0.4238071652153164</v>
          </cell>
          <cell r="AC69">
            <v>0.060835025288538035</v>
          </cell>
          <cell r="AD69">
            <v>0.01756037298740934</v>
          </cell>
          <cell r="AE69">
            <v>0.003996106819369178</v>
          </cell>
          <cell r="AF69">
            <v>0</v>
          </cell>
          <cell r="AG69">
            <v>0</v>
          </cell>
        </row>
        <row r="70">
          <cell r="B70" t="str">
            <v>SNPT</v>
          </cell>
          <cell r="E70">
            <v>1.0000000000000002</v>
          </cell>
          <cell r="F70">
            <v>0.01776436338265421</v>
          </cell>
          <cell r="G70">
            <v>0.28186227318996265</v>
          </cell>
          <cell r="H70">
            <v>0.08647394521001166</v>
          </cell>
          <cell r="I70">
            <v>0</v>
          </cell>
          <cell r="J70">
            <v>0.10673227778788409</v>
          </cell>
          <cell r="K70">
            <v>0.4245145686666944</v>
          </cell>
          <cell r="L70">
            <v>0.061113713937219996</v>
          </cell>
          <cell r="M70">
            <v>0.01753070947236693</v>
          </cell>
          <cell r="N70">
            <v>0.004008148353206386</v>
          </cell>
          <cell r="O70">
            <v>0</v>
          </cell>
          <cell r="P70">
            <v>0</v>
          </cell>
          <cell r="S70" t="str">
            <v>SNPT</v>
          </cell>
          <cell r="V70">
            <v>1.0000000000000009</v>
          </cell>
          <cell r="W70">
            <v>0.01776436338265422</v>
          </cell>
          <cell r="X70">
            <v>0.2818622731899629</v>
          </cell>
          <cell r="Y70">
            <v>0.08647394521001167</v>
          </cell>
          <cell r="Z70">
            <v>0.12426298726025103</v>
          </cell>
          <cell r="AA70">
            <v>0.1067322777878841</v>
          </cell>
          <cell r="AB70">
            <v>0.4245145686666946</v>
          </cell>
          <cell r="AC70">
            <v>0.061113713937219996</v>
          </cell>
          <cell r="AD70">
            <v>0.017530709472366932</v>
          </cell>
          <cell r="AE70">
            <v>0.004008148353206387</v>
          </cell>
          <cell r="AF70">
            <v>0</v>
          </cell>
          <cell r="AG70">
            <v>0</v>
          </cell>
        </row>
        <row r="71">
          <cell r="B71" t="str">
            <v>SNPP</v>
          </cell>
          <cell r="E71">
            <v>0.9999999999999998</v>
          </cell>
          <cell r="F71">
            <v>0.01776083714778369</v>
          </cell>
          <cell r="G71">
            <v>0.28185187272527784</v>
          </cell>
          <cell r="H71">
            <v>0.08652344823179069</v>
          </cell>
          <cell r="I71">
            <v>0</v>
          </cell>
          <cell r="J71">
            <v>0.10667379721363719</v>
          </cell>
          <cell r="K71">
            <v>0.42455909199290015</v>
          </cell>
          <cell r="L71">
            <v>0.06110467525910708</v>
          </cell>
          <cell r="M71">
            <v>0.01752036684272198</v>
          </cell>
          <cell r="N71">
            <v>0.004005910586781181</v>
          </cell>
          <cell r="O71">
            <v>0</v>
          </cell>
          <cell r="P71">
            <v>0</v>
          </cell>
          <cell r="S71" t="str">
            <v>SNPP</v>
          </cell>
          <cell r="V71">
            <v>1.0000000000000007</v>
          </cell>
          <cell r="W71">
            <v>0.01776004750964455</v>
          </cell>
          <cell r="X71">
            <v>0.281706507091717</v>
          </cell>
          <cell r="Y71">
            <v>0.08652218614699203</v>
          </cell>
          <cell r="Z71">
            <v>0.12416721156124164</v>
          </cell>
          <cell r="AA71">
            <v>0.10665313968635479</v>
          </cell>
          <cell r="AB71">
            <v>0.42468516604373596</v>
          </cell>
          <cell r="AC71">
            <v>0.06115118138722302</v>
          </cell>
          <cell r="AD71">
            <v>0.017514071874886857</v>
          </cell>
          <cell r="AE71">
            <v>0.004007700259446326</v>
          </cell>
          <cell r="AF71">
            <v>0</v>
          </cell>
          <cell r="AG71">
            <v>0</v>
          </cell>
        </row>
        <row r="72">
          <cell r="B72" t="str">
            <v>SNPPH</v>
          </cell>
          <cell r="E72">
            <v>1.0000000000000007</v>
          </cell>
          <cell r="F72">
            <v>0.01776436338265422</v>
          </cell>
          <cell r="G72">
            <v>0.2818622731899628</v>
          </cell>
          <cell r="H72">
            <v>0.08647394521001169</v>
          </cell>
          <cell r="I72">
            <v>0</v>
          </cell>
          <cell r="J72">
            <v>0.1067322777878841</v>
          </cell>
          <cell r="K72">
            <v>0.42451456866669457</v>
          </cell>
          <cell r="L72">
            <v>0.061113713937219975</v>
          </cell>
          <cell r="M72">
            <v>0.017530709472366932</v>
          </cell>
          <cell r="N72">
            <v>0.004008148353206388</v>
          </cell>
          <cell r="O72">
            <v>0</v>
          </cell>
          <cell r="P72">
            <v>0</v>
          </cell>
          <cell r="S72" t="str">
            <v>SNPPH</v>
          </cell>
          <cell r="V72">
            <v>1.0000000000000007</v>
          </cell>
          <cell r="W72">
            <v>0.017764363382654212</v>
          </cell>
          <cell r="X72">
            <v>0.28186227318996293</v>
          </cell>
          <cell r="Y72">
            <v>0.0864739452100117</v>
          </cell>
          <cell r="Z72">
            <v>0.124262987260251</v>
          </cell>
          <cell r="AA72">
            <v>0.10673227778788408</v>
          </cell>
          <cell r="AB72">
            <v>0.42451456866669446</v>
          </cell>
          <cell r="AC72">
            <v>0.06111371393721997</v>
          </cell>
          <cell r="AD72">
            <v>0.017530709472366932</v>
          </cell>
          <cell r="AE72">
            <v>0.004008148353206388</v>
          </cell>
          <cell r="AF72">
            <v>0</v>
          </cell>
          <cell r="AG72">
            <v>0</v>
          </cell>
        </row>
        <row r="73">
          <cell r="B73" t="str">
            <v>SNPPN</v>
          </cell>
          <cell r="E73">
            <v>1</v>
          </cell>
          <cell r="F73">
            <v>0.017764363382654205</v>
          </cell>
          <cell r="G73">
            <v>0.2818622731899626</v>
          </cell>
          <cell r="H73">
            <v>0.08647394521001163</v>
          </cell>
          <cell r="I73">
            <v>0</v>
          </cell>
          <cell r="J73">
            <v>0.10673227778788404</v>
          </cell>
          <cell r="K73">
            <v>0.4245145686666943</v>
          </cell>
          <cell r="L73">
            <v>0.06111371393721997</v>
          </cell>
          <cell r="M73">
            <v>0.017530709472366922</v>
          </cell>
          <cell r="N73">
            <v>0.004008148353206383</v>
          </cell>
          <cell r="O73">
            <v>0</v>
          </cell>
          <cell r="P73">
            <v>0</v>
          </cell>
          <cell r="S73" t="str">
            <v>SNPPN</v>
          </cell>
          <cell r="V73">
            <v>1</v>
          </cell>
          <cell r="W73">
            <v>0.017764363382654205</v>
          </cell>
          <cell r="X73">
            <v>0.2818622731899626</v>
          </cell>
          <cell r="Y73">
            <v>0.08647394521001163</v>
          </cell>
          <cell r="Z73">
            <v>0.12426298726025095</v>
          </cell>
          <cell r="AA73">
            <v>0.10673227778788404</v>
          </cell>
          <cell r="AB73">
            <v>0.4245145686666943</v>
          </cell>
          <cell r="AC73">
            <v>0.06111371393721997</v>
          </cell>
          <cell r="AD73">
            <v>0.017530709472366922</v>
          </cell>
          <cell r="AE73">
            <v>0.004008148353206383</v>
          </cell>
          <cell r="AF73">
            <v>0</v>
          </cell>
          <cell r="AG73">
            <v>0</v>
          </cell>
        </row>
        <row r="74">
          <cell r="B74" t="str">
            <v>SNPPO</v>
          </cell>
          <cell r="E74">
            <v>1.0000000000000002</v>
          </cell>
          <cell r="F74">
            <v>0.01771834865265779</v>
          </cell>
          <cell r="G74">
            <v>0.2758981201185838</v>
          </cell>
          <cell r="H74">
            <v>0.08661679212418144</v>
          </cell>
          <cell r="I74">
            <v>0</v>
          </cell>
          <cell r="J74">
            <v>0.10566102156033737</v>
          </cell>
          <cell r="K74">
            <v>0.42982654613868476</v>
          </cell>
          <cell r="L74">
            <v>0.06297326630490192</v>
          </cell>
          <cell r="M74">
            <v>0.01723361353382207</v>
          </cell>
          <cell r="N74">
            <v>0.004072291566831061</v>
          </cell>
          <cell r="O74">
            <v>0</v>
          </cell>
          <cell r="P74">
            <v>0</v>
          </cell>
          <cell r="S74" t="str">
            <v>SNPPO</v>
          </cell>
          <cell r="V74">
            <v>0.9999999999999999</v>
          </cell>
          <cell r="W74">
            <v>0.017731676166046966</v>
          </cell>
          <cell r="X74">
            <v>0.2776255523977715</v>
          </cell>
          <cell r="Y74">
            <v>0.08657541854312704</v>
          </cell>
          <cell r="Z74">
            <v>0.12329095887604662</v>
          </cell>
          <cell r="AA74">
            <v>0.1059712957207417</v>
          </cell>
          <cell r="AB74">
            <v>0.42828800726457866</v>
          </cell>
          <cell r="AC74">
            <v>0.06243467335694608</v>
          </cell>
          <cell r="AD74">
            <v>0.017319663155304924</v>
          </cell>
          <cell r="AE74">
            <v>0.004053713395483006</v>
          </cell>
          <cell r="AF74">
            <v>0</v>
          </cell>
          <cell r="AG74">
            <v>0</v>
          </cell>
        </row>
        <row r="75">
          <cell r="B75" t="str">
            <v>SNPG</v>
          </cell>
          <cell r="E75">
            <v>0.9999999999999997</v>
          </cell>
          <cell r="F75">
            <v>0.023707682229516823</v>
          </cell>
          <cell r="G75">
            <v>0.3004891881534611</v>
          </cell>
          <cell r="H75">
            <v>0.08483060113139035</v>
          </cell>
          <cell r="I75">
            <v>0</v>
          </cell>
          <cell r="J75">
            <v>0.09947974468806907</v>
          </cell>
          <cell r="K75">
            <v>0.4079886663958759</v>
          </cell>
          <cell r="L75">
            <v>0.06288985322583028</v>
          </cell>
          <cell r="M75">
            <v>0.019226816989320186</v>
          </cell>
          <cell r="N75">
            <v>0.0013874471865360494</v>
          </cell>
          <cell r="O75">
            <v>0</v>
          </cell>
          <cell r="P75">
            <v>0</v>
          </cell>
          <cell r="S75" t="str">
            <v>SNPG</v>
          </cell>
          <cell r="V75">
            <v>1.0000000000000007</v>
          </cell>
          <cell r="W75">
            <v>0.02485962393267515</v>
          </cell>
          <cell r="X75">
            <v>0.2985921162289209</v>
          </cell>
          <cell r="Y75">
            <v>0.08332383465112722</v>
          </cell>
          <cell r="Z75">
            <v>0.11863029817272817</v>
          </cell>
          <cell r="AA75">
            <v>0.09934875587228405</v>
          </cell>
          <cell r="AB75">
            <v>0.4073807389411468</v>
          </cell>
          <cell r="AC75">
            <v>0.06586080100053543</v>
          </cell>
          <cell r="AD75">
            <v>0.019281542300444127</v>
          </cell>
          <cell r="AE75">
            <v>0.0013525870728666775</v>
          </cell>
          <cell r="AF75">
            <v>0</v>
          </cell>
          <cell r="AG75">
            <v>0</v>
          </cell>
        </row>
        <row r="76">
          <cell r="B76" t="str">
            <v>SNPI</v>
          </cell>
          <cell r="E76">
            <v>1</v>
          </cell>
          <cell r="F76">
            <v>0.023931155287397855</v>
          </cell>
          <cell r="G76">
            <v>0.2900991110001511</v>
          </cell>
          <cell r="H76">
            <v>0.08313251245632025</v>
          </cell>
          <cell r="I76">
            <v>0</v>
          </cell>
          <cell r="J76">
            <v>0.09930839942847977</v>
          </cell>
          <cell r="K76">
            <v>0.42590624188897347</v>
          </cell>
          <cell r="L76">
            <v>0.058239940430924904</v>
          </cell>
          <cell r="M76">
            <v>0.016617949177403512</v>
          </cell>
          <cell r="N76">
            <v>0.002764690330349066</v>
          </cell>
          <cell r="O76">
            <v>0</v>
          </cell>
          <cell r="P76">
            <v>0</v>
          </cell>
          <cell r="S76" t="str">
            <v>SNPI</v>
          </cell>
          <cell r="V76">
            <v>1.0000000000000002</v>
          </cell>
          <cell r="W76">
            <v>0.023981693859528648</v>
          </cell>
          <cell r="X76">
            <v>0.28882427758276435</v>
          </cell>
          <cell r="Y76">
            <v>0.08338324155094681</v>
          </cell>
          <cell r="Z76">
            <v>0.11622992892556634</v>
          </cell>
          <cell r="AA76">
            <v>0.09960750889017203</v>
          </cell>
          <cell r="AB76">
            <v>0.4261979991037721</v>
          </cell>
          <cell r="AC76">
            <v>0.05856809123944525</v>
          </cell>
          <cell r="AD76">
            <v>0.016622420035394315</v>
          </cell>
          <cell r="AE76">
            <v>0.002814767737976675</v>
          </cell>
          <cell r="AF76">
            <v>0</v>
          </cell>
          <cell r="AG76">
            <v>0</v>
          </cell>
        </row>
        <row r="77">
          <cell r="B77" t="str">
            <v>TROJP</v>
          </cell>
          <cell r="E77">
            <v>1</v>
          </cell>
          <cell r="F77">
            <v>0.017650001178717532</v>
          </cell>
          <cell r="G77">
            <v>0.28089477696081216</v>
          </cell>
          <cell r="H77">
            <v>0.08604423306938512</v>
          </cell>
          <cell r="I77">
            <v>0</v>
          </cell>
          <cell r="J77">
            <v>0.10836865557191334</v>
          </cell>
          <cell r="K77">
            <v>0.42341892055145125</v>
          </cell>
          <cell r="L77">
            <v>0.06184848171797695</v>
          </cell>
          <cell r="M77">
            <v>0.017797075822410392</v>
          </cell>
          <cell r="N77">
            <v>0.003977855127333326</v>
          </cell>
          <cell r="O77">
            <v>0</v>
          </cell>
          <cell r="P77">
            <v>0</v>
          </cell>
          <cell r="S77" t="str">
            <v>TROJP</v>
          </cell>
          <cell r="V77">
            <v>1</v>
          </cell>
          <cell r="W77">
            <v>0.017650001178717532</v>
          </cell>
          <cell r="X77">
            <v>0.28089477696081216</v>
          </cell>
          <cell r="Y77">
            <v>0.08604423306938512</v>
          </cell>
          <cell r="Z77">
            <v>0.12616573139432374</v>
          </cell>
          <cell r="AA77">
            <v>0.10836865557191334</v>
          </cell>
          <cell r="AB77">
            <v>0.42341892055145125</v>
          </cell>
          <cell r="AC77">
            <v>0.06184848171797695</v>
          </cell>
          <cell r="AD77">
            <v>0.017797075822410392</v>
          </cell>
          <cell r="AE77">
            <v>0.003977855127333326</v>
          </cell>
          <cell r="AF77">
            <v>0</v>
          </cell>
          <cell r="AG77">
            <v>0</v>
          </cell>
        </row>
        <row r="78">
          <cell r="B78" t="str">
            <v>TROJD</v>
          </cell>
          <cell r="E78">
            <v>1</v>
          </cell>
          <cell r="F78">
            <v>0.017629802502235548</v>
          </cell>
          <cell r="G78">
            <v>0.28072389757358934</v>
          </cell>
          <cell r="H78">
            <v>0.08596833722084321</v>
          </cell>
          <cell r="I78">
            <v>0</v>
          </cell>
          <cell r="J78">
            <v>0.10865767295986269</v>
          </cell>
          <cell r="K78">
            <v>0.4232254069511875</v>
          </cell>
          <cell r="L78">
            <v>0.06197825655775803</v>
          </cell>
          <cell r="M78">
            <v>0.017844121503107428</v>
          </cell>
          <cell r="N78">
            <v>0.003972504731416295</v>
          </cell>
          <cell r="O78">
            <v>0</v>
          </cell>
          <cell r="P78">
            <v>0</v>
          </cell>
          <cell r="S78" t="str">
            <v>TROJD</v>
          </cell>
          <cell r="V78">
            <v>1.0000000000000002</v>
          </cell>
          <cell r="W78">
            <v>0.017629802502235548</v>
          </cell>
          <cell r="X78">
            <v>0.28072389757358934</v>
          </cell>
          <cell r="Y78">
            <v>0.08596833722084321</v>
          </cell>
          <cell r="Z78">
            <v>0.1265017944629701</v>
          </cell>
          <cell r="AA78">
            <v>0.10865767295986269</v>
          </cell>
          <cell r="AB78">
            <v>0.4232254069511875</v>
          </cell>
          <cell r="AC78">
            <v>0.06197825655775803</v>
          </cell>
          <cell r="AD78">
            <v>0.017844121503107428</v>
          </cell>
          <cell r="AE78">
            <v>0.003972504731416295</v>
          </cell>
          <cell r="AF78">
            <v>0</v>
          </cell>
          <cell r="AG78">
            <v>0</v>
          </cell>
        </row>
        <row r="79">
          <cell r="B79" t="str">
            <v>IBT</v>
          </cell>
          <cell r="E79">
            <v>0.9999999999999996</v>
          </cell>
          <cell r="F79">
            <v>0.01274408862785487</v>
          </cell>
          <cell r="G79">
            <v>0.5290199239987027</v>
          </cell>
          <cell r="H79">
            <v>0.09781677417406813</v>
          </cell>
          <cell r="I79">
            <v>0</v>
          </cell>
          <cell r="J79">
            <v>0.11050005749807379</v>
          </cell>
          <cell r="K79">
            <v>0.29575236538988914</v>
          </cell>
          <cell r="L79">
            <v>0.048554412570637466</v>
          </cell>
          <cell r="M79">
            <v>-0.004061463785604459</v>
          </cell>
          <cell r="N79">
            <v>-0.0012421679676658712</v>
          </cell>
          <cell r="O79">
            <v>-0.08917625260132755</v>
          </cell>
          <cell r="P79">
            <v>9.226209537142405E-05</v>
          </cell>
          <cell r="S79" t="str">
            <v>IBT</v>
          </cell>
          <cell r="V79">
            <v>0.9999999999999976</v>
          </cell>
          <cell r="W79">
            <v>0.01227935480563651</v>
          </cell>
          <cell r="X79">
            <v>0.5396765531107975</v>
          </cell>
          <cell r="Y79">
            <v>0.09789808017682763</v>
          </cell>
          <cell r="Z79">
            <v>0.10569824122015342</v>
          </cell>
          <cell r="AA79">
            <v>0.11043238602501683</v>
          </cell>
          <cell r="AB79">
            <v>0.29019853462014483</v>
          </cell>
          <cell r="AC79">
            <v>0.04737815294922981</v>
          </cell>
          <cell r="AD79">
            <v>-0.004734144804863411</v>
          </cell>
          <cell r="AE79">
            <v>-0.0014142911836204466</v>
          </cell>
          <cell r="AF79">
            <v>-0.09182220481286307</v>
          </cell>
          <cell r="AG79">
            <v>0.00010757911369131482</v>
          </cell>
        </row>
        <row r="80">
          <cell r="B80" t="str">
            <v>DITEXP</v>
          </cell>
          <cell r="E80">
            <v>0.9999999999999982</v>
          </cell>
          <cell r="F80">
            <v>0.03203164514965941</v>
          </cell>
          <cell r="G80">
            <v>0.3755428182605767</v>
          </cell>
          <cell r="H80">
            <v>0.09945190786080227</v>
          </cell>
          <cell r="I80">
            <v>0</v>
          </cell>
          <cell r="J80">
            <v>0.13544101205887163</v>
          </cell>
          <cell r="K80">
            <v>0.269438061190763</v>
          </cell>
          <cell r="L80">
            <v>0.05203142918667727</v>
          </cell>
          <cell r="M80">
            <v>0.013701129768087059</v>
          </cell>
          <cell r="N80">
            <v>0.0032729033437329364</v>
          </cell>
          <cell r="O80">
            <v>-6.018794413256733E-05</v>
          </cell>
          <cell r="P80">
            <v>0.019149281124960567</v>
          </cell>
          <cell r="S80" t="str">
            <v>DITEXP</v>
          </cell>
          <cell r="V80">
            <v>0.999999999999998</v>
          </cell>
          <cell r="W80">
            <v>0.03203164514965941</v>
          </cell>
          <cell r="X80">
            <v>0.3755428182605767</v>
          </cell>
          <cell r="Y80">
            <v>0.09945190786080227</v>
          </cell>
          <cell r="Z80">
            <v>0.14914214182695867</v>
          </cell>
          <cell r="AA80">
            <v>0.13544101205887163</v>
          </cell>
          <cell r="AB80">
            <v>0.269438061190763</v>
          </cell>
          <cell r="AC80">
            <v>0.05203142918667727</v>
          </cell>
          <cell r="AD80">
            <v>0.013701129768087059</v>
          </cell>
          <cell r="AE80">
            <v>0.0032729033437329364</v>
          </cell>
          <cell r="AF80">
            <v>-6.018794413256733E-05</v>
          </cell>
          <cell r="AG80">
            <v>0.019149281124960567</v>
          </cell>
        </row>
        <row r="81">
          <cell r="B81" t="str">
            <v>DITBAL</v>
          </cell>
          <cell r="E81">
            <v>0.999789578792573</v>
          </cell>
          <cell r="F81">
            <v>0.022647178119277973</v>
          </cell>
          <cell r="G81">
            <v>0.25365647122114704</v>
          </cell>
          <cell r="H81">
            <v>0.06321665601081113</v>
          </cell>
          <cell r="I81">
            <v>0</v>
          </cell>
          <cell r="J81">
            <v>0.08578735739773125</v>
          </cell>
          <cell r="K81">
            <v>0.48709854280152143</v>
          </cell>
          <cell r="L81">
            <v>0.0690053834279747</v>
          </cell>
          <cell r="M81">
            <v>0.024314675433884596</v>
          </cell>
          <cell r="N81">
            <v>0.0021316087615650884</v>
          </cell>
          <cell r="O81">
            <v>6.098494077923742E-05</v>
          </cell>
          <cell r="P81">
            <v>-0.00812927932211948</v>
          </cell>
          <cell r="S81" t="str">
            <v>DITBAL</v>
          </cell>
          <cell r="V81">
            <v>1.0046979590510434</v>
          </cell>
          <cell r="W81">
            <v>0.021206267271294755</v>
          </cell>
          <cell r="X81">
            <v>0.23799255395846705</v>
          </cell>
          <cell r="Y81">
            <v>0.059478662339542125</v>
          </cell>
          <cell r="Z81">
            <v>0.10291056867897033</v>
          </cell>
          <cell r="AA81">
            <v>0.08072837301752708</v>
          </cell>
          <cell r="AB81">
            <v>0.4442357401860375</v>
          </cell>
          <cell r="AC81">
            <v>0.06332543393044789</v>
          </cell>
          <cell r="AD81">
            <v>0.022182195661443246</v>
          </cell>
          <cell r="AE81">
            <v>0.0020032886082260305</v>
          </cell>
          <cell r="AF81">
            <v>5.296060218994155E-05</v>
          </cell>
          <cell r="AG81">
            <v>0.07349248347586797</v>
          </cell>
        </row>
        <row r="82">
          <cell r="B82" t="str">
            <v>TAXDEPRL</v>
          </cell>
          <cell r="E82">
            <v>0</v>
          </cell>
          <cell r="F82">
            <v>0</v>
          </cell>
          <cell r="G82">
            <v>0</v>
          </cell>
          <cell r="H82">
            <v>0</v>
          </cell>
          <cell r="I82">
            <v>0</v>
          </cell>
          <cell r="J82">
            <v>0</v>
          </cell>
          <cell r="K82">
            <v>0</v>
          </cell>
          <cell r="L82">
            <v>0</v>
          </cell>
          <cell r="M82">
            <v>0</v>
          </cell>
          <cell r="N82">
            <v>0</v>
          </cell>
          <cell r="O82">
            <v>0</v>
          </cell>
          <cell r="P82">
            <v>0</v>
          </cell>
          <cell r="S82" t="str">
            <v>TAXDEPRL</v>
          </cell>
          <cell r="V82">
            <v>0</v>
          </cell>
          <cell r="W82">
            <v>0</v>
          </cell>
          <cell r="X82">
            <v>0</v>
          </cell>
          <cell r="Y82">
            <v>0</v>
          </cell>
          <cell r="Z82">
            <v>0</v>
          </cell>
          <cell r="AA82">
            <v>0</v>
          </cell>
          <cell r="AB82">
            <v>0</v>
          </cell>
          <cell r="AC82">
            <v>0</v>
          </cell>
          <cell r="AD82">
            <v>0</v>
          </cell>
          <cell r="AE82">
            <v>0</v>
          </cell>
          <cell r="AF82">
            <v>0</v>
          </cell>
          <cell r="AG82">
            <v>0</v>
          </cell>
        </row>
        <row r="83">
          <cell r="B83" t="str">
            <v>DONOTUSE</v>
          </cell>
          <cell r="E83">
            <v>1.0018495132885077</v>
          </cell>
          <cell r="F83">
            <v>0.058323</v>
          </cell>
          <cell r="G83">
            <v>0.256504</v>
          </cell>
          <cell r="H83">
            <v>0.098006</v>
          </cell>
          <cell r="I83">
            <v>0</v>
          </cell>
          <cell r="J83">
            <v>0.061209</v>
          </cell>
          <cell r="K83">
            <v>0.439571</v>
          </cell>
          <cell r="L83">
            <v>0.062923</v>
          </cell>
          <cell r="M83">
            <v>0.020935</v>
          </cell>
          <cell r="N83">
            <v>0.002529</v>
          </cell>
          <cell r="O83">
            <v>0.0018495132885077226</v>
          </cell>
          <cell r="P83">
            <v>0</v>
          </cell>
          <cell r="S83" t="str">
            <v>DONOTUSE</v>
          </cell>
          <cell r="V83">
            <v>1.0018495132885077</v>
          </cell>
          <cell r="W83">
            <v>0.058323</v>
          </cell>
          <cell r="X83">
            <v>0.256504</v>
          </cell>
          <cell r="Y83">
            <v>0.098006</v>
          </cell>
          <cell r="Z83">
            <v>0.082144</v>
          </cell>
          <cell r="AA83">
            <v>0.061209</v>
          </cell>
          <cell r="AB83">
            <v>0.439571</v>
          </cell>
          <cell r="AC83">
            <v>0.062923</v>
          </cell>
          <cell r="AD83">
            <v>0.020935</v>
          </cell>
          <cell r="AE83">
            <v>0.002529</v>
          </cell>
          <cell r="AF83">
            <v>0.0018495132885077226</v>
          </cell>
          <cell r="AG83">
            <v>0</v>
          </cell>
        </row>
        <row r="84">
          <cell r="B84" t="str">
            <v>DONOTUSE</v>
          </cell>
          <cell r="E84">
            <v>0.9997779278224207</v>
          </cell>
          <cell r="F84">
            <v>0.022647178119277973</v>
          </cell>
          <cell r="G84">
            <v>0.25365647122114704</v>
          </cell>
          <cell r="H84">
            <v>0.06321665601081113</v>
          </cell>
          <cell r="I84">
            <v>0</v>
          </cell>
          <cell r="J84">
            <v>0.08578735739773125</v>
          </cell>
          <cell r="K84">
            <v>0.48709854280152143</v>
          </cell>
          <cell r="L84">
            <v>0.0690053834279747</v>
          </cell>
          <cell r="M84">
            <v>0.024314675433884596</v>
          </cell>
          <cell r="N84">
            <v>0.0021316087615650884</v>
          </cell>
          <cell r="O84">
            <v>6.098494077923742E-05</v>
          </cell>
          <cell r="P84">
            <v>-0.008140930292271833</v>
          </cell>
          <cell r="S84" t="str">
            <v>DONOTUSE</v>
          </cell>
          <cell r="V84">
            <v>1.0048166480242573</v>
          </cell>
          <cell r="W84">
            <v>0.021206267271294755</v>
          </cell>
          <cell r="X84">
            <v>0.23799255395846705</v>
          </cell>
          <cell r="Y84">
            <v>0.059478662339542125</v>
          </cell>
          <cell r="Z84">
            <v>0.10291056867897033</v>
          </cell>
          <cell r="AA84">
            <v>0.08072837301752708</v>
          </cell>
          <cell r="AB84">
            <v>0.4442357401860375</v>
          </cell>
          <cell r="AC84">
            <v>0.06332543393044789</v>
          </cell>
          <cell r="AD84">
            <v>0.022182195661443246</v>
          </cell>
          <cell r="AE84">
            <v>0.0020032886082260305</v>
          </cell>
          <cell r="AF84">
            <v>5.296060218994155E-05</v>
          </cell>
          <cell r="AG84">
            <v>0.07361117244908176</v>
          </cell>
        </row>
        <row r="85">
          <cell r="B85" t="str">
            <v>TAXDEPRMA</v>
          </cell>
          <cell r="E85">
            <v>0</v>
          </cell>
          <cell r="F85">
            <v>0</v>
          </cell>
          <cell r="G85">
            <v>0</v>
          </cell>
          <cell r="H85">
            <v>0</v>
          </cell>
          <cell r="I85">
            <v>0</v>
          </cell>
          <cell r="J85">
            <v>0</v>
          </cell>
          <cell r="K85">
            <v>0</v>
          </cell>
          <cell r="L85">
            <v>0</v>
          </cell>
          <cell r="M85">
            <v>0</v>
          </cell>
          <cell r="N85">
            <v>0</v>
          </cell>
          <cell r="O85">
            <v>0</v>
          </cell>
          <cell r="P85">
            <v>0</v>
          </cell>
          <cell r="S85" t="str">
            <v>TAXDEPRMA</v>
          </cell>
          <cell r="V85">
            <v>0</v>
          </cell>
          <cell r="W85">
            <v>0</v>
          </cell>
          <cell r="X85">
            <v>0</v>
          </cell>
          <cell r="Y85">
            <v>0</v>
          </cell>
          <cell r="Z85">
            <v>0</v>
          </cell>
          <cell r="AA85">
            <v>0</v>
          </cell>
          <cell r="AB85">
            <v>0</v>
          </cell>
          <cell r="AC85">
            <v>0</v>
          </cell>
          <cell r="AD85">
            <v>0</v>
          </cell>
          <cell r="AE85">
            <v>0</v>
          </cell>
          <cell r="AF85">
            <v>0</v>
          </cell>
          <cell r="AG85">
            <v>0</v>
          </cell>
        </row>
        <row r="86">
          <cell r="B86" t="str">
            <v>SCHMDEXP</v>
          </cell>
          <cell r="E86">
            <v>0.9999999999999998</v>
          </cell>
          <cell r="F86">
            <v>0.0256354518561842</v>
          </cell>
          <cell r="G86">
            <v>0.3035624108510805</v>
          </cell>
          <cell r="H86">
            <v>0.08564095367507736</v>
          </cell>
          <cell r="I86">
            <v>0</v>
          </cell>
          <cell r="J86">
            <v>0.09905843054043517</v>
          </cell>
          <cell r="K86">
            <v>0.4094433787901228</v>
          </cell>
          <cell r="L86">
            <v>0.05700357807141978</v>
          </cell>
          <cell r="M86">
            <v>0.017155381638214107</v>
          </cell>
          <cell r="N86">
            <v>0.0025004145774659785</v>
          </cell>
          <cell r="O86">
            <v>0</v>
          </cell>
          <cell r="P86">
            <v>0</v>
          </cell>
          <cell r="S86" t="str">
            <v>SCHMDEXP</v>
          </cell>
          <cell r="V86">
            <v>0.9999999999999996</v>
          </cell>
          <cell r="W86">
            <v>0.02563465179058141</v>
          </cell>
          <cell r="X86">
            <v>0.3035202642001198</v>
          </cell>
          <cell r="Y86">
            <v>0.08564823090269084</v>
          </cell>
          <cell r="Z86">
            <v>0.11621840754530294</v>
          </cell>
          <cell r="AA86">
            <v>0.09906354325417095</v>
          </cell>
          <cell r="AB86">
            <v>0.40945899000117264</v>
          </cell>
          <cell r="AC86">
            <v>0.057017812288653824</v>
          </cell>
          <cell r="AD86">
            <v>0.017154864291131982</v>
          </cell>
          <cell r="AE86">
            <v>0.002501643271478447</v>
          </cell>
          <cell r="AF86">
            <v>0</v>
          </cell>
          <cell r="AG86">
            <v>0</v>
          </cell>
        </row>
        <row r="87">
          <cell r="B87" t="str">
            <v>SCHMAEXP</v>
          </cell>
          <cell r="E87">
            <v>0.9795240607421652</v>
          </cell>
          <cell r="F87">
            <v>0.023697997397919786</v>
          </cell>
          <cell r="G87">
            <v>0.2954733892328655</v>
          </cell>
          <cell r="H87">
            <v>0.079955578736501</v>
          </cell>
          <cell r="I87">
            <v>0</v>
          </cell>
          <cell r="J87">
            <v>0.09529922824107719</v>
          </cell>
          <cell r="K87">
            <v>0.4111185780476383</v>
          </cell>
          <cell r="L87">
            <v>0.05511668363061519</v>
          </cell>
          <cell r="M87">
            <v>0.01656119377934003</v>
          </cell>
          <cell r="N87">
            <v>0.0023014116762083304</v>
          </cell>
          <cell r="O87">
            <v>0</v>
          </cell>
          <cell r="P87">
            <v>0</v>
          </cell>
          <cell r="S87" t="str">
            <v>SCHMAEXP</v>
          </cell>
          <cell r="V87">
            <v>0.9795240607421654</v>
          </cell>
          <cell r="W87">
            <v>0.023688835202827923</v>
          </cell>
          <cell r="X87">
            <v>0.294990734014062</v>
          </cell>
          <cell r="Y87">
            <v>0.08003891612644781</v>
          </cell>
          <cell r="Z87">
            <v>0.1119130472622134</v>
          </cell>
          <cell r="AA87">
            <v>0.09535777804065977</v>
          </cell>
          <cell r="AB87">
            <v>0.41129735458891264</v>
          </cell>
          <cell r="AC87">
            <v>0.05527969110753186</v>
          </cell>
          <cell r="AD87">
            <v>0.016555269221553627</v>
          </cell>
          <cell r="AE87">
            <v>0.0023154824401696987</v>
          </cell>
          <cell r="AF87">
            <v>0</v>
          </cell>
          <cell r="AG87">
            <v>0</v>
          </cell>
        </row>
        <row r="88">
          <cell r="B88" t="str">
            <v>SGCT</v>
          </cell>
          <cell r="E88">
            <v>1</v>
          </cell>
          <cell r="F88">
            <v>0.01783585212397294</v>
          </cell>
          <cell r="G88">
            <v>0.282996565407564</v>
          </cell>
          <cell r="H88">
            <v>0.08682194042755853</v>
          </cell>
          <cell r="I88">
            <v>0</v>
          </cell>
          <cell r="J88">
            <v>0.10716179817275681</v>
          </cell>
          <cell r="K88">
            <v>0.4262229334153619</v>
          </cell>
          <cell r="L88">
            <v>0.061359652527451174</v>
          </cell>
          <cell r="M88">
            <v>0.017601257925334714</v>
          </cell>
          <cell r="N88">
            <v>0</v>
          </cell>
          <cell r="O88">
            <v>0</v>
          </cell>
          <cell r="P88">
            <v>0</v>
          </cell>
          <cell r="S88" t="str">
            <v>SGCT</v>
          </cell>
          <cell r="V88">
            <v>1</v>
          </cell>
          <cell r="W88">
            <v>0.01783585212397294</v>
          </cell>
          <cell r="X88">
            <v>0.282996565407564</v>
          </cell>
          <cell r="Y88">
            <v>0.08682194042755853</v>
          </cell>
          <cell r="Z88">
            <v>0.12476305609809152</v>
          </cell>
          <cell r="AA88">
            <v>0.10716179817275681</v>
          </cell>
          <cell r="AB88">
            <v>0.4262229334153619</v>
          </cell>
          <cell r="AC88">
            <v>0.061359652527451174</v>
          </cell>
          <cell r="AD88">
            <v>0.017601257925334714</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ver Sheet"/>
      <sheetName val="Lead Sheet"/>
      <sheetName val="Cash"/>
      <sheetName val="Fuel Stock"/>
      <sheetName val="Backup"/>
      <sheetName val="BW"/>
      <sheetName val="Fue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Jan"/>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6">
        <row r="2">
          <cell r="A2" t="str">
            <v>ADVN</v>
          </cell>
        </row>
        <row r="28">
          <cell r="D28" t="str">
            <v>Taxes Other Than Income</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APBEXqueries"/>
      <sheetName val="SAPBEXfilters"/>
      <sheetName val="Start"/>
      <sheetName val="Actuals"/>
      <sheetName val="Plan"/>
      <sheetName val="Variance"/>
      <sheetName val="Master Data"/>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Memo"/>
      <sheetName val="Oreg WZAMRT97"/>
      <sheetName val="WZ AMORT TO EXP"/>
      <sheetName val="Oreg WZAMRT00  1999"/>
      <sheetName val="Oreg WZAMRT00"/>
      <sheetName val="Other States WZAMRT00"/>
      <sheetName val="2002 Projection"/>
      <sheetName val="Oreg WZAMRT98"/>
      <sheetName val="Other States WZAMRT98"/>
      <sheetName val="Utah CC Amort"/>
      <sheetName val="Utah NLR Amort"/>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s>
    <sheetDataSet>
      <sheetData sheetId="10">
        <row r="25">
          <cell r="AQ25">
            <v>0.4883819883802643</v>
          </cell>
          <cell r="AT25">
            <v>0.0630099643860579</v>
          </cell>
        </row>
        <row r="26">
          <cell r="AQ26">
            <v>0.010801365719328297</v>
          </cell>
          <cell r="AT26">
            <v>0.06554864979956247</v>
          </cell>
        </row>
        <row r="27">
          <cell r="AQ27">
            <v>0.5008166459004074</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s>
    <sheetDataSet>
      <sheetData sheetId="10">
        <row r="27">
          <cell r="AQ27">
            <v>0.5008166459004074</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nversion"/>
    </sheetNames>
    <sheetDataSet>
      <sheetData sheetId="0">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onversion"/>
    </sheetNames>
    <sheetDataSet>
      <sheetData sheetId="0">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onversion"/>
    </sheetNames>
    <sheetDataSet>
      <sheetData sheetId="0">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WA SBC - Class 48T"/>
      <sheetName val="KWH pivot"/>
      <sheetName val="Cust Data"/>
      <sheetName val="&lt;&lt;new | old&gt;&gt;"/>
      <sheetName val="Monthly kWh"/>
      <sheetName val="JCBI Summary"/>
      <sheetName val="check"/>
      <sheetName val="RVN01"/>
      <sheetName val="SBC kWh"/>
      <sheetName val="SBC Rev"/>
      <sheetName val="SBC kWh (2)"/>
      <sheetName val="SBC Rev (2)"/>
      <sheetName val="JCBI"/>
      <sheetName val="Codes"/>
    </sheetNames>
    <sheetDataSet>
      <sheetData sheetId="13">
        <row r="1">
          <cell r="F1" t="str">
            <v>Custagrm</v>
          </cell>
          <cell r="G1" t="str">
            <v>Name</v>
          </cell>
          <cell r="H1" t="str">
            <v>Rate Code</v>
          </cell>
        </row>
        <row r="2">
          <cell r="F2" t="str">
            <v>1094093100050001</v>
          </cell>
          <cell r="G2" t="str">
            <v>SAFEWAY INC                         </v>
          </cell>
          <cell r="H2" t="str">
            <v>48T</v>
          </cell>
        </row>
        <row r="3">
          <cell r="F3" t="str">
            <v>1264795100550001</v>
          </cell>
          <cell r="G3" t="str">
            <v>WEYERHAEUSER CO                     </v>
          </cell>
          <cell r="H3" t="str">
            <v>48T</v>
          </cell>
        </row>
        <row r="4">
          <cell r="F4" t="str">
            <v>1520510600010006</v>
          </cell>
          <cell r="G4" t="str">
            <v>COBANK                              </v>
          </cell>
          <cell r="H4" t="str">
            <v>48T</v>
          </cell>
        </row>
        <row r="5">
          <cell r="F5" t="str">
            <v>1996572800010002</v>
          </cell>
          <cell r="G5" t="str">
            <v>MACRO PLASTICS/WASHINGTON INC.      </v>
          </cell>
          <cell r="H5" t="str">
            <v>48T</v>
          </cell>
        </row>
        <row r="6">
          <cell r="F6" t="str">
            <v>2126474100500001</v>
          </cell>
          <cell r="G6" t="str">
            <v>BOISE CASCADE CORP                  </v>
          </cell>
          <cell r="H6" t="str">
            <v>48T</v>
          </cell>
        </row>
        <row r="7">
          <cell r="F7" t="str">
            <v>2126474100540001</v>
          </cell>
          <cell r="G7" t="str">
            <v>BOISE CASCADE CORP                  </v>
          </cell>
          <cell r="H7" t="str">
            <v>48T</v>
          </cell>
        </row>
        <row r="8">
          <cell r="F8" t="str">
            <v>2322537100020004</v>
          </cell>
          <cell r="G8" t="str">
            <v>WAL MART YAKIMA DISTRIBUTION</v>
          </cell>
          <cell r="H8" t="str">
            <v>48T</v>
          </cell>
        </row>
        <row r="9">
          <cell r="F9" t="str">
            <v>233059500010007</v>
          </cell>
          <cell r="G9" t="str">
            <v>FPL ENERGY VANSYCLE LLC             </v>
          </cell>
          <cell r="H9" t="str">
            <v>47T</v>
          </cell>
        </row>
        <row r="10">
          <cell r="F10" t="str">
            <v>325599300020001</v>
          </cell>
          <cell r="G10" t="str">
            <v>PONDEROSA FIBERS OF WASHINGTON      </v>
          </cell>
          <cell r="H10" t="str">
            <v>48T</v>
          </cell>
        </row>
        <row r="11">
          <cell r="F11" t="str">
            <v>3379775100050002</v>
          </cell>
          <cell r="G11" t="str">
            <v>U S VETERANS ADMIN                  </v>
          </cell>
          <cell r="H11" t="str">
            <v>48T</v>
          </cell>
        </row>
        <row r="12">
          <cell r="F12" t="str">
            <v>4243799100410001</v>
          </cell>
          <cell r="G12" t="str">
            <v>WHITMAN COLLEGE                     </v>
          </cell>
          <cell r="H12" t="str">
            <v>48T</v>
          </cell>
        </row>
        <row r="13">
          <cell r="F13" t="str">
            <v>4243799100410002</v>
          </cell>
          <cell r="G13" t="str">
            <v>WHITMAN COLLEGE                     </v>
          </cell>
          <cell r="H13" t="str">
            <v>48T</v>
          </cell>
        </row>
        <row r="14">
          <cell r="F14" t="str">
            <v>4250022100080001</v>
          </cell>
          <cell r="G14" t="str">
            <v>PROVIDENCE HEALTH SYSTEM            </v>
          </cell>
          <cell r="H14" t="str">
            <v>48T</v>
          </cell>
        </row>
        <row r="15">
          <cell r="F15" t="str">
            <v>4250022100100007</v>
          </cell>
          <cell r="G15" t="str">
            <v>PROVIDENCE HEALTH SYSTEM            </v>
          </cell>
          <cell r="H15" t="str">
            <v>48T</v>
          </cell>
        </row>
        <row r="16">
          <cell r="F16" t="str">
            <v>4285155100010028</v>
          </cell>
          <cell r="G16" t="str">
            <v>WALLA WALLA SCH DIST 140            </v>
          </cell>
          <cell r="H16" t="str">
            <v>48T</v>
          </cell>
        </row>
        <row r="17">
          <cell r="F17" t="str">
            <v>4327827100010008</v>
          </cell>
          <cell r="G17" t="str">
            <v>WA ST DEPT OF ADULT CORRECTIONS     </v>
          </cell>
          <cell r="H17" t="str">
            <v>48T</v>
          </cell>
        </row>
        <row r="18">
          <cell r="F18" t="str">
            <v>4327827100010010</v>
          </cell>
          <cell r="G18" t="str">
            <v>WA ST DEPT OF ADULT CORRECTIONS     </v>
          </cell>
          <cell r="H18" t="str">
            <v>48T</v>
          </cell>
        </row>
        <row r="19">
          <cell r="F19" t="str">
            <v>4335534100120001</v>
          </cell>
          <cell r="G19" t="str">
            <v>WALLA WALLA COMMUNITY COLLEGE       </v>
          </cell>
          <cell r="H19" t="str">
            <v>48T</v>
          </cell>
        </row>
        <row r="20">
          <cell r="F20" t="str">
            <v>4408866100080001</v>
          </cell>
          <cell r="G20" t="str">
            <v>IOWA BEEF PROCESSOR INC             </v>
          </cell>
          <cell r="H20" t="str">
            <v>48T</v>
          </cell>
        </row>
        <row r="21">
          <cell r="F21" t="str">
            <v>4408866100110001</v>
          </cell>
          <cell r="G21" t="str">
            <v>IOWA BEEF PROCESSOR INC             </v>
          </cell>
          <cell r="H21" t="str">
            <v>48T</v>
          </cell>
        </row>
        <row r="22">
          <cell r="F22" t="str">
            <v>4408866100120001</v>
          </cell>
          <cell r="G22" t="str">
            <v>IOWA BEEF PROCESSOR INC             </v>
          </cell>
          <cell r="H22" t="str">
            <v>48T</v>
          </cell>
        </row>
        <row r="23">
          <cell r="F23" t="str">
            <v>4408866100150001</v>
          </cell>
          <cell r="G23" t="str">
            <v>IOWA BEEF PROCESSOR INC             </v>
          </cell>
          <cell r="H23" t="str">
            <v>48T</v>
          </cell>
        </row>
        <row r="24">
          <cell r="F24" t="str">
            <v>4455801100070001</v>
          </cell>
          <cell r="G24" t="str">
            <v>SUNNYSIDE SCH DIST 201              </v>
          </cell>
          <cell r="H24" t="str">
            <v>48T</v>
          </cell>
        </row>
        <row r="25">
          <cell r="F25" t="str">
            <v>4459784100020001</v>
          </cell>
          <cell r="G25" t="str">
            <v>YAKIMA VALLEY MEMORIAL HOSPITAL     </v>
          </cell>
          <cell r="H25" t="str">
            <v>48T</v>
          </cell>
        </row>
        <row r="26">
          <cell r="F26" t="str">
            <v>4459784100070002</v>
          </cell>
          <cell r="G26" t="str">
            <v>YAKIMA VALLEY MEMORIAL HOSPITAL     </v>
          </cell>
          <cell r="H26" t="str">
            <v>48T</v>
          </cell>
        </row>
        <row r="27">
          <cell r="F27" t="str">
            <v>4513222100010001</v>
          </cell>
          <cell r="G27" t="str">
            <v>PW PIPE                             </v>
          </cell>
          <cell r="H27" t="str">
            <v>48T</v>
          </cell>
        </row>
        <row r="28">
          <cell r="F28" t="str">
            <v>4513243100080001</v>
          </cell>
          <cell r="G28" t="str">
            <v>TREE TOP INC                        </v>
          </cell>
          <cell r="H28" t="str">
            <v>48T</v>
          </cell>
        </row>
        <row r="29">
          <cell r="F29" t="str">
            <v>4513243100120001</v>
          </cell>
          <cell r="G29" t="str">
            <v>TREE TOP INC                        </v>
          </cell>
          <cell r="H29" t="str">
            <v>48T</v>
          </cell>
        </row>
        <row r="30">
          <cell r="F30" t="str">
            <v>4513243100150001</v>
          </cell>
          <cell r="G30" t="str">
            <v>TREE TOP INC                        </v>
          </cell>
          <cell r="H30" t="str">
            <v>48T</v>
          </cell>
        </row>
        <row r="31">
          <cell r="F31" t="str">
            <v>4538688100010001</v>
          </cell>
          <cell r="G31" t="str">
            <v>J M SMUCKER CO                      </v>
          </cell>
          <cell r="H31" t="str">
            <v>48T</v>
          </cell>
        </row>
        <row r="32">
          <cell r="F32" t="str">
            <v>4538695100060001</v>
          </cell>
          <cell r="G32" t="str">
            <v>WELCH'S FOOD                        </v>
          </cell>
          <cell r="H32" t="str">
            <v>48T</v>
          </cell>
        </row>
        <row r="33">
          <cell r="F33" t="str">
            <v>4545205100070001</v>
          </cell>
          <cell r="G33" t="str">
            <v>KENYON ZERO STORAGE INC             </v>
          </cell>
          <cell r="H33" t="str">
            <v>48T</v>
          </cell>
        </row>
        <row r="34">
          <cell r="F34" t="str">
            <v>4546465100040001</v>
          </cell>
          <cell r="G34" t="str">
            <v>WELCH FOODS INC                     </v>
          </cell>
          <cell r="H34" t="str">
            <v>48T</v>
          </cell>
        </row>
        <row r="35">
          <cell r="F35" t="str">
            <v>4553514100380001</v>
          </cell>
          <cell r="G35" t="str">
            <v>YAKIMA MALL CORP                    </v>
          </cell>
          <cell r="H35" t="str">
            <v>48T</v>
          </cell>
        </row>
        <row r="36">
          <cell r="F36" t="str">
            <v>4553640100670001</v>
          </cell>
          <cell r="G36" t="str">
            <v>CITY OF YAKIMA                      </v>
          </cell>
          <cell r="H36" t="str">
            <v>48T</v>
          </cell>
        </row>
        <row r="37">
          <cell r="F37" t="str">
            <v>4554459100010004</v>
          </cell>
          <cell r="G37" t="str">
            <v>BUNZL EXTRUSION YAKIMA              </v>
          </cell>
          <cell r="H37" t="str">
            <v>48T</v>
          </cell>
        </row>
        <row r="38">
          <cell r="F38" t="str">
            <v>4563874100130001</v>
          </cell>
          <cell r="G38" t="str">
            <v>WASHINGTON BEEF INC                 </v>
          </cell>
          <cell r="H38" t="str">
            <v>48T</v>
          </cell>
        </row>
        <row r="39">
          <cell r="F39" t="str">
            <v>4563874100200002</v>
          </cell>
          <cell r="G39" t="str">
            <v>WASHINGTON BEEF INC                 </v>
          </cell>
          <cell r="H39" t="str">
            <v>48T</v>
          </cell>
        </row>
        <row r="40">
          <cell r="F40" t="str">
            <v>4567724100010006</v>
          </cell>
          <cell r="G40" t="str">
            <v>CONGDON ORCHARDS INC                </v>
          </cell>
          <cell r="H40" t="str">
            <v>48T</v>
          </cell>
        </row>
        <row r="41">
          <cell r="F41" t="str">
            <v>4588815100010001</v>
          </cell>
          <cell r="G41" t="str">
            <v>WASHINGTON FRUIT &amp; PRODUCE          </v>
          </cell>
          <cell r="H41" t="str">
            <v>48T</v>
          </cell>
        </row>
        <row r="42">
          <cell r="F42" t="str">
            <v>4588815100070001</v>
          </cell>
          <cell r="G42" t="str">
            <v>WASHINGTON FRUIT &amp; PRODUCE          </v>
          </cell>
          <cell r="H42" t="str">
            <v>48T</v>
          </cell>
        </row>
        <row r="43">
          <cell r="F43" t="str">
            <v>4610879100060002</v>
          </cell>
          <cell r="G43" t="str">
            <v>CENTRAL WA FAIR ASSN                </v>
          </cell>
          <cell r="H43" t="str">
            <v>48T</v>
          </cell>
        </row>
        <row r="44">
          <cell r="F44" t="str">
            <v>4668846100240031</v>
          </cell>
          <cell r="G44" t="str">
            <v>PROVIDENCE HEALTH SYSTEM            </v>
          </cell>
          <cell r="H44" t="str">
            <v>48T</v>
          </cell>
        </row>
        <row r="45">
          <cell r="F45" t="str">
            <v>4668846100530001</v>
          </cell>
          <cell r="G45" t="str">
            <v>PROVIDENCE HEALTH SYSTEM            </v>
          </cell>
          <cell r="H45" t="str">
            <v>48T</v>
          </cell>
        </row>
        <row r="46">
          <cell r="F46" t="str">
            <v>4685548100010002</v>
          </cell>
          <cell r="G46" t="str">
            <v>CENTRAL PREMIX                      </v>
          </cell>
          <cell r="H46" t="str">
            <v>48T</v>
          </cell>
        </row>
        <row r="47">
          <cell r="F47" t="str">
            <v>4711602100340001</v>
          </cell>
          <cell r="G47" t="str">
            <v>ZIRKLE FRUIT CO                     </v>
          </cell>
          <cell r="H47" t="str">
            <v>48T</v>
          </cell>
        </row>
        <row r="48">
          <cell r="F48" t="str">
            <v>4711602100350005</v>
          </cell>
          <cell r="G48" t="str">
            <v>ZIRKLE FRUIT CO                     </v>
          </cell>
          <cell r="H48" t="str">
            <v>48T</v>
          </cell>
        </row>
        <row r="49">
          <cell r="F49" t="str">
            <v>4712561100010001</v>
          </cell>
          <cell r="G49" t="str">
            <v>JELD-WEN                            </v>
          </cell>
          <cell r="H49" t="str">
            <v>48T</v>
          </cell>
        </row>
        <row r="50">
          <cell r="F50" t="str">
            <v>4729816100020001</v>
          </cell>
          <cell r="G50" t="str">
            <v>INLAND FRUIT CO                     </v>
          </cell>
          <cell r="H50" t="str">
            <v>48T</v>
          </cell>
        </row>
        <row r="51">
          <cell r="F51" t="str">
            <v>4729851100040001</v>
          </cell>
          <cell r="G51" t="str">
            <v>DEL MONTE CORP                      </v>
          </cell>
          <cell r="H51" t="str">
            <v>48T</v>
          </cell>
        </row>
        <row r="52">
          <cell r="F52" t="str">
            <v>4729977100020001</v>
          </cell>
          <cell r="G52" t="str">
            <v>SHIELDS BAG &amp; PRINTING              </v>
          </cell>
          <cell r="H52" t="str">
            <v>48T</v>
          </cell>
        </row>
        <row r="53">
          <cell r="F53" t="str">
            <v>4729977100040001</v>
          </cell>
          <cell r="G53" t="str">
            <v>SHIELDS BAG &amp; PRINTING              </v>
          </cell>
          <cell r="H53" t="str">
            <v>48T</v>
          </cell>
        </row>
        <row r="54">
          <cell r="F54" t="str">
            <v>4729977100050001</v>
          </cell>
          <cell r="G54" t="str">
            <v>SHIELDS BAG &amp; PRINTING              </v>
          </cell>
          <cell r="H54" t="str">
            <v>48T</v>
          </cell>
        </row>
        <row r="55">
          <cell r="F55" t="str">
            <v>4799312100030001</v>
          </cell>
          <cell r="G55" t="str">
            <v>JELD-WEN                            </v>
          </cell>
          <cell r="H55" t="str">
            <v>48T</v>
          </cell>
        </row>
        <row r="56">
          <cell r="F56" t="str">
            <v>4810218100040002</v>
          </cell>
          <cell r="G56" t="str">
            <v>PACTIV                              </v>
          </cell>
          <cell r="H56" t="str">
            <v>48T</v>
          </cell>
        </row>
        <row r="57">
          <cell r="F57" t="str">
            <v>4834816100020001</v>
          </cell>
          <cell r="G57" t="str">
            <v>LAYMAN LUMBER CO INC                </v>
          </cell>
          <cell r="H57" t="str">
            <v>48T</v>
          </cell>
        </row>
        <row r="58">
          <cell r="F58" t="str">
            <v>4911760100010001</v>
          </cell>
          <cell r="G58" t="str">
            <v>DOWTY AEROSPACE                     </v>
          </cell>
          <cell r="H58" t="str">
            <v>48T</v>
          </cell>
        </row>
        <row r="59">
          <cell r="F59" t="str">
            <v>4966269100010001</v>
          </cell>
          <cell r="G59" t="str">
            <v>LONGVIEW FIBRE                      </v>
          </cell>
          <cell r="H59" t="str">
            <v>48T</v>
          </cell>
        </row>
        <row r="60">
          <cell r="F60" t="str">
            <v>4982740100010001</v>
          </cell>
          <cell r="G60" t="str">
            <v>GRAHAM PACKAGING                    </v>
          </cell>
          <cell r="H60" t="str">
            <v>48T</v>
          </cell>
        </row>
        <row r="61">
          <cell r="F61" t="str">
            <v>4982740100020001</v>
          </cell>
          <cell r="G61" t="str">
            <v>GRAHAM PACKAGING                    </v>
          </cell>
          <cell r="H61" t="str">
            <v>48T</v>
          </cell>
        </row>
        <row r="62">
          <cell r="F62" t="str">
            <v>4982740100030001</v>
          </cell>
          <cell r="G62" t="str">
            <v>GRAHAM PACKAGING                    </v>
          </cell>
          <cell r="H62" t="str">
            <v>48T</v>
          </cell>
        </row>
        <row r="63">
          <cell r="F63" t="str">
            <v>4982740100030002</v>
          </cell>
          <cell r="G63" t="str">
            <v>GRAHAM PACKAGING                    </v>
          </cell>
          <cell r="H63" t="str">
            <v>48T</v>
          </cell>
        </row>
        <row r="64">
          <cell r="F64" t="str">
            <v>4983356100010001</v>
          </cell>
          <cell r="G64" t="str">
            <v>DIRECTOR OF ENGINEERING             </v>
          </cell>
          <cell r="H64" t="str">
            <v>48T</v>
          </cell>
        </row>
        <row r="65">
          <cell r="F65" t="str">
            <v>4983370100040002</v>
          </cell>
          <cell r="G65" t="str">
            <v>LARSON FRUIT INC                    </v>
          </cell>
          <cell r="H65" t="str">
            <v>48T</v>
          </cell>
        </row>
        <row r="66">
          <cell r="F66" t="str">
            <v>5048981100010003</v>
          </cell>
          <cell r="G66" t="str">
            <v>ALEXANDRIA MOULDING INC.            </v>
          </cell>
          <cell r="H66" t="str">
            <v>48T</v>
          </cell>
        </row>
        <row r="67">
          <cell r="F67" t="str">
            <v>5048981100010007</v>
          </cell>
          <cell r="G67" t="str">
            <v>ALEXANDRIA MOULDING INC.            </v>
          </cell>
          <cell r="H67" t="str">
            <v>48T</v>
          </cell>
        </row>
        <row r="68">
          <cell r="F68" t="str">
            <v>5148787100010001</v>
          </cell>
          <cell r="G68" t="str">
            <v>JELD-WEN                            </v>
          </cell>
          <cell r="H68" t="str">
            <v>48T</v>
          </cell>
        </row>
        <row r="69">
          <cell r="F69" t="str">
            <v>5149116100010004</v>
          </cell>
          <cell r="G69" t="str">
            <v>YAKAMA FOREST PRODUCTS              </v>
          </cell>
          <cell r="H69" t="str">
            <v>48T</v>
          </cell>
        </row>
        <row r="70">
          <cell r="F70" t="str">
            <v>5149116100030002</v>
          </cell>
          <cell r="G70" t="str">
            <v>YAKAMA FOREST PRODUCTS              </v>
          </cell>
          <cell r="H70" t="str">
            <v>48T</v>
          </cell>
        </row>
        <row r="71">
          <cell r="F71" t="str">
            <v>5149116100040008</v>
          </cell>
          <cell r="G71" t="str">
            <v>YAKAMA FOREST PRODUCTS              </v>
          </cell>
          <cell r="H71" t="str">
            <v>48T</v>
          </cell>
        </row>
        <row r="72">
          <cell r="F72" t="str">
            <v>6052568100010001</v>
          </cell>
          <cell r="G72" t="str">
            <v>LARSON FRUIT CO                     </v>
          </cell>
          <cell r="H72" t="str">
            <v>48T</v>
          </cell>
        </row>
        <row r="73">
          <cell r="F73" t="str">
            <v>6052568100020001</v>
          </cell>
          <cell r="G73" t="str">
            <v>LARSON FRUIT CO                     </v>
          </cell>
          <cell r="H73" t="str">
            <v>48T</v>
          </cell>
        </row>
        <row r="74">
          <cell r="F74" t="str">
            <v>6196106900010008</v>
          </cell>
          <cell r="G74" t="str">
            <v>WASHINGTON FRUIT &amp; PRODUCE          </v>
          </cell>
          <cell r="H74" t="str">
            <v>48T</v>
          </cell>
        </row>
        <row r="75">
          <cell r="F75" t="str">
            <v>8219974500010001</v>
          </cell>
          <cell r="G75" t="str">
            <v>JELD-WEN                            </v>
          </cell>
          <cell r="H75" t="str">
            <v>48T</v>
          </cell>
        </row>
        <row r="76">
          <cell r="F76" t="str">
            <v>864370900010001</v>
          </cell>
          <cell r="G76" t="str">
            <v>BENENSON CAPITAL CO                 </v>
          </cell>
          <cell r="H76" t="str">
            <v>48T</v>
          </cell>
        </row>
        <row r="77">
          <cell r="F77" t="str">
            <v>8865030000010001</v>
          </cell>
          <cell r="G77" t="str">
            <v>TRANSALTA_CENTRALIA MINING LLC      </v>
          </cell>
          <cell r="H77" t="str">
            <v>48M</v>
          </cell>
        </row>
        <row r="78">
          <cell r="F78" t="str">
            <v>9095102400010001</v>
          </cell>
          <cell r="G78" t="str">
            <v>AGRIFROZEN FOODS                    </v>
          </cell>
          <cell r="H78" t="str">
            <v>48T</v>
          </cell>
        </row>
        <row r="79">
          <cell r="F79" t="str">
            <v>9095102400020002</v>
          </cell>
          <cell r="G79" t="str">
            <v>AGRIFROZEN FOODS                    </v>
          </cell>
          <cell r="H79" t="str">
            <v>48T</v>
          </cell>
        </row>
        <row r="80">
          <cell r="F80" t="str">
            <v>9520244400010002</v>
          </cell>
          <cell r="G80" t="str">
            <v>VIERRA VINEYARD                     </v>
          </cell>
          <cell r="H80" t="str">
            <v>48T</v>
          </cell>
        </row>
        <row r="81">
          <cell r="F81" t="str">
            <v>2126474100740001</v>
          </cell>
          <cell r="G81" t="str">
            <v>BOISE CASCADE CORP                  </v>
          </cell>
          <cell r="H81" t="str">
            <v>48T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Jan"/>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Jan"/>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Instructions"/>
      <sheetName val="Inv Apr Form"/>
      <sheetName val="Page 2"/>
      <sheetName val="-"/>
    </sheetNames>
    <sheetDataSet>
      <sheetData sheetId="3">
        <row r="1">
          <cell r="A1">
            <v>38388</v>
          </cell>
        </row>
        <row r="2">
          <cell r="A2">
            <v>38416</v>
          </cell>
        </row>
        <row r="3">
          <cell r="A3">
            <v>38447</v>
          </cell>
        </row>
        <row r="4">
          <cell r="A4">
            <v>38477</v>
          </cell>
        </row>
        <row r="5">
          <cell r="A5">
            <v>38508</v>
          </cell>
        </row>
        <row r="6">
          <cell r="A6">
            <v>38538</v>
          </cell>
        </row>
        <row r="7">
          <cell r="A7">
            <v>38569</v>
          </cell>
        </row>
        <row r="8">
          <cell r="A8">
            <v>38600</v>
          </cell>
        </row>
        <row r="9">
          <cell r="A9">
            <v>38630</v>
          </cell>
        </row>
        <row r="10">
          <cell r="A10">
            <v>38661</v>
          </cell>
        </row>
        <row r="11">
          <cell r="A11">
            <v>38691</v>
          </cell>
        </row>
        <row r="12">
          <cell r="A12">
            <v>38722</v>
          </cell>
        </row>
        <row r="13">
          <cell r="A13">
            <v>38753</v>
          </cell>
        </row>
        <row r="14">
          <cell r="A14">
            <v>38781</v>
          </cell>
        </row>
        <row r="15">
          <cell r="A15">
            <v>38812</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puts"/>
      <sheetName val="Variables"/>
      <sheetName val="Function"/>
      <sheetName val="Report"/>
      <sheetName val="Results"/>
      <sheetName val="NRO"/>
      <sheetName val="ADJ"/>
      <sheetName val="URO"/>
      <sheetName val="UTCR"/>
      <sheetName val="Unadj Data for RAM"/>
      <sheetName val="CWC"/>
      <sheetName val="Factors"/>
      <sheetName val="Check"/>
      <sheetName val="WelcomeDialog"/>
      <sheetName val="Macro"/>
    </sheetNames>
    <sheetDataSet>
      <sheetData sheetId="1">
        <row r="23">
          <cell r="D23">
            <v>0.59916</v>
          </cell>
        </row>
        <row r="25">
          <cell r="D25">
            <v>0.00679</v>
          </cell>
        </row>
        <row r="26">
          <cell r="D26">
            <v>0.02132</v>
          </cell>
        </row>
        <row r="27">
          <cell r="D27">
            <v>0.00326</v>
          </cell>
        </row>
        <row r="28">
          <cell r="D28">
            <v>0.00052</v>
          </cell>
        </row>
        <row r="29">
          <cell r="D29">
            <v>0.00109</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ow r="7">
          <cell r="B7">
            <v>1999</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6">
        <row r="2">
          <cell r="A2" t="str">
            <v>ADVN</v>
          </cell>
        </row>
        <row r="28">
          <cell r="D28" t="str">
            <v>Taxes Other Than Income</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6">
        <row r="2">
          <cell r="A2" t="str">
            <v>ADVN</v>
          </cell>
        </row>
        <row r="28">
          <cell r="D28" t="str">
            <v>Taxes Other Than Income</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JAN01"/>
      <sheetName val="JAN01WA"/>
      <sheetName val="Master"/>
      <sheetName val="Table"/>
      <sheetName val="Scheds"/>
      <sheetName val="WA SBC"/>
      <sheetName val="WA Centralia"/>
      <sheetName val="WA Deferred"/>
    </sheetNames>
    <sheetDataSet>
      <sheetData sheetId="3">
        <row r="2">
          <cell r="R2">
            <v>1</v>
          </cell>
          <cell r="S2" t="str">
            <v>January</v>
          </cell>
        </row>
        <row r="3">
          <cell r="R3">
            <v>2</v>
          </cell>
          <cell r="S3" t="str">
            <v>February</v>
          </cell>
        </row>
        <row r="4">
          <cell r="R4">
            <v>3</v>
          </cell>
          <cell r="S4" t="str">
            <v>March</v>
          </cell>
        </row>
        <row r="5">
          <cell r="R5">
            <v>4</v>
          </cell>
          <cell r="S5" t="str">
            <v>April</v>
          </cell>
        </row>
        <row r="6">
          <cell r="R6">
            <v>5</v>
          </cell>
          <cell r="S6" t="str">
            <v>May</v>
          </cell>
        </row>
        <row r="7">
          <cell r="R7">
            <v>6</v>
          </cell>
          <cell r="S7" t="str">
            <v>June</v>
          </cell>
        </row>
        <row r="8">
          <cell r="R8">
            <v>7</v>
          </cell>
          <cell r="S8" t="str">
            <v>July</v>
          </cell>
        </row>
        <row r="9">
          <cell r="R9">
            <v>8</v>
          </cell>
          <cell r="S9" t="str">
            <v>August</v>
          </cell>
        </row>
        <row r="10">
          <cell r="R10">
            <v>9</v>
          </cell>
          <cell r="S10" t="str">
            <v>September</v>
          </cell>
        </row>
        <row r="11">
          <cell r="R11">
            <v>10</v>
          </cell>
          <cell r="S11" t="str">
            <v>October</v>
          </cell>
        </row>
        <row r="12">
          <cell r="R12">
            <v>11</v>
          </cell>
          <cell r="S12" t="str">
            <v>November</v>
          </cell>
        </row>
        <row r="13">
          <cell r="R13">
            <v>12</v>
          </cell>
          <cell r="S13" t="str">
            <v>December</v>
          </cell>
        </row>
      </sheetData>
      <sheetData sheetId="5">
        <row r="40">
          <cell r="D40">
            <v>165489017.34000003</v>
          </cell>
          <cell r="E40">
            <v>372014853</v>
          </cell>
          <cell r="F40">
            <v>328275526</v>
          </cell>
          <cell r="G40">
            <v>307956109</v>
          </cell>
          <cell r="H40">
            <v>297004741</v>
          </cell>
          <cell r="I40">
            <v>299080847</v>
          </cell>
          <cell r="J40">
            <v>330097222</v>
          </cell>
          <cell r="K40">
            <v>329996296</v>
          </cell>
          <cell r="L40">
            <v>331533822</v>
          </cell>
          <cell r="M40">
            <v>321655581</v>
          </cell>
          <cell r="N40">
            <v>315539410</v>
          </cell>
          <cell r="O40">
            <v>0</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s>
    <sheetDataSet>
      <sheetData sheetId="5">
        <row r="1">
          <cell r="AL1">
            <v>1</v>
          </cell>
          <cell r="AM1" t="str">
            <v>January</v>
          </cell>
        </row>
        <row r="2">
          <cell r="AL2">
            <v>2</v>
          </cell>
          <cell r="AM2" t="str">
            <v>February</v>
          </cell>
        </row>
        <row r="3">
          <cell r="AL3">
            <v>3</v>
          </cell>
          <cell r="AM3" t="str">
            <v>March</v>
          </cell>
        </row>
        <row r="4">
          <cell r="AL4">
            <v>4</v>
          </cell>
          <cell r="AM4" t="str">
            <v>April</v>
          </cell>
        </row>
        <row r="5">
          <cell r="AL5">
            <v>5</v>
          </cell>
          <cell r="AM5" t="str">
            <v>May</v>
          </cell>
        </row>
        <row r="6">
          <cell r="AL6">
            <v>6</v>
          </cell>
          <cell r="AM6" t="str">
            <v>June</v>
          </cell>
        </row>
        <row r="7">
          <cell r="AL7">
            <v>7</v>
          </cell>
          <cell r="AM7" t="str">
            <v>July</v>
          </cell>
        </row>
        <row r="8">
          <cell r="AL8">
            <v>8</v>
          </cell>
          <cell r="AM8" t="str">
            <v>August</v>
          </cell>
        </row>
        <row r="9">
          <cell r="AL9">
            <v>9</v>
          </cell>
          <cell r="AM9" t="str">
            <v>September</v>
          </cell>
        </row>
        <row r="10">
          <cell r="AL10">
            <v>10</v>
          </cell>
          <cell r="AM10" t="str">
            <v>October</v>
          </cell>
        </row>
        <row r="11">
          <cell r="AL11">
            <v>11</v>
          </cell>
          <cell r="AM11" t="str">
            <v>November</v>
          </cell>
        </row>
        <row r="12">
          <cell r="AL12">
            <v>12</v>
          </cell>
          <cell r="AM12" t="str">
            <v>December</v>
          </cell>
        </row>
        <row r="38">
          <cell r="M38">
            <v>1346464881</v>
          </cell>
          <cell r="N38">
            <v>1263056567</v>
          </cell>
          <cell r="O38">
            <v>1164897263</v>
          </cell>
          <cell r="P38">
            <v>1093524808</v>
          </cell>
          <cell r="Q38">
            <v>1024275990</v>
          </cell>
          <cell r="R38">
            <v>1005758287</v>
          </cell>
          <cell r="S38">
            <v>1022560595</v>
          </cell>
          <cell r="T38">
            <v>1064743060</v>
          </cell>
          <cell r="U38">
            <v>1072441787</v>
          </cell>
          <cell r="V38">
            <v>0</v>
          </cell>
          <cell r="W38">
            <v>0</v>
          </cell>
          <cell r="X38">
            <v>0</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Exhibit"/>
      <sheetName val="Function"/>
      <sheetName val="Function1149"/>
      <sheetName val="Report"/>
      <sheetName val="Results"/>
      <sheetName val="NRO"/>
      <sheetName val="UTCR"/>
      <sheetName val="ADJ"/>
      <sheetName val="URO"/>
      <sheetName val="ECD"/>
      <sheetName val="Unadj Data for RAM"/>
      <sheetName val="Variables"/>
      <sheetName val="Inputs"/>
      <sheetName val="Factors"/>
      <sheetName val="CWC"/>
      <sheetName val="WelcomeDialog"/>
      <sheetName val="Macro"/>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s>
    <sheetDataSet>
      <sheetData sheetId="5">
        <row r="21">
          <cell r="G21">
            <v>83871482</v>
          </cell>
          <cell r="J21">
            <v>0</v>
          </cell>
        </row>
        <row r="22">
          <cell r="G22">
            <v>1931963666</v>
          </cell>
          <cell r="J22">
            <v>1056426642</v>
          </cell>
        </row>
        <row r="23">
          <cell r="G23">
            <v>70121</v>
          </cell>
          <cell r="J23">
            <v>13699</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Summary"/>
      <sheetName val="Adjustments"/>
      <sheetName val="Narrative"/>
    </sheetNames>
    <sheetDataSet>
      <sheetData sheetId="0">
        <row r="149">
          <cell r="E149">
            <v>0.04619</v>
          </cell>
        </row>
        <row r="150">
          <cell r="E150">
            <v>0.0208</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ver Sheet"/>
      <sheetName val="Lead Sheet"/>
      <sheetName val="Adjustment Detail"/>
      <sheetName val="Backup"/>
      <sheetName val="Factor Proof"/>
      <sheetName val="Email"/>
      <sheetName val="BW"/>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Allocation FY2006"/>
      <sheetName val="2006 Plan "/>
      <sheetName val="Alloc % FY2006"/>
      <sheetName val="Allocation FY2005"/>
      <sheetName val="2005 Plan "/>
      <sheetName val="Allocation FY2004"/>
      <sheetName val="2004 Plan"/>
      <sheetName val="Allocation FY2003"/>
      <sheetName val="2003 Plan"/>
      <sheetName val="Prior Year Data"/>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ETO DOWNLOAD FERC"/>
      <sheetName val="186000 DOWNLOAD FERC"/>
      <sheetName val="Buyout download FERC"/>
      <sheetName val="ENVIRONMENTAL DOWNLOAD FERC"/>
      <sheetName val="RETAIL ACCESS DOWNLOAD FERC"/>
      <sheetName val="Sheet1"/>
      <sheetName val="Add'l PC Changes"/>
      <sheetName val="PC Chgs Template 3"/>
      <sheetName val="PC Chgs Template 2"/>
      <sheetName val="PC Changes Template"/>
      <sheetName val="Reg Asset Default Chgs Rev"/>
      <sheetName val="Reg Asset Default Changes"/>
      <sheetName val="PC Table updated May 2003"/>
      <sheetName val="Sheet3"/>
      <sheetName val="PC JVs"/>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23">
        <row r="1">
          <cell r="A1" t="str">
            <v>Transm2</v>
          </cell>
        </row>
        <row r="2">
          <cell r="A2" t="str">
            <v>PacifiCorp</v>
          </cell>
        </row>
        <row r="3">
          <cell r="A3" t="str">
            <v>Oregon Marginal Cost Study</v>
          </cell>
        </row>
        <row r="4">
          <cell r="A4" t="str">
            <v>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v>
          </cell>
          <cell r="E15">
            <v>20466.656409999992</v>
          </cell>
          <cell r="F15">
            <v>13169.252369999998</v>
          </cell>
          <cell r="G15">
            <v>9.931611440000001</v>
          </cell>
          <cell r="H15">
            <v>9554.55</v>
          </cell>
          <cell r="I15">
            <v>10204.283743488439</v>
          </cell>
          <cell r="J15">
            <v>9791.869922132832</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45403.32787000001</v>
          </cell>
          <cell r="E18">
            <v>44288.20015999998</v>
          </cell>
          <cell r="F18">
            <v>33509.593870000004</v>
          </cell>
          <cell r="G18">
            <v>11448.850963</v>
          </cell>
          <cell r="H18">
            <v>17999.157</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133326.61135</v>
          </cell>
          <cell r="E21">
            <v>118190.50362</v>
          </cell>
          <cell r="F21">
            <v>80792.632</v>
          </cell>
          <cell r="G21">
            <v>17741.29023</v>
          </cell>
          <cell r="H21">
            <v>38187.253</v>
          </cell>
          <cell r="I21">
            <v>46566</v>
          </cell>
          <cell r="J21">
            <v>44684</v>
          </cell>
          <cell r="K21">
            <v>46912</v>
          </cell>
          <cell r="L21">
            <v>48246</v>
          </cell>
          <cell r="M21">
            <v>678427.7043999999</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Line (1) x Demand Factor   30.83%</v>
          </cell>
        </row>
        <row r="26">
          <cell r="A26">
            <v>12</v>
          </cell>
        </row>
        <row r="27">
          <cell r="A27">
            <v>13</v>
          </cell>
          <cell r="B27" t="str">
            <v>Bulk Power Lines - Energy Related</v>
          </cell>
          <cell r="C27">
            <v>13801.24855</v>
          </cell>
          <cell r="D27">
            <v>32920.20036</v>
          </cell>
          <cell r="E27">
            <v>14156.656409999992</v>
          </cell>
          <cell r="F27">
            <v>9109.252369999998</v>
          </cell>
          <cell r="G27">
            <v>6.931611440000001</v>
          </cell>
          <cell r="H27">
            <v>6608.549999999999</v>
          </cell>
          <cell r="I27">
            <v>7058.283743488439</v>
          </cell>
          <cell r="J27">
            <v>6772.869922132832</v>
          </cell>
          <cell r="K27">
            <v>7111.104775469861</v>
          </cell>
          <cell r="L27">
            <v>7313.43210686645</v>
          </cell>
          <cell r="M27">
            <v>104858.5298493976</v>
          </cell>
        </row>
        <row r="28">
          <cell r="A28">
            <v>14</v>
          </cell>
          <cell r="B28" t="str">
            <v>  Line (1) - Line (4)</v>
          </cell>
        </row>
        <row r="29">
          <cell r="A29">
            <v>15</v>
          </cell>
        </row>
        <row r="30">
          <cell r="A30">
            <v>16</v>
          </cell>
          <cell r="B30" t="str">
            <v>Total Growth Demand Related</v>
          </cell>
          <cell r="C30">
            <v>35333.67827999999</v>
          </cell>
          <cell r="D30">
            <v>60076.32787000001</v>
          </cell>
          <cell r="E30">
            <v>50598.20015999998</v>
          </cell>
          <cell r="F30">
            <v>37569.593870000004</v>
          </cell>
          <cell r="G30">
            <v>11451.850963</v>
          </cell>
          <cell r="H30">
            <v>20945.157</v>
          </cell>
          <cell r="I30">
            <v>21664.323394755436</v>
          </cell>
          <cell r="J30">
            <v>20788.891392244383</v>
          </cell>
          <cell r="K30">
            <v>21824.920351646415</v>
          </cell>
          <cell r="L30">
            <v>22445.424225902392</v>
          </cell>
          <cell r="M30">
            <v>302698.36750754865</v>
          </cell>
        </row>
        <row r="31">
          <cell r="A31">
            <v>17</v>
          </cell>
          <cell r="B31" t="str">
            <v>  Line (2) + Line(4)</v>
          </cell>
        </row>
        <row r="32">
          <cell r="A32">
            <v>18</v>
          </cell>
        </row>
        <row r="33">
          <cell r="A33">
            <v>19</v>
          </cell>
          <cell r="B33" t="str">
            <v>Price Adjustment Factor</v>
          </cell>
          <cell r="C33">
            <v>0.7854288840173103</v>
          </cell>
          <cell r="D33">
            <v>0.8397081444620376</v>
          </cell>
          <cell r="E33">
            <v>0.8518534617107997</v>
          </cell>
          <cell r="F33">
            <v>0.9088466851777635</v>
          </cell>
          <cell r="G33">
            <v>0.931982887218074</v>
          </cell>
          <cell r="H33">
            <v>0.9439931717642331</v>
          </cell>
          <cell r="I33">
            <v>0.9709977692839937</v>
          </cell>
          <cell r="J33">
            <v>0.9791396583507029</v>
          </cell>
          <cell r="K33">
            <v>0.9587174193326287</v>
          </cell>
          <cell r="L33">
            <v>0.9762888543201345</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Lines 1 - 7</v>
          </cell>
          <cell r="B45" t="str">
            <v>Actual &amp; Forecast Demand Related Investments</v>
          </cell>
        </row>
        <row r="46">
          <cell r="A46" t="str">
            <v>   Line   10</v>
          </cell>
          <cell r="B46" t="str">
            <v>Demand Portion of Transmission  = 8.33 / (8.33+18.69) =</v>
          </cell>
          <cell r="D46">
            <v>0.3083</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Winter "/>
      <sheetName val="Summer"/>
      <sheetName val="Data for Graphs"/>
      <sheetName val="Load Data"/>
      <sheetName val=" Rates"/>
    </sheetNames>
    <sheetDataSet>
      <sheetData sheetId="3">
        <row r="9">
          <cell r="D9">
            <v>0.9052011946000001</v>
          </cell>
          <cell r="E9">
            <v>0.9334689395193548</v>
          </cell>
          <cell r="F9">
            <v>0.96418569997</v>
          </cell>
          <cell r="G9">
            <v>0.9613388584866664</v>
          </cell>
          <cell r="H9">
            <v>0.9010269861000002</v>
          </cell>
        </row>
        <row r="10">
          <cell r="D10">
            <v>1.2584679717032259</v>
          </cell>
          <cell r="E10">
            <v>1.3018970910096772</v>
          </cell>
          <cell r="F10">
            <v>1.3225873683933334</v>
          </cell>
          <cell r="G10">
            <v>1.2396794872966668</v>
          </cell>
          <cell r="H10">
            <v>1.2138008352933336</v>
          </cell>
        </row>
        <row r="11">
          <cell r="D11">
            <v>1.6369457053516132</v>
          </cell>
          <cell r="E11">
            <v>1.6270267336903226</v>
          </cell>
          <cell r="F11">
            <v>1.6540135818000001</v>
          </cell>
          <cell r="G11">
            <v>1.60663419469</v>
          </cell>
          <cell r="H11">
            <v>1.5212484592700004</v>
          </cell>
        </row>
        <row r="12">
          <cell r="D12">
            <v>1.4283983964935485</v>
          </cell>
          <cell r="E12">
            <v>1.3711913876451611</v>
          </cell>
          <cell r="F12">
            <v>1.3525660396466668</v>
          </cell>
          <cell r="G12">
            <v>1.3851226088133333</v>
          </cell>
          <cell r="H12">
            <v>1.3861692652299995</v>
          </cell>
        </row>
        <row r="20">
          <cell r="D20">
            <v>1.2623804052903227</v>
          </cell>
          <cell r="E20">
            <v>1.2843901397096773</v>
          </cell>
          <cell r="F20">
            <v>1.29208837114</v>
          </cell>
          <cell r="G20">
            <v>1.2668765718733335</v>
          </cell>
          <cell r="H20">
            <v>1.2225279635733335</v>
          </cell>
        </row>
        <row r="21">
          <cell r="D21">
            <v>1.3858586579870964</v>
          </cell>
          <cell r="E21">
            <v>1.437714519590322</v>
          </cell>
          <cell r="F21">
            <v>1.4296717071333338</v>
          </cell>
          <cell r="G21">
            <v>1.3687621442066664</v>
          </cell>
          <cell r="H21">
            <v>1.3150381558666664</v>
          </cell>
        </row>
        <row r="22">
          <cell r="D22">
            <v>1.4870278933064511</v>
          </cell>
          <cell r="E22">
            <v>1.6077495270000002</v>
          </cell>
          <cell r="F22">
            <v>1.56576827254</v>
          </cell>
          <cell r="G22">
            <v>1.4854433785333334</v>
          </cell>
          <cell r="H22">
            <v>1.4689444354800005</v>
          </cell>
        </row>
      </sheetData>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Cover"/>
      <sheetName val=" mthly bal acct - adjusted Nov"/>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sheetName val=" fy04 accrual post 7-03"/>
      <sheetName val=" mthly bal acct - Oct 04 new"/>
      <sheetName val=" mthly bal acct - adjust 11-03"/>
      <sheetName val="Oregon Presentation"/>
      <sheetName val="Sheet1"/>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Rounded"/>
      <sheetName val="Pivot Summary"/>
      <sheetName val="CY2006 Transactions"/>
      <sheetName val="IGC"/>
    </sheetNames>
    <sheetDataSet>
      <sheetData sheetId="3">
        <row r="3">
          <cell r="A3" t="str">
            <v>FERC Acct</v>
          </cell>
          <cell r="B3" t="str">
            <v>FERC Functional
Group</v>
          </cell>
          <cell r="C3" t="str">
            <v>Class</v>
          </cell>
          <cell r="D3" t="str">
            <v>Main</v>
          </cell>
          <cell r="E3" t="str">
            <v>FERC Acct</v>
          </cell>
          <cell r="F3" t="str">
            <v>Old FERC
Account</v>
          </cell>
          <cell r="G3" t="str">
            <v>Description</v>
          </cell>
          <cell r="H3" t="str">
            <v>   Acquisition</v>
          </cell>
        </row>
        <row r="4">
          <cell r="A4">
            <v>1010000</v>
          </cell>
          <cell r="B4" t="str">
            <v>PRODPLNT</v>
          </cell>
          <cell r="C4">
            <v>31020</v>
          </cell>
          <cell r="D4" t="str">
            <v>310</v>
          </cell>
          <cell r="E4">
            <v>3102000</v>
          </cell>
          <cell r="F4" t="str">
            <v>3102</v>
          </cell>
          <cell r="G4" t="str">
            <v>Land Rights - Steam</v>
          </cell>
          <cell r="H4">
            <v>32411629.37</v>
          </cell>
        </row>
        <row r="5">
          <cell r="A5">
            <v>1010000</v>
          </cell>
          <cell r="B5" t="str">
            <v>PRODPLNT</v>
          </cell>
          <cell r="C5">
            <v>31027</v>
          </cell>
          <cell r="D5" t="str">
            <v>310</v>
          </cell>
          <cell r="E5">
            <v>3102000</v>
          </cell>
          <cell r="F5" t="str">
            <v>3102</v>
          </cell>
          <cell r="G5" t="str">
            <v>Land Rights - Steam</v>
          </cell>
          <cell r="H5">
            <v>-25970326.38</v>
          </cell>
        </row>
        <row r="6">
          <cell r="D6" t="str">
            <v>310 Total</v>
          </cell>
          <cell r="H6">
            <v>6441302.990000002</v>
          </cell>
        </row>
        <row r="7">
          <cell r="A7">
            <v>1010000</v>
          </cell>
          <cell r="B7" t="str">
            <v>PRODPLNT</v>
          </cell>
          <cell r="C7">
            <v>31100</v>
          </cell>
          <cell r="D7" t="str">
            <v>311</v>
          </cell>
          <cell r="E7">
            <v>3110000</v>
          </cell>
          <cell r="F7" t="str">
            <v>311</v>
          </cell>
          <cell r="G7" t="str">
            <v>Steam Structures &amp;Improvements</v>
          </cell>
          <cell r="H7">
            <v>10850</v>
          </cell>
        </row>
        <row r="8">
          <cell r="D8" t="str">
            <v>311 Total</v>
          </cell>
          <cell r="H8">
            <v>10850</v>
          </cell>
        </row>
        <row r="9">
          <cell r="A9">
            <v>1010000</v>
          </cell>
          <cell r="B9" t="str">
            <v>PRODPLNT</v>
          </cell>
          <cell r="C9">
            <v>31200</v>
          </cell>
          <cell r="D9" t="str">
            <v>312</v>
          </cell>
          <cell r="E9">
            <v>3120000</v>
          </cell>
          <cell r="F9" t="str">
            <v>312</v>
          </cell>
          <cell r="G9" t="str">
            <v>Boiler Plant Equipment</v>
          </cell>
          <cell r="H9">
            <v>8180025.13</v>
          </cell>
        </row>
        <row r="10">
          <cell r="D10" t="str">
            <v>312 Total</v>
          </cell>
          <cell r="H10">
            <v>8180025.13</v>
          </cell>
        </row>
        <row r="11">
          <cell r="A11">
            <v>1010000</v>
          </cell>
          <cell r="B11" t="str">
            <v>PRODPLNT</v>
          </cell>
          <cell r="C11">
            <v>31700</v>
          </cell>
          <cell r="D11" t="str">
            <v>317</v>
          </cell>
          <cell r="E11">
            <v>3170000</v>
          </cell>
          <cell r="F11" t="str">
            <v>317</v>
          </cell>
          <cell r="G11" t="str">
            <v>Steam Plant ARO</v>
          </cell>
          <cell r="H11">
            <v>620836</v>
          </cell>
        </row>
        <row r="12">
          <cell r="D12" t="str">
            <v>317 Total</v>
          </cell>
          <cell r="H12">
            <v>620836</v>
          </cell>
        </row>
        <row r="13">
          <cell r="A13">
            <v>1010000</v>
          </cell>
          <cell r="B13" t="str">
            <v>GENPLNT</v>
          </cell>
          <cell r="C13">
            <v>39120</v>
          </cell>
          <cell r="D13" t="str">
            <v>391</v>
          </cell>
          <cell r="E13">
            <v>3912000</v>
          </cell>
          <cell r="F13" t="str">
            <v>3912</v>
          </cell>
          <cell r="G13" t="str">
            <v>Computer Equipment - PC</v>
          </cell>
          <cell r="H13">
            <v>1797.57</v>
          </cell>
        </row>
        <row r="14">
          <cell r="A14">
            <v>1010000</v>
          </cell>
          <cell r="B14" t="str">
            <v>GENPLNT</v>
          </cell>
          <cell r="C14">
            <v>39130</v>
          </cell>
          <cell r="D14" t="str">
            <v>391</v>
          </cell>
          <cell r="E14">
            <v>3913000</v>
          </cell>
          <cell r="F14" t="str">
            <v>3913</v>
          </cell>
          <cell r="G14" t="str">
            <v>Office Equipment</v>
          </cell>
          <cell r="H14">
            <v>1406.96</v>
          </cell>
        </row>
        <row r="15">
          <cell r="D15" t="str">
            <v>391 Total</v>
          </cell>
          <cell r="H15">
            <v>3204.5299999999997</v>
          </cell>
        </row>
        <row r="16">
          <cell r="A16">
            <v>1010000</v>
          </cell>
          <cell r="B16" t="str">
            <v>GENPLNT</v>
          </cell>
          <cell r="C16">
            <v>39204</v>
          </cell>
          <cell r="D16" t="str">
            <v>392</v>
          </cell>
          <cell r="E16">
            <v>3920400</v>
          </cell>
          <cell r="F16" t="str">
            <v>3924</v>
          </cell>
          <cell r="G16" t="str">
            <v>1/2 &amp; 3/4 Ton Pickups, Vans, S</v>
          </cell>
          <cell r="H16">
            <v>85783.43</v>
          </cell>
        </row>
        <row r="17">
          <cell r="A17">
            <v>1010000</v>
          </cell>
          <cell r="B17" t="str">
            <v>GENPLNT</v>
          </cell>
          <cell r="C17">
            <v>39209</v>
          </cell>
          <cell r="D17" t="str">
            <v>392</v>
          </cell>
          <cell r="E17">
            <v>3920900</v>
          </cell>
          <cell r="F17" t="str">
            <v>3929</v>
          </cell>
          <cell r="G17" t="str">
            <v>Non Analyzed (CAATS)</v>
          </cell>
          <cell r="H17">
            <v>3710.51</v>
          </cell>
        </row>
        <row r="18">
          <cell r="D18" t="str">
            <v>392 Total</v>
          </cell>
          <cell r="H18">
            <v>89493.93999999999</v>
          </cell>
        </row>
        <row r="19">
          <cell r="A19">
            <v>1010000</v>
          </cell>
          <cell r="B19" t="str">
            <v>GENPLNT</v>
          </cell>
          <cell r="C19">
            <v>39305</v>
          </cell>
          <cell r="D19" t="str">
            <v>393</v>
          </cell>
          <cell r="E19">
            <v>3930000</v>
          </cell>
          <cell r="F19" t="str">
            <v>393</v>
          </cell>
          <cell r="G19" t="str">
            <v>Stores Equipment</v>
          </cell>
          <cell r="H19">
            <v>81306.65</v>
          </cell>
        </row>
        <row r="20">
          <cell r="D20" t="str">
            <v>393 Total</v>
          </cell>
          <cell r="H20">
            <v>81306.65</v>
          </cell>
        </row>
        <row r="21">
          <cell r="A21">
            <v>1010000</v>
          </cell>
          <cell r="B21" t="str">
            <v>GENPLNT</v>
          </cell>
          <cell r="C21">
            <v>39613</v>
          </cell>
          <cell r="D21" t="str">
            <v>396</v>
          </cell>
          <cell r="E21">
            <v>3961300</v>
          </cell>
          <cell r="F21" t="str">
            <v>3964</v>
          </cell>
          <cell r="G21" t="str">
            <v>Snowcats, Backhoes, Trenchers,</v>
          </cell>
          <cell r="H21">
            <v>31511.3</v>
          </cell>
        </row>
        <row r="22">
          <cell r="D22" t="str">
            <v>396 Total</v>
          </cell>
          <cell r="H22">
            <v>31511.3</v>
          </cell>
        </row>
        <row r="23">
          <cell r="A23">
            <v>1010000</v>
          </cell>
          <cell r="B23" t="str">
            <v>GENPLNT</v>
          </cell>
          <cell r="C23">
            <v>39741</v>
          </cell>
          <cell r="D23" t="str">
            <v>397</v>
          </cell>
          <cell r="E23">
            <v>3970000</v>
          </cell>
          <cell r="F23" t="str">
            <v>397</v>
          </cell>
          <cell r="G23" t="str">
            <v>Communications Equipment</v>
          </cell>
          <cell r="H23">
            <v>2543.57</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Note"/>
      <sheetName val="Summary"/>
      <sheetName val="Combined"/>
      <sheetName val="BillSPRD"/>
      <sheetName val="Rate Design"/>
      <sheetName val="DSM-Combined"/>
      <sheetName val="DSM-191"/>
      <sheetName val="DSM-192"/>
      <sheetName val="Decoupling"/>
      <sheetName val="D-R"/>
      <sheetName val="D-C"/>
      <sheetName val="D-I"/>
      <sheetName val="D-T"/>
      <sheetName val="FullSPRD"/>
      <sheetName val="AllowSPD"/>
      <sheetName val="DSM2"/>
      <sheetName val="Decoupling S"/>
      <sheetName val="Table 1"/>
      <sheetName val="Sch 4"/>
      <sheetName val="Sch 25"/>
      <sheetName val="Sch 27"/>
      <sheetName val="Sch 48T"/>
      <sheetName val="Sch 41"/>
      <sheetName val="Sch 47T"/>
      <sheetName val="Sch 6"/>
      <sheetName val="Sch 15"/>
      <sheetName val="Sch 50"/>
      <sheetName val="Sch 51"/>
      <sheetName val="Sch 52"/>
      <sheetName val="Sch 53"/>
      <sheetName val="Sch 54"/>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2"/>
      <sheetName val="Sheet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structions"/>
      <sheetName val="Inv Apr Form"/>
      <sheetName val="Page 2"/>
      <sheetName val="-"/>
    </sheetNames>
    <sheetDataSet>
      <sheetData sheetId="3">
        <row r="1">
          <cell r="A1">
            <v>39452</v>
          </cell>
          <cell r="B1">
            <v>39421</v>
          </cell>
        </row>
        <row r="2">
          <cell r="A2">
            <v>39483</v>
          </cell>
          <cell r="B2">
            <v>39452</v>
          </cell>
        </row>
        <row r="3">
          <cell r="A3">
            <v>39512</v>
          </cell>
          <cell r="B3">
            <v>39483</v>
          </cell>
        </row>
        <row r="4">
          <cell r="A4">
            <v>39543</v>
          </cell>
          <cell r="B4">
            <v>39512</v>
          </cell>
        </row>
        <row r="5">
          <cell r="A5">
            <v>39573</v>
          </cell>
          <cell r="B5">
            <v>39543</v>
          </cell>
        </row>
        <row r="6">
          <cell r="A6">
            <v>39604</v>
          </cell>
          <cell r="B6">
            <v>39573</v>
          </cell>
        </row>
        <row r="7">
          <cell r="A7">
            <v>39634</v>
          </cell>
          <cell r="B7">
            <v>39604</v>
          </cell>
        </row>
        <row r="8">
          <cell r="A8">
            <v>39665</v>
          </cell>
          <cell r="B8">
            <v>39634</v>
          </cell>
        </row>
        <row r="9">
          <cell r="A9">
            <v>39696</v>
          </cell>
          <cell r="B9">
            <v>39665</v>
          </cell>
        </row>
        <row r="10">
          <cell r="A10">
            <v>39726</v>
          </cell>
          <cell r="B10">
            <v>39696</v>
          </cell>
        </row>
        <row r="11">
          <cell r="A11">
            <v>39757</v>
          </cell>
          <cell r="B11">
            <v>39726</v>
          </cell>
        </row>
        <row r="12">
          <cell r="A12">
            <v>39787</v>
          </cell>
          <cell r="B12">
            <v>39757</v>
          </cell>
        </row>
        <row r="13">
          <cell r="A13">
            <v>39818</v>
          </cell>
          <cell r="B13">
            <v>39787</v>
          </cell>
        </row>
        <row r="14">
          <cell r="A14">
            <v>39849</v>
          </cell>
          <cell r="B14">
            <v>39818</v>
          </cell>
        </row>
        <row r="15">
          <cell r="A15">
            <v>39877</v>
          </cell>
          <cell r="B15">
            <v>39849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10">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92"/>
  <sheetViews>
    <sheetView tabSelected="1" zoomScale="80" zoomScaleNormal="80" zoomScalePageLayoutView="0" workbookViewId="0" topLeftCell="A1">
      <pane ySplit="7" topLeftCell="BM8" activePane="bottomLeft" state="frozen"/>
      <selection pane="topLeft" activeCell="A1" sqref="A1"/>
      <selection pane="bottomLeft" activeCell="B27" sqref="B27"/>
    </sheetView>
  </sheetViews>
  <sheetFormatPr defaultColWidth="9.140625" defaultRowHeight="12.75"/>
  <cols>
    <col min="1" max="1" width="3.140625" style="0" bestFit="1" customWidth="1"/>
    <col min="2" max="2" width="31.00390625" style="0" customWidth="1"/>
    <col min="3" max="3" width="24.421875" style="0" hidden="1" customWidth="1"/>
    <col min="4" max="4" width="26.140625" style="0" customWidth="1"/>
    <col min="5" max="5" width="3.421875" style="151" customWidth="1"/>
    <col min="6" max="6" width="22.57421875" style="0" customWidth="1"/>
    <col min="7" max="7" width="22.00390625" style="0" customWidth="1"/>
    <col min="8" max="8" width="22.140625" style="0" customWidth="1"/>
  </cols>
  <sheetData>
    <row r="1" ht="15.75">
      <c r="A1" s="124" t="s">
        <v>18</v>
      </c>
    </row>
    <row r="2" ht="12.75">
      <c r="A2" s="1" t="s">
        <v>450</v>
      </c>
    </row>
    <row r="3" ht="12.75">
      <c r="A3" s="1" t="s">
        <v>404</v>
      </c>
    </row>
    <row r="4" spans="1:8" ht="12.75">
      <c r="A4" s="1"/>
      <c r="B4" s="125"/>
      <c r="C4" s="125"/>
      <c r="D4" s="126"/>
      <c r="E4" s="257"/>
      <c r="H4" s="126"/>
    </row>
    <row r="5" spans="2:8" ht="12.75">
      <c r="B5" s="125"/>
      <c r="C5" s="303" t="s">
        <v>405</v>
      </c>
      <c r="D5" s="303"/>
      <c r="E5" s="258"/>
      <c r="H5" s="126"/>
    </row>
    <row r="6" spans="1:8" ht="12.75">
      <c r="A6" s="1"/>
      <c r="B6" s="125"/>
      <c r="C6" s="304" t="s">
        <v>406</v>
      </c>
      <c r="D6" s="304"/>
      <c r="E6" s="258"/>
      <c r="F6" s="299" t="s">
        <v>447</v>
      </c>
      <c r="G6" s="299" t="s">
        <v>448</v>
      </c>
      <c r="H6" s="126"/>
    </row>
    <row r="7" spans="3:8" ht="42.75" customHeight="1">
      <c r="C7" s="127" t="s">
        <v>407</v>
      </c>
      <c r="D7" s="127" t="s">
        <v>410</v>
      </c>
      <c r="E7" s="259"/>
      <c r="F7" s="127" t="s">
        <v>436</v>
      </c>
      <c r="G7" s="127" t="s">
        <v>435</v>
      </c>
      <c r="H7" s="127" t="s">
        <v>411</v>
      </c>
    </row>
    <row r="8" spans="1:8" ht="12.75">
      <c r="A8" s="128">
        <v>1</v>
      </c>
      <c r="B8" s="128" t="s">
        <v>253</v>
      </c>
      <c r="C8" s="128"/>
      <c r="D8" s="125"/>
      <c r="E8" s="260"/>
      <c r="H8" s="125"/>
    </row>
    <row r="9" spans="1:8" ht="12.75">
      <c r="A9" s="128">
        <v>2</v>
      </c>
      <c r="B9" s="128" t="s">
        <v>254</v>
      </c>
      <c r="C9" s="129">
        <v>3511904219.7083106</v>
      </c>
      <c r="D9" s="129">
        <v>1474247217.0724854</v>
      </c>
      <c r="E9" s="132"/>
      <c r="F9" s="129">
        <v>0</v>
      </c>
      <c r="G9" s="129">
        <v>0</v>
      </c>
      <c r="H9" s="129">
        <f>SUM(F9:G9)</f>
        <v>0</v>
      </c>
    </row>
    <row r="10" spans="1:8" ht="12.75">
      <c r="A10" s="128">
        <v>3</v>
      </c>
      <c r="B10" s="128" t="s">
        <v>255</v>
      </c>
      <c r="C10" s="129">
        <v>0</v>
      </c>
      <c r="D10" s="129">
        <v>0</v>
      </c>
      <c r="E10" s="132"/>
      <c r="F10" s="129">
        <v>0</v>
      </c>
      <c r="G10" s="129">
        <v>0</v>
      </c>
      <c r="H10" s="129">
        <f>SUM(F10:G10)</f>
        <v>0</v>
      </c>
    </row>
    <row r="11" spans="1:8" ht="12.75">
      <c r="A11" s="128">
        <v>4</v>
      </c>
      <c r="B11" s="128" t="s">
        <v>256</v>
      </c>
      <c r="C11" s="129">
        <v>776865643.0461302</v>
      </c>
      <c r="D11" s="129">
        <v>315980184.87130326</v>
      </c>
      <c r="E11" s="132"/>
      <c r="F11" s="129">
        <v>-140308.6332051158</v>
      </c>
      <c r="G11" s="129">
        <v>0</v>
      </c>
      <c r="H11" s="129">
        <f>SUM(F11:G11)</f>
        <v>-140308.6332051158</v>
      </c>
    </row>
    <row r="12" spans="1:8" ht="12.75">
      <c r="A12" s="128">
        <v>5</v>
      </c>
      <c r="B12" s="128" t="s">
        <v>257</v>
      </c>
      <c r="C12" s="129">
        <v>204656322.1691829</v>
      </c>
      <c r="D12" s="129">
        <v>70034138.50413018</v>
      </c>
      <c r="E12" s="132"/>
      <c r="F12" s="129">
        <v>-160.83291706442833</v>
      </c>
      <c r="G12" s="129">
        <v>-152.01523700356483</v>
      </c>
      <c r="H12" s="129">
        <f>SUM(F12:G12)</f>
        <v>-312.84815406799316</v>
      </c>
    </row>
    <row r="13" spans="1:8" ht="12.75">
      <c r="A13" s="128">
        <v>6</v>
      </c>
      <c r="B13" s="128" t="s">
        <v>258</v>
      </c>
      <c r="C13" s="130">
        <v>4493426184.923624</v>
      </c>
      <c r="D13" s="130">
        <v>1860261540.447919</v>
      </c>
      <c r="E13" s="132"/>
      <c r="F13" s="130">
        <v>-140469.46612215042</v>
      </c>
      <c r="G13" s="130">
        <v>-152.0152370929718</v>
      </c>
      <c r="H13" s="130">
        <f>SUM(F13:G13)</f>
        <v>-140621.4813592434</v>
      </c>
    </row>
    <row r="14" spans="1:8" ht="12.75">
      <c r="A14" s="128">
        <v>7</v>
      </c>
      <c r="B14" s="128"/>
      <c r="C14" s="129"/>
      <c r="D14" s="129"/>
      <c r="E14" s="132"/>
      <c r="F14" s="129"/>
      <c r="G14" s="129"/>
      <c r="H14" s="129" t="s">
        <v>1</v>
      </c>
    </row>
    <row r="15" spans="1:8" ht="12.75">
      <c r="A15" s="128">
        <v>8</v>
      </c>
      <c r="B15" s="128" t="s">
        <v>259</v>
      </c>
      <c r="C15" s="129"/>
      <c r="D15" s="129"/>
      <c r="E15" s="132"/>
      <c r="F15" s="129"/>
      <c r="G15" s="129"/>
      <c r="H15" s="129" t="s">
        <v>1</v>
      </c>
    </row>
    <row r="16" spans="1:8" ht="12.75">
      <c r="A16" s="128">
        <v>9</v>
      </c>
      <c r="B16" s="128" t="s">
        <v>260</v>
      </c>
      <c r="C16" s="129">
        <v>925505812.876667</v>
      </c>
      <c r="D16" s="129">
        <v>379825769.1388143</v>
      </c>
      <c r="E16" s="132"/>
      <c r="F16" s="129">
        <v>896030.5202413201</v>
      </c>
      <c r="G16" s="129">
        <v>0</v>
      </c>
      <c r="H16" s="129">
        <f aca="true" t="shared" si="0" ref="H16:H25">SUM(F16:G16)</f>
        <v>896030.5202413201</v>
      </c>
    </row>
    <row r="17" spans="1:8" ht="12.75">
      <c r="A17" s="128">
        <v>10</v>
      </c>
      <c r="B17" s="128" t="s">
        <v>261</v>
      </c>
      <c r="C17" s="129">
        <v>0</v>
      </c>
      <c r="D17" s="129">
        <v>0</v>
      </c>
      <c r="E17" s="132"/>
      <c r="F17" s="129">
        <v>0</v>
      </c>
      <c r="G17" s="129">
        <v>0</v>
      </c>
      <c r="H17" s="129">
        <f t="shared" si="0"/>
        <v>0</v>
      </c>
    </row>
    <row r="18" spans="1:8" ht="12.75">
      <c r="A18" s="128">
        <v>11</v>
      </c>
      <c r="B18" s="128" t="s">
        <v>262</v>
      </c>
      <c r="C18" s="129">
        <v>37881437.55472256</v>
      </c>
      <c r="D18" s="129">
        <v>15580796.60642647</v>
      </c>
      <c r="E18" s="132"/>
      <c r="F18" s="129">
        <v>0</v>
      </c>
      <c r="G18" s="129">
        <v>0</v>
      </c>
      <c r="H18" s="129">
        <f t="shared" si="0"/>
        <v>0</v>
      </c>
    </row>
    <row r="19" spans="1:8" ht="12.75">
      <c r="A19" s="128">
        <v>12</v>
      </c>
      <c r="B19" s="128" t="s">
        <v>263</v>
      </c>
      <c r="C19" s="129">
        <v>1112322929.4488335</v>
      </c>
      <c r="D19" s="129">
        <v>456384166.0592971</v>
      </c>
      <c r="E19" s="132"/>
      <c r="F19" s="129">
        <v>233619.61803853512</v>
      </c>
      <c r="G19" s="129">
        <v>0</v>
      </c>
      <c r="H19" s="129">
        <f t="shared" si="0"/>
        <v>233619.61803853512</v>
      </c>
    </row>
    <row r="20" spans="1:8" ht="12.75">
      <c r="A20" s="128">
        <v>13</v>
      </c>
      <c r="B20" s="128" t="s">
        <v>264</v>
      </c>
      <c r="C20" s="129">
        <v>203491444.9508321</v>
      </c>
      <c r="D20" s="129">
        <v>83695740.17187639</v>
      </c>
      <c r="E20" s="132"/>
      <c r="F20" s="129">
        <v>-439.5275778621435</v>
      </c>
      <c r="G20" s="129">
        <v>6786.520274847746</v>
      </c>
      <c r="H20" s="129">
        <f t="shared" si="0"/>
        <v>6346.992696985602</v>
      </c>
    </row>
    <row r="21" spans="1:8" ht="12.75">
      <c r="A21" s="128">
        <v>14</v>
      </c>
      <c r="B21" s="128" t="s">
        <v>265</v>
      </c>
      <c r="C21" s="129">
        <v>219183557.53322148</v>
      </c>
      <c r="D21" s="129">
        <v>92971912.2849743</v>
      </c>
      <c r="E21" s="132"/>
      <c r="F21" s="129">
        <v>0</v>
      </c>
      <c r="G21" s="129">
        <v>0</v>
      </c>
      <c r="H21" s="129">
        <f t="shared" si="0"/>
        <v>0</v>
      </c>
    </row>
    <row r="22" spans="1:8" ht="12.75">
      <c r="A22" s="128">
        <v>15</v>
      </c>
      <c r="B22" s="128" t="s">
        <v>266</v>
      </c>
      <c r="C22" s="129">
        <v>97941531.46762475</v>
      </c>
      <c r="D22" s="129">
        <v>38958629.776744306</v>
      </c>
      <c r="E22" s="132"/>
      <c r="F22" s="129">
        <v>0</v>
      </c>
      <c r="G22" s="129">
        <v>0</v>
      </c>
      <c r="H22" s="129">
        <f t="shared" si="0"/>
        <v>0</v>
      </c>
    </row>
    <row r="23" spans="1:8" ht="12.75">
      <c r="A23" s="128">
        <v>16</v>
      </c>
      <c r="B23" s="128" t="s">
        <v>267</v>
      </c>
      <c r="C23" s="129">
        <v>13906682.747689549</v>
      </c>
      <c r="D23" s="129">
        <v>6647241.846734621</v>
      </c>
      <c r="E23" s="132"/>
      <c r="F23" s="129">
        <v>0</v>
      </c>
      <c r="G23" s="129">
        <v>0</v>
      </c>
      <c r="H23" s="129">
        <f t="shared" si="0"/>
        <v>0</v>
      </c>
    </row>
    <row r="24" spans="1:8" ht="12.75">
      <c r="A24" s="128">
        <v>17</v>
      </c>
      <c r="B24" s="128" t="s">
        <v>268</v>
      </c>
      <c r="C24" s="129">
        <v>0</v>
      </c>
      <c r="D24" s="129">
        <v>0</v>
      </c>
      <c r="E24" s="132"/>
      <c r="F24" s="129">
        <v>0</v>
      </c>
      <c r="G24" s="129">
        <v>0</v>
      </c>
      <c r="H24" s="129">
        <f t="shared" si="0"/>
        <v>0</v>
      </c>
    </row>
    <row r="25" spans="1:8" ht="12.75">
      <c r="A25" s="128">
        <v>18</v>
      </c>
      <c r="B25" s="128" t="s">
        <v>269</v>
      </c>
      <c r="C25" s="131">
        <v>178190260.40711772</v>
      </c>
      <c r="D25" s="131">
        <v>67418858.39846385</v>
      </c>
      <c r="E25" s="132"/>
      <c r="F25" s="131">
        <v>-6933.073715552688</v>
      </c>
      <c r="G25" s="131">
        <v>-6552.967286273837</v>
      </c>
      <c r="H25" s="131">
        <f t="shared" si="0"/>
        <v>-13486.041001826525</v>
      </c>
    </row>
    <row r="26" spans="1:8" ht="12.75">
      <c r="A26" s="128">
        <v>19</v>
      </c>
      <c r="B26" s="128"/>
      <c r="C26" s="132"/>
      <c r="D26" s="132"/>
      <c r="E26" s="132"/>
      <c r="F26" s="132"/>
      <c r="G26" s="132"/>
      <c r="H26" s="132" t="s">
        <v>1</v>
      </c>
    </row>
    <row r="27" spans="1:8" ht="12.75">
      <c r="A27" s="128">
        <v>20</v>
      </c>
      <c r="B27" s="128" t="s">
        <v>270</v>
      </c>
      <c r="C27" s="129">
        <v>2788423656.986709</v>
      </c>
      <c r="D27" s="129">
        <v>1141483114.2833314</v>
      </c>
      <c r="E27" s="132"/>
      <c r="F27" s="129">
        <v>1122277.536986351</v>
      </c>
      <c r="G27" s="129">
        <v>233.55298852920532</v>
      </c>
      <c r="H27" s="129">
        <f>SUM(F27:G27)</f>
        <v>1122511.0899748802</v>
      </c>
    </row>
    <row r="28" spans="1:8" ht="12.75">
      <c r="A28" s="128">
        <v>21</v>
      </c>
      <c r="B28" s="128"/>
      <c r="C28" s="129"/>
      <c r="D28" s="129"/>
      <c r="E28" s="132"/>
      <c r="F28" s="129"/>
      <c r="G28" s="129"/>
      <c r="H28" s="129" t="s">
        <v>1</v>
      </c>
    </row>
    <row r="29" spans="1:8" ht="12.75">
      <c r="A29" s="128">
        <v>22</v>
      </c>
      <c r="B29" s="128" t="s">
        <v>271</v>
      </c>
      <c r="C29" s="129">
        <v>474762936.50857395</v>
      </c>
      <c r="D29" s="129">
        <v>190835452.07714388</v>
      </c>
      <c r="E29" s="132"/>
      <c r="F29" s="129">
        <v>3216234.0337809026</v>
      </c>
      <c r="G29" s="129">
        <v>2135667.495119512</v>
      </c>
      <c r="H29" s="129">
        <f aca="true" t="shared" si="1" ref="H29:H36">SUM(F29:G29)</f>
        <v>5351901.528900415</v>
      </c>
    </row>
    <row r="30" spans="1:8" ht="12.75">
      <c r="A30" s="128">
        <v>23</v>
      </c>
      <c r="B30" s="128" t="s">
        <v>272</v>
      </c>
      <c r="C30" s="129">
        <v>56086022.18263011</v>
      </c>
      <c r="D30" s="129">
        <v>20779972.286948983</v>
      </c>
      <c r="E30" s="132"/>
      <c r="F30" s="129">
        <v>-1082.7860415428877</v>
      </c>
      <c r="G30" s="129">
        <v>-1023.4221932962537</v>
      </c>
      <c r="H30" s="129">
        <f t="shared" si="1"/>
        <v>-2106.2082348391414</v>
      </c>
    </row>
    <row r="31" spans="1:8" ht="12.75">
      <c r="A31" s="128">
        <v>24</v>
      </c>
      <c r="B31" s="128" t="s">
        <v>273</v>
      </c>
      <c r="C31" s="129">
        <v>125956210.84</v>
      </c>
      <c r="D31" s="129">
        <v>41832373.30079031</v>
      </c>
      <c r="E31" s="132"/>
      <c r="F31" s="129">
        <v>-4277.063836194575</v>
      </c>
      <c r="G31" s="129">
        <v>588089.7426868454</v>
      </c>
      <c r="H31" s="129">
        <f t="shared" si="1"/>
        <v>583812.6788506508</v>
      </c>
    </row>
    <row r="32" spans="1:8" ht="12.75">
      <c r="A32" s="128">
        <v>25</v>
      </c>
      <c r="B32" s="128" t="s">
        <v>274</v>
      </c>
      <c r="C32" s="129">
        <v>-32277363.14852581</v>
      </c>
      <c r="D32" s="129">
        <v>-10175001.350089608</v>
      </c>
      <c r="E32" s="132"/>
      <c r="F32" s="129">
        <v>-6892848.967471959</v>
      </c>
      <c r="G32" s="129">
        <v>-3465105.948407676</v>
      </c>
      <c r="H32" s="129">
        <f t="shared" si="1"/>
        <v>-10357954.915879635</v>
      </c>
    </row>
    <row r="33" spans="1:8" ht="12.75">
      <c r="A33" s="128">
        <v>26</v>
      </c>
      <c r="B33" s="128" t="s">
        <v>275</v>
      </c>
      <c r="C33" s="129">
        <v>346557.65931741125</v>
      </c>
      <c r="D33" s="129">
        <v>432343.8451848782</v>
      </c>
      <c r="E33" s="132"/>
      <c r="F33" s="129">
        <v>-1265754.0552160256</v>
      </c>
      <c r="G33" s="129">
        <v>-637679.0737190965</v>
      </c>
      <c r="H33" s="129">
        <f t="shared" si="1"/>
        <v>-1903433.128935122</v>
      </c>
    </row>
    <row r="34" spans="1:8" ht="12.75">
      <c r="A34" s="128">
        <v>27</v>
      </c>
      <c r="B34" s="128" t="s">
        <v>276</v>
      </c>
      <c r="C34" s="129">
        <v>270749292.706923</v>
      </c>
      <c r="D34" s="129">
        <v>110922977.12492433</v>
      </c>
      <c r="E34" s="132"/>
      <c r="F34" s="129">
        <v>5046761.800647676</v>
      </c>
      <c r="G34" s="129">
        <v>1817245.9031819701</v>
      </c>
      <c r="H34" s="129">
        <f t="shared" si="1"/>
        <v>6864007.703829646</v>
      </c>
    </row>
    <row r="35" spans="1:8" ht="12.75">
      <c r="A35" s="128">
        <v>28</v>
      </c>
      <c r="B35" s="128" t="s">
        <v>277</v>
      </c>
      <c r="C35" s="129">
        <v>-1874204</v>
      </c>
      <c r="D35" s="129">
        <v>-1531507.7559909243</v>
      </c>
      <c r="E35" s="132"/>
      <c r="F35" s="129">
        <v>0</v>
      </c>
      <c r="G35" s="129">
        <v>0</v>
      </c>
      <c r="H35" s="129">
        <f t="shared" si="1"/>
        <v>0</v>
      </c>
    </row>
    <row r="36" spans="1:8" ht="12.75">
      <c r="A36" s="128">
        <v>29</v>
      </c>
      <c r="B36" s="128" t="s">
        <v>278</v>
      </c>
      <c r="C36" s="131">
        <v>-12011767.29</v>
      </c>
      <c r="D36" s="131">
        <v>-4931444.3813897</v>
      </c>
      <c r="E36" s="132"/>
      <c r="F36" s="131">
        <v>-66386.11989623029</v>
      </c>
      <c r="G36" s="131">
        <v>-1.7725516464561224</v>
      </c>
      <c r="H36" s="131">
        <f t="shared" si="1"/>
        <v>-66387.89244787674</v>
      </c>
    </row>
    <row r="37" spans="1:8" ht="12.75">
      <c r="A37" s="128">
        <v>30</v>
      </c>
      <c r="B37" s="128"/>
      <c r="C37" s="129"/>
      <c r="D37" s="129"/>
      <c r="E37" s="132"/>
      <c r="F37" s="129"/>
      <c r="G37" s="129"/>
      <c r="H37" s="129" t="s">
        <v>1</v>
      </c>
    </row>
    <row r="38" spans="1:8" ht="12.75">
      <c r="A38" s="128">
        <v>31</v>
      </c>
      <c r="B38" s="128" t="s">
        <v>279</v>
      </c>
      <c r="C38" s="132">
        <v>3670161342.445628</v>
      </c>
      <c r="D38" s="132">
        <v>1489648279.4308536</v>
      </c>
      <c r="E38" s="132"/>
      <c r="F38" s="132">
        <v>1154924.3789525032</v>
      </c>
      <c r="G38" s="132">
        <v>437426.4771053791</v>
      </c>
      <c r="H38" s="132">
        <f>SUM(F38:G38)</f>
        <v>1592350.8560578823</v>
      </c>
    </row>
    <row r="39" spans="1:8" ht="12.75">
      <c r="A39" s="128">
        <v>32</v>
      </c>
      <c r="B39" s="128"/>
      <c r="C39" s="129"/>
      <c r="D39" s="129"/>
      <c r="E39" s="132"/>
      <c r="F39" s="129"/>
      <c r="G39" s="129"/>
      <c r="H39" s="129" t="s">
        <v>1</v>
      </c>
    </row>
    <row r="40" spans="1:8" ht="13.5" thickBot="1">
      <c r="A40" s="128">
        <v>33</v>
      </c>
      <c r="B40" s="128" t="s">
        <v>280</v>
      </c>
      <c r="C40" s="133">
        <v>823264842.4779959</v>
      </c>
      <c r="D40" s="133">
        <v>370613261.0170653</v>
      </c>
      <c r="E40" s="132"/>
      <c r="F40" s="133">
        <v>-1295393.8450746536</v>
      </c>
      <c r="G40" s="133">
        <v>-437578.4923424721</v>
      </c>
      <c r="H40" s="133">
        <f>SUM(F40:G40)</f>
        <v>-1732972.3374171257</v>
      </c>
    </row>
    <row r="41" spans="1:8" ht="13.5" thickTop="1">
      <c r="A41" s="128">
        <v>34</v>
      </c>
      <c r="B41" s="128"/>
      <c r="C41" s="129"/>
      <c r="D41" s="129"/>
      <c r="E41" s="132"/>
      <c r="F41" s="129"/>
      <c r="G41" s="129"/>
      <c r="H41" s="129" t="s">
        <v>1</v>
      </c>
    </row>
    <row r="42" spans="1:8" ht="12.75">
      <c r="A42" s="128">
        <v>35</v>
      </c>
      <c r="B42" s="128" t="s">
        <v>281</v>
      </c>
      <c r="C42" s="129"/>
      <c r="D42" s="129"/>
      <c r="E42" s="132"/>
      <c r="F42" s="129"/>
      <c r="G42" s="129"/>
      <c r="H42" s="129" t="s">
        <v>1</v>
      </c>
    </row>
    <row r="43" spans="1:8" ht="12.75">
      <c r="A43" s="128">
        <v>36</v>
      </c>
      <c r="B43" s="128" t="s">
        <v>282</v>
      </c>
      <c r="C43" s="129">
        <v>19536928713.31131</v>
      </c>
      <c r="D43" s="129">
        <v>8094278075.064512</v>
      </c>
      <c r="E43" s="132"/>
      <c r="F43" s="129">
        <v>112451500.92928696</v>
      </c>
      <c r="G43" s="129">
        <v>109316455.9423523</v>
      </c>
      <c r="H43" s="129">
        <f aca="true" t="shared" si="2" ref="H43:H53">SUM(F43:G43)</f>
        <v>221767956.87163925</v>
      </c>
    </row>
    <row r="44" spans="1:8" ht="12.75">
      <c r="A44" s="128">
        <v>37</v>
      </c>
      <c r="B44" s="128" t="s">
        <v>283</v>
      </c>
      <c r="C44" s="129">
        <v>15074556.62</v>
      </c>
      <c r="D44" s="129">
        <v>6999413.8107443955</v>
      </c>
      <c r="E44" s="132"/>
      <c r="F44" s="129">
        <v>0</v>
      </c>
      <c r="G44" s="129">
        <v>0</v>
      </c>
      <c r="H44" s="129">
        <f t="shared" si="2"/>
        <v>0</v>
      </c>
    </row>
    <row r="45" spans="1:8" ht="12.75">
      <c r="A45" s="128">
        <v>38</v>
      </c>
      <c r="B45" s="128" t="s">
        <v>284</v>
      </c>
      <c r="C45" s="129">
        <v>163031890.4492281</v>
      </c>
      <c r="D45" s="129">
        <v>28619549.903269976</v>
      </c>
      <c r="E45" s="132"/>
      <c r="F45" s="129">
        <v>-303.3085577636957</v>
      </c>
      <c r="G45" s="129">
        <v>-286.6796370856464</v>
      </c>
      <c r="H45" s="129">
        <f t="shared" si="2"/>
        <v>-589.9881948493421</v>
      </c>
    </row>
    <row r="46" spans="1:8" ht="12.75">
      <c r="A46" s="128">
        <v>39</v>
      </c>
      <c r="B46" s="128" t="s">
        <v>285</v>
      </c>
      <c r="C46" s="129">
        <v>66346259.78</v>
      </c>
      <c r="D46" s="129">
        <v>27288499.221710272</v>
      </c>
      <c r="E46" s="132"/>
      <c r="F46" s="129">
        <v>0</v>
      </c>
      <c r="G46" s="129">
        <v>0</v>
      </c>
      <c r="H46" s="129">
        <f t="shared" si="2"/>
        <v>0</v>
      </c>
    </row>
    <row r="47" spans="1:8" ht="12.75">
      <c r="A47" s="128">
        <v>40</v>
      </c>
      <c r="B47" s="128" t="s">
        <v>286</v>
      </c>
      <c r="C47" s="129">
        <v>0</v>
      </c>
      <c r="D47" s="129">
        <v>0</v>
      </c>
      <c r="E47" s="132"/>
      <c r="F47" s="129">
        <v>0</v>
      </c>
      <c r="G47" s="129">
        <v>0</v>
      </c>
      <c r="H47" s="129">
        <f t="shared" si="2"/>
        <v>0</v>
      </c>
    </row>
    <row r="48" spans="1:8" ht="12.75">
      <c r="A48" s="128">
        <v>41</v>
      </c>
      <c r="B48" s="128" t="s">
        <v>287</v>
      </c>
      <c r="C48" s="129">
        <v>38677858.8</v>
      </c>
      <c r="D48" s="129">
        <v>16616599.649307996</v>
      </c>
      <c r="E48" s="132"/>
      <c r="F48" s="129">
        <v>-1227.6723643913865</v>
      </c>
      <c r="G48" s="129">
        <v>-1160.365109641105</v>
      </c>
      <c r="H48" s="129">
        <f t="shared" si="2"/>
        <v>-2388.0374740324914</v>
      </c>
    </row>
    <row r="49" spans="1:8" ht="12.75">
      <c r="A49" s="128">
        <v>42</v>
      </c>
      <c r="B49" s="128" t="s">
        <v>288</v>
      </c>
      <c r="C49" s="129">
        <v>167124629.88000003</v>
      </c>
      <c r="D49" s="129">
        <v>68522279.63985394</v>
      </c>
      <c r="E49" s="132"/>
      <c r="F49" s="129">
        <v>0</v>
      </c>
      <c r="G49" s="129">
        <v>0</v>
      </c>
      <c r="H49" s="129">
        <f t="shared" si="2"/>
        <v>0</v>
      </c>
    </row>
    <row r="50" spans="1:8" ht="12.75">
      <c r="A50" s="128">
        <v>43</v>
      </c>
      <c r="B50" s="128" t="s">
        <v>289</v>
      </c>
      <c r="C50" s="129">
        <v>169802368.59000003</v>
      </c>
      <c r="D50" s="129">
        <v>71676429.29756242</v>
      </c>
      <c r="E50" s="132"/>
      <c r="F50" s="129">
        <v>5.903922826051712</v>
      </c>
      <c r="G50" s="129">
        <v>5.580239683389664</v>
      </c>
      <c r="H50" s="129">
        <f t="shared" si="2"/>
        <v>11.484162509441376</v>
      </c>
    </row>
    <row r="51" spans="1:8" ht="12.75">
      <c r="A51" s="128">
        <v>44</v>
      </c>
      <c r="B51" s="128" t="s">
        <v>290</v>
      </c>
      <c r="C51" s="129">
        <v>49810247.94194198</v>
      </c>
      <c r="D51" s="129">
        <v>21784070.359870106</v>
      </c>
      <c r="E51" s="132"/>
      <c r="F51" s="129">
        <v>-27304.77995327115</v>
      </c>
      <c r="G51" s="129">
        <v>-182724.81309383735</v>
      </c>
      <c r="H51" s="129">
        <f t="shared" si="2"/>
        <v>-210029.5930471085</v>
      </c>
    </row>
    <row r="52" spans="1:8" ht="12.75">
      <c r="A52" s="128">
        <v>45</v>
      </c>
      <c r="B52" s="128" t="s">
        <v>291</v>
      </c>
      <c r="C52" s="129">
        <v>19364629.28</v>
      </c>
      <c r="D52" s="129">
        <v>5878174.6640172275</v>
      </c>
      <c r="E52" s="132"/>
      <c r="F52" s="129">
        <v>0.10540128499269485</v>
      </c>
      <c r="G52" s="129">
        <v>0.099622649140656</v>
      </c>
      <c r="H52" s="129">
        <f t="shared" si="2"/>
        <v>0.20502393413335085</v>
      </c>
    </row>
    <row r="53" spans="1:8" ht="12.75">
      <c r="A53" s="128">
        <v>46</v>
      </c>
      <c r="B53" s="128" t="s">
        <v>292</v>
      </c>
      <c r="C53" s="131">
        <v>3479179.04</v>
      </c>
      <c r="D53" s="131">
        <v>1724615.1823736061</v>
      </c>
      <c r="E53" s="132"/>
      <c r="F53" s="131">
        <v>0</v>
      </c>
      <c r="G53" s="131">
        <v>0</v>
      </c>
      <c r="H53" s="131">
        <f t="shared" si="2"/>
        <v>0</v>
      </c>
    </row>
    <row r="54" spans="1:8" ht="12.75">
      <c r="A54" s="128">
        <v>47</v>
      </c>
      <c r="B54" s="128"/>
      <c r="C54" s="129"/>
      <c r="D54" s="129"/>
      <c r="E54" s="132"/>
      <c r="F54" s="129"/>
      <c r="G54" s="129"/>
      <c r="H54" s="129" t="s">
        <v>1</v>
      </c>
    </row>
    <row r="55" spans="1:8" ht="12.75">
      <c r="A55" s="128">
        <v>48</v>
      </c>
      <c r="B55" s="128" t="s">
        <v>293</v>
      </c>
      <c r="C55" s="132">
        <v>20229640333.692474</v>
      </c>
      <c r="D55" s="132">
        <v>8343387706.793222</v>
      </c>
      <c r="E55" s="132"/>
      <c r="F55" s="132">
        <v>112422671.17773628</v>
      </c>
      <c r="G55" s="132">
        <v>109132289.76437283</v>
      </c>
      <c r="H55" s="132">
        <f>SUM(F55:G55)</f>
        <v>221554960.9421091</v>
      </c>
    </row>
    <row r="56" spans="1:8" ht="12.75">
      <c r="A56" s="128">
        <v>49</v>
      </c>
      <c r="B56" s="128"/>
      <c r="C56" s="129"/>
      <c r="D56" s="129"/>
      <c r="E56" s="132"/>
      <c r="F56" s="129"/>
      <c r="G56" s="129"/>
      <c r="H56" s="129" t="s">
        <v>1</v>
      </c>
    </row>
    <row r="57" spans="1:8" ht="12.75">
      <c r="A57" s="128">
        <v>50</v>
      </c>
      <c r="B57" s="128" t="s">
        <v>294</v>
      </c>
      <c r="C57" s="129"/>
      <c r="D57" s="129"/>
      <c r="E57" s="132"/>
      <c r="F57" s="129"/>
      <c r="G57" s="129"/>
      <c r="H57" s="129" t="s">
        <v>1</v>
      </c>
    </row>
    <row r="58" spans="1:8" ht="12.75">
      <c r="A58" s="128">
        <v>51</v>
      </c>
      <c r="B58" s="128" t="s">
        <v>295</v>
      </c>
      <c r="C58" s="129">
        <v>-6601050061.444348</v>
      </c>
      <c r="D58" s="129">
        <v>-2575334718.175123</v>
      </c>
      <c r="E58" s="132"/>
      <c r="F58" s="129">
        <v>6047878.884983063</v>
      </c>
      <c r="G58" s="129">
        <v>823850.9569091797</v>
      </c>
      <c r="H58" s="129">
        <f aca="true" t="shared" si="3" ref="H58:H64">SUM(F58:G58)</f>
        <v>6871729.841892242</v>
      </c>
    </row>
    <row r="59" spans="1:8" ht="12.75">
      <c r="A59" s="128">
        <v>52</v>
      </c>
      <c r="B59" s="128" t="s">
        <v>296</v>
      </c>
      <c r="C59" s="129">
        <v>-433556405.71445835</v>
      </c>
      <c r="D59" s="129">
        <v>-177915720.70966205</v>
      </c>
      <c r="E59" s="132"/>
      <c r="F59" s="129">
        <v>11217.766923218966</v>
      </c>
      <c r="G59" s="129">
        <v>10602.751779168844</v>
      </c>
      <c r="H59" s="129">
        <f t="shared" si="3"/>
        <v>21820.51870238781</v>
      </c>
    </row>
    <row r="60" spans="1:8" ht="12.75">
      <c r="A60" s="128">
        <v>53</v>
      </c>
      <c r="B60" s="128" t="s">
        <v>297</v>
      </c>
      <c r="C60" s="129">
        <v>-2030134706.91</v>
      </c>
      <c r="D60" s="129">
        <v>-908964670.178171</v>
      </c>
      <c r="E60" s="132"/>
      <c r="F60" s="129">
        <v>-2209804.5516103506</v>
      </c>
      <c r="G60" s="129">
        <v>-4704218.8901513815</v>
      </c>
      <c r="H60" s="129">
        <f t="shared" si="3"/>
        <v>-6914023.441761732</v>
      </c>
    </row>
    <row r="61" spans="1:8" ht="12.75">
      <c r="A61" s="128">
        <v>54</v>
      </c>
      <c r="B61" s="128" t="s">
        <v>298</v>
      </c>
      <c r="C61" s="129">
        <v>-6481996</v>
      </c>
      <c r="D61" s="129">
        <v>-141518.98089</v>
      </c>
      <c r="E61" s="132"/>
      <c r="F61" s="129">
        <v>0</v>
      </c>
      <c r="G61" s="129">
        <v>0</v>
      </c>
      <c r="H61" s="129">
        <f t="shared" si="3"/>
        <v>0</v>
      </c>
    </row>
    <row r="62" spans="1:8" ht="12.75">
      <c r="A62" s="128">
        <v>55</v>
      </c>
      <c r="B62" s="128" t="s">
        <v>299</v>
      </c>
      <c r="C62" s="129">
        <v>-20320377.14</v>
      </c>
      <c r="D62" s="129">
        <v>-10796809.211035239</v>
      </c>
      <c r="E62" s="132"/>
      <c r="F62" s="129">
        <v>0</v>
      </c>
      <c r="G62" s="129">
        <v>0</v>
      </c>
      <c r="H62" s="129">
        <f t="shared" si="3"/>
        <v>0</v>
      </c>
    </row>
    <row r="63" spans="1:8" ht="12.75">
      <c r="A63" s="128">
        <v>56</v>
      </c>
      <c r="B63" s="128" t="s">
        <v>300</v>
      </c>
      <c r="C63" s="129">
        <v>-10056592</v>
      </c>
      <c r="D63" s="129">
        <v>-10056592</v>
      </c>
      <c r="E63" s="132"/>
      <c r="F63" s="129">
        <v>0</v>
      </c>
      <c r="G63" s="129">
        <v>0</v>
      </c>
      <c r="H63" s="129">
        <f t="shared" si="3"/>
        <v>0</v>
      </c>
    </row>
    <row r="64" spans="1:8" ht="12.75">
      <c r="A64" s="128">
        <v>57</v>
      </c>
      <c r="B64" s="128" t="s">
        <v>301</v>
      </c>
      <c r="C64" s="131">
        <v>-79116466.68282005</v>
      </c>
      <c r="D64" s="131">
        <v>-31081772.79823605</v>
      </c>
      <c r="E64" s="132"/>
      <c r="F64" s="131">
        <v>-212310.75855142623</v>
      </c>
      <c r="G64" s="131">
        <v>1501.2111597955227</v>
      </c>
      <c r="H64" s="131">
        <f t="shared" si="3"/>
        <v>-210809.5473916307</v>
      </c>
    </row>
    <row r="65" spans="1:8" ht="12.75">
      <c r="A65" s="128">
        <v>58</v>
      </c>
      <c r="B65" s="128"/>
      <c r="C65" s="129"/>
      <c r="D65" s="129"/>
      <c r="E65" s="132"/>
      <c r="F65" s="129"/>
      <c r="G65" s="129"/>
      <c r="H65" s="129" t="s">
        <v>1</v>
      </c>
    </row>
    <row r="66" spans="1:8" ht="12.75">
      <c r="A66" s="128">
        <v>59</v>
      </c>
      <c r="B66" s="128" t="s">
        <v>302</v>
      </c>
      <c r="C66" s="132">
        <v>-9180716605.891626</v>
      </c>
      <c r="D66" s="132">
        <v>-3714291802.0531173</v>
      </c>
      <c r="E66" s="132"/>
      <c r="F66" s="132">
        <v>3636981.341743946</v>
      </c>
      <c r="G66" s="132">
        <v>-3868263.970302582</v>
      </c>
      <c r="H66" s="132">
        <f>SUM(F66:G66)</f>
        <v>-231282.6285586357</v>
      </c>
    </row>
    <row r="67" spans="1:8" ht="12.75">
      <c r="A67" s="128">
        <v>60</v>
      </c>
      <c r="B67" s="128"/>
      <c r="C67" s="129"/>
      <c r="D67" s="129"/>
      <c r="E67" s="132"/>
      <c r="F67" s="129"/>
      <c r="G67" s="129"/>
      <c r="H67" s="129" t="s">
        <v>1</v>
      </c>
    </row>
    <row r="68" spans="1:8" ht="13.5" thickBot="1">
      <c r="A68" s="128">
        <v>61</v>
      </c>
      <c r="B68" s="128" t="s">
        <v>303</v>
      </c>
      <c r="C68" s="133">
        <v>11048923727.800848</v>
      </c>
      <c r="D68" s="133">
        <v>4629095904.740105</v>
      </c>
      <c r="E68" s="132"/>
      <c r="F68" s="133">
        <v>116059652.51947975</v>
      </c>
      <c r="G68" s="133">
        <v>105264025.79407024</v>
      </c>
      <c r="H68" s="133">
        <f>SUM(F68:G68)</f>
        <v>221323678.31355</v>
      </c>
    </row>
    <row r="69" spans="1:8" ht="13.5" thickTop="1">
      <c r="A69" s="128">
        <v>62</v>
      </c>
      <c r="B69" s="128"/>
      <c r="C69" s="134"/>
      <c r="D69" s="134"/>
      <c r="E69" s="261"/>
      <c r="F69" s="134"/>
      <c r="G69" s="134"/>
      <c r="H69" s="134" t="s">
        <v>1</v>
      </c>
    </row>
    <row r="70" spans="1:8" ht="12.75">
      <c r="A70" s="128">
        <v>63</v>
      </c>
      <c r="B70" s="128" t="s">
        <v>304</v>
      </c>
      <c r="C70" s="135">
        <v>0.07451086302700513</v>
      </c>
      <c r="D70" s="135">
        <v>0.0800616942581735</v>
      </c>
      <c r="E70" s="262"/>
      <c r="F70" s="135">
        <v>-0.002231186340056132</v>
      </c>
      <c r="G70" s="135">
        <v>-0.0017792957779474011</v>
      </c>
      <c r="H70" s="135">
        <f>SUM(F70:G70)</f>
        <v>-0.004010482118003533</v>
      </c>
    </row>
    <row r="71" spans="1:8" ht="12.75">
      <c r="A71" s="128">
        <v>64</v>
      </c>
      <c r="B71" s="128"/>
      <c r="C71" s="135"/>
      <c r="D71" s="135"/>
      <c r="E71" s="262"/>
      <c r="F71" s="135"/>
      <c r="G71" s="135"/>
      <c r="H71" s="135" t="s">
        <v>1</v>
      </c>
    </row>
    <row r="72" spans="1:8" ht="12.75">
      <c r="A72" s="128">
        <v>65</v>
      </c>
      <c r="B72" s="128" t="s">
        <v>305</v>
      </c>
      <c r="C72" s="135">
        <v>0.08867835887648065</v>
      </c>
      <c r="D72" s="135">
        <v>0.09956234168269314</v>
      </c>
      <c r="E72" s="262"/>
      <c r="F72" s="135">
        <v>-0.004374875176580653</v>
      </c>
      <c r="G72" s="135">
        <v>-0.0034888152508772557</v>
      </c>
      <c r="H72" s="135">
        <f>SUM(F72:G72)</f>
        <v>-0.007863690427457909</v>
      </c>
    </row>
    <row r="73" spans="1:8" ht="12.75" hidden="1">
      <c r="A73" s="128">
        <v>66</v>
      </c>
      <c r="B73" s="128"/>
      <c r="C73" s="134"/>
      <c r="D73" s="134"/>
      <c r="E73" s="261"/>
      <c r="F73" s="134"/>
      <c r="G73" s="134"/>
      <c r="H73" s="134" t="s">
        <v>1</v>
      </c>
    </row>
    <row r="74" spans="1:8" ht="12.75" hidden="1">
      <c r="A74" s="128">
        <v>67</v>
      </c>
      <c r="B74" s="128" t="s">
        <v>306</v>
      </c>
      <c r="C74" s="134"/>
      <c r="D74" s="134"/>
      <c r="E74" s="261"/>
      <c r="F74" s="265"/>
      <c r="G74" s="265"/>
      <c r="H74" s="265" t="s">
        <v>1</v>
      </c>
    </row>
    <row r="75" spans="1:8" ht="12.75" hidden="1">
      <c r="A75" s="128">
        <v>68</v>
      </c>
      <c r="B75" s="128" t="s">
        <v>307</v>
      </c>
      <c r="C75" s="132"/>
      <c r="D75" s="129">
        <v>470262072.881094</v>
      </c>
      <c r="E75" s="132"/>
      <c r="F75" s="142">
        <v>-4407235.067115366</v>
      </c>
      <c r="G75" s="142">
        <v>-2723117.6112870574</v>
      </c>
      <c r="H75" s="142">
        <f>SUM(F75:G75)</f>
        <v>-7130352.678402424</v>
      </c>
    </row>
    <row r="76" spans="1:8" ht="12.75" hidden="1">
      <c r="A76" s="128">
        <v>69</v>
      </c>
      <c r="B76" s="128" t="s">
        <v>308</v>
      </c>
      <c r="C76" s="132"/>
      <c r="D76" s="129"/>
      <c r="E76" s="132"/>
      <c r="F76" s="142"/>
      <c r="G76" s="142"/>
      <c r="H76" s="142" t="s">
        <v>1</v>
      </c>
    </row>
    <row r="77" spans="1:8" ht="12.75" hidden="1">
      <c r="A77" s="128">
        <v>70</v>
      </c>
      <c r="B77" s="128" t="s">
        <v>309</v>
      </c>
      <c r="C77" s="132"/>
      <c r="D77" s="129">
        <v>-48935895.821703866</v>
      </c>
      <c r="E77" s="132"/>
      <c r="F77" s="142">
        <v>41137.27563777566</v>
      </c>
      <c r="G77" s="142">
        <v>36609.185944639146</v>
      </c>
      <c r="H77" s="142">
        <f>SUM(F77:G77)</f>
        <v>77746.4615824148</v>
      </c>
    </row>
    <row r="78" spans="1:8" ht="12.75" hidden="1">
      <c r="A78" s="128">
        <v>71</v>
      </c>
      <c r="B78" s="128" t="s">
        <v>171</v>
      </c>
      <c r="C78" s="132"/>
      <c r="D78" s="129">
        <v>134811308.39538416</v>
      </c>
      <c r="E78" s="132"/>
      <c r="F78" s="142">
        <v>3379958.836463809</v>
      </c>
      <c r="G78" s="142">
        <v>3065562.117590368</v>
      </c>
      <c r="H78" s="142">
        <f>SUM(F78:G78)</f>
        <v>6445520.954054177</v>
      </c>
    </row>
    <row r="79" spans="1:8" ht="12.75" hidden="1">
      <c r="A79" s="128">
        <v>72</v>
      </c>
      <c r="B79" s="128" t="s">
        <v>310</v>
      </c>
      <c r="C79" s="132"/>
      <c r="D79" s="129">
        <v>313331083.07528424</v>
      </c>
      <c r="E79" s="132"/>
      <c r="F79" s="142">
        <v>3672947.4564052224</v>
      </c>
      <c r="G79" s="142">
        <v>2144352.504405558</v>
      </c>
      <c r="H79" s="142">
        <f>SUM(F79:G79)</f>
        <v>5817299.9608107805</v>
      </c>
    </row>
    <row r="80" spans="1:8" ht="12.75" hidden="1">
      <c r="A80" s="128">
        <v>73</v>
      </c>
      <c r="B80" s="128" t="s">
        <v>311</v>
      </c>
      <c r="C80" s="132"/>
      <c r="D80" s="131">
        <v>657617951.9875947</v>
      </c>
      <c r="E80" s="132"/>
      <c r="F80" s="266">
        <v>16804224.525180936</v>
      </c>
      <c r="G80" s="266">
        <v>6857045.373038173</v>
      </c>
      <c r="H80" s="266">
        <f>SUM(F80:G80)</f>
        <v>23661269.89821911</v>
      </c>
    </row>
    <row r="81" spans="1:8" ht="12.75" hidden="1">
      <c r="A81" s="128">
        <v>74</v>
      </c>
      <c r="B81" s="128" t="s">
        <v>312</v>
      </c>
      <c r="C81" s="132"/>
      <c r="D81" s="129">
        <v>40099791.395103216</v>
      </c>
      <c r="E81" s="132"/>
      <c r="F81" s="142">
        <v>-20959608.247992635</v>
      </c>
      <c r="G81" s="142">
        <v>-10537981.783454776</v>
      </c>
      <c r="H81" s="142">
        <f>SUM(F81:G81)</f>
        <v>-31497590.03144741</v>
      </c>
    </row>
    <row r="82" spans="1:8" ht="12.75" hidden="1">
      <c r="A82" s="128">
        <v>75</v>
      </c>
      <c r="B82" s="128"/>
      <c r="C82" s="132"/>
      <c r="D82" s="129"/>
      <c r="E82" s="132"/>
      <c r="F82" s="129"/>
      <c r="G82" s="129"/>
      <c r="H82" s="129" t="s">
        <v>1</v>
      </c>
    </row>
    <row r="83" spans="1:8" ht="12.75" hidden="1">
      <c r="A83" s="128">
        <v>76</v>
      </c>
      <c r="B83" s="128" t="s">
        <v>247</v>
      </c>
      <c r="C83" s="132"/>
      <c r="D83" s="131">
        <v>432343.8451848782</v>
      </c>
      <c r="E83" s="132"/>
      <c r="F83" s="131">
        <v>-1265754.0552160256</v>
      </c>
      <c r="G83" s="131">
        <v>-637679.0737190965</v>
      </c>
      <c r="H83" s="131">
        <f>SUM(F83:G83)</f>
        <v>-1903433.128935122</v>
      </c>
    </row>
    <row r="84" spans="1:8" ht="13.5" hidden="1" thickBot="1">
      <c r="A84" s="128">
        <v>77</v>
      </c>
      <c r="B84" s="128" t="s">
        <v>246</v>
      </c>
      <c r="C84" s="132"/>
      <c r="D84" s="136">
        <v>39667447.54991834</v>
      </c>
      <c r="E84" s="132"/>
      <c r="F84" s="136">
        <v>-19693854.19277661</v>
      </c>
      <c r="G84" s="136">
        <v>-9900302.70973568</v>
      </c>
      <c r="H84" s="136">
        <f>SUM(F84:G84)</f>
        <v>-29594156.90251229</v>
      </c>
    </row>
    <row r="85" spans="1:8" ht="12.75" hidden="1">
      <c r="A85" s="128">
        <v>78</v>
      </c>
      <c r="B85" s="128"/>
      <c r="C85" s="132"/>
      <c r="D85" s="129"/>
      <c r="E85" s="132"/>
      <c r="F85" s="129"/>
      <c r="G85" s="129"/>
      <c r="H85" s="129" t="s">
        <v>1</v>
      </c>
    </row>
    <row r="86" spans="1:8" ht="13.5" hidden="1" thickBot="1">
      <c r="A86" s="128">
        <v>79</v>
      </c>
      <c r="B86" s="137" t="s">
        <v>313</v>
      </c>
      <c r="C86" s="132"/>
      <c r="D86" s="133">
        <v>-10175001.350089608</v>
      </c>
      <c r="E86" s="132"/>
      <c r="F86" s="133">
        <v>-6892848.967471959</v>
      </c>
      <c r="G86" s="133">
        <v>-3465105.948407676</v>
      </c>
      <c r="H86" s="133">
        <f>SUM(F86:G86)</f>
        <v>-10357954.915879635</v>
      </c>
    </row>
    <row r="87" spans="3:8" ht="12.75">
      <c r="C87" s="138"/>
      <c r="D87" s="138"/>
      <c r="E87" s="263"/>
      <c r="F87" s="139"/>
      <c r="G87" s="139"/>
      <c r="H87" s="139" t="s">
        <v>1</v>
      </c>
    </row>
    <row r="88" spans="1:8" ht="12.75">
      <c r="A88" s="46"/>
      <c r="B88" s="140" t="s">
        <v>408</v>
      </c>
      <c r="C88" s="141"/>
      <c r="D88" s="142"/>
      <c r="E88" s="264"/>
      <c r="F88" s="296">
        <v>18107417.43021924</v>
      </c>
      <c r="G88" s="296">
        <v>15231598.663978435</v>
      </c>
      <c r="H88" s="296">
        <f>SUM(F88:G88)</f>
        <v>33339016.094197676</v>
      </c>
    </row>
    <row r="89" spans="1:8" ht="12.75">
      <c r="A89" s="46"/>
      <c r="B89" s="140"/>
      <c r="C89" s="141"/>
      <c r="D89" s="142"/>
      <c r="E89" s="264"/>
      <c r="F89" s="129"/>
      <c r="G89" s="129"/>
      <c r="H89" s="129"/>
    </row>
    <row r="90" spans="1:8" ht="12.75">
      <c r="A90" s="46"/>
      <c r="B90" s="290" t="s">
        <v>437</v>
      </c>
      <c r="C90" s="141"/>
      <c r="D90" s="142"/>
      <c r="E90" s="264"/>
      <c r="F90" s="256">
        <v>1.01</v>
      </c>
      <c r="G90" s="256">
        <v>1.01</v>
      </c>
      <c r="H90" s="256"/>
    </row>
    <row r="91" spans="1:8" ht="12.75">
      <c r="A91" s="46"/>
      <c r="B91" s="140"/>
      <c r="C91" s="141"/>
      <c r="D91" s="142"/>
      <c r="E91" s="264"/>
      <c r="F91" s="296"/>
      <c r="G91" s="296"/>
      <c r="H91" s="296"/>
    </row>
    <row r="92" spans="1:8" ht="13.5" thickBot="1">
      <c r="A92" s="46"/>
      <c r="B92" s="267" t="s">
        <v>409</v>
      </c>
      <c r="C92" s="141"/>
      <c r="D92" s="142"/>
      <c r="E92" s="264"/>
      <c r="F92" s="297">
        <f>F88*F90</f>
        <v>18288491.604521435</v>
      </c>
      <c r="G92" s="297">
        <f>G88*G90</f>
        <v>15383914.65061822</v>
      </c>
      <c r="H92" s="297">
        <f>SUM(F92:G92)</f>
        <v>33672406.25513966</v>
      </c>
    </row>
    <row r="93" ht="13.5" thickTop="1"/>
  </sheetData>
  <sheetProtection/>
  <mergeCells count="2">
    <mergeCell ref="C5:D5"/>
    <mergeCell ref="C6:D6"/>
  </mergeCells>
  <printOptions/>
  <pageMargins left="1" right="0.75" top="0.5" bottom="0.31" header="0.5" footer="0.3"/>
  <pageSetup fitToHeight="1" fitToWidth="1" horizontalDpi="600" verticalDpi="600" orientation="portrait" scale="64" r:id="rId1"/>
  <headerFooter alignWithMargins="0">
    <oddHeader>&amp;RPage 1.0</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Y65"/>
  <sheetViews>
    <sheetView zoomScale="70" zoomScaleNormal="70" zoomScalePageLayoutView="0" workbookViewId="0" topLeftCell="A1">
      <selection activeCell="C12" sqref="C12"/>
    </sheetView>
  </sheetViews>
  <sheetFormatPr defaultColWidth="9.140625" defaultRowHeight="12.75"/>
  <cols>
    <col min="1" max="1" width="14.8515625" style="39" customWidth="1"/>
    <col min="2" max="2" width="10.8515625" style="39" customWidth="1"/>
    <col min="3" max="3" width="26.7109375" style="39" bestFit="1" customWidth="1"/>
    <col min="4" max="16" width="13.7109375" style="39" customWidth="1"/>
    <col min="17" max="17" width="12.57421875" style="39" bestFit="1" customWidth="1"/>
    <col min="18" max="22" width="13.7109375" style="39" customWidth="1"/>
    <col min="23" max="23" width="21.140625" style="39" bestFit="1" customWidth="1"/>
    <col min="24" max="24" width="11.28125" style="39" customWidth="1"/>
    <col min="25" max="41" width="13.7109375" style="39" customWidth="1"/>
    <col min="42" max="42" width="3.7109375" style="39" customWidth="1"/>
    <col min="43" max="43" width="13.7109375" style="39" customWidth="1"/>
    <col min="44" max="44" width="15.28125" style="39" customWidth="1"/>
    <col min="45" max="54" width="13.7109375" style="39" customWidth="1"/>
    <col min="55" max="16384" width="9.140625" style="39" customWidth="1"/>
  </cols>
  <sheetData>
    <row r="1" ht="12.75">
      <c r="A1" s="1" t="s">
        <v>18</v>
      </c>
    </row>
    <row r="2" ht="12.75">
      <c r="A2" s="1" t="s">
        <v>252</v>
      </c>
    </row>
    <row r="4" ht="12.75">
      <c r="A4" s="1" t="s">
        <v>1</v>
      </c>
    </row>
    <row r="5" ht="12.75">
      <c r="A5" s="1" t="s">
        <v>5</v>
      </c>
    </row>
    <row r="6" ht="12.75">
      <c r="A6" s="1" t="s">
        <v>213</v>
      </c>
    </row>
    <row r="7" ht="12.75">
      <c r="A7" s="39" t="s">
        <v>214</v>
      </c>
    </row>
    <row r="8" ht="12.75">
      <c r="A8" s="39" t="s">
        <v>215</v>
      </c>
    </row>
    <row r="9" ht="13.5" thickBot="1"/>
    <row r="10" spans="1:3" ht="12.75">
      <c r="A10" s="95" t="s">
        <v>395</v>
      </c>
      <c r="B10" s="96"/>
      <c r="C10" s="97"/>
    </row>
    <row r="11" spans="1:5" ht="12.75">
      <c r="A11" s="98" t="s">
        <v>4</v>
      </c>
      <c r="B11" s="40"/>
      <c r="C11" s="42">
        <v>268202035</v>
      </c>
      <c r="D11" s="99"/>
      <c r="E11" s="99"/>
    </row>
    <row r="12" spans="1:5" ht="12.75">
      <c r="A12" s="98" t="s">
        <v>2</v>
      </c>
      <c r="B12" s="40"/>
      <c r="C12" s="100" t="s">
        <v>3</v>
      </c>
      <c r="D12" s="101"/>
      <c r="E12" s="101"/>
    </row>
    <row r="13" spans="1:5" ht="12.75">
      <c r="A13" s="98" t="s">
        <v>220</v>
      </c>
      <c r="B13" s="40"/>
      <c r="C13" s="42">
        <v>15625709</v>
      </c>
      <c r="D13" s="101"/>
      <c r="E13" s="101"/>
    </row>
    <row r="14" spans="1:5" ht="12.75">
      <c r="A14" s="98" t="s">
        <v>203</v>
      </c>
      <c r="B14" s="40"/>
      <c r="C14" s="42">
        <f>1661517+500000+200000</f>
        <v>2361517</v>
      </c>
      <c r="D14" s="101"/>
      <c r="E14" s="101"/>
    </row>
    <row r="15" spans="1:5" ht="12.75">
      <c r="A15" s="98" t="s">
        <v>1</v>
      </c>
      <c r="B15" s="40"/>
      <c r="C15" s="42" t="s">
        <v>1</v>
      </c>
      <c r="D15" s="101"/>
      <c r="E15" s="101"/>
    </row>
    <row r="16" spans="1:5" ht="12.75">
      <c r="A16" s="98" t="s">
        <v>1</v>
      </c>
      <c r="B16" s="40"/>
      <c r="C16" s="102" t="s">
        <v>1</v>
      </c>
      <c r="D16" s="101"/>
      <c r="E16" s="101"/>
    </row>
    <row r="17" spans="1:5" ht="12.75">
      <c r="A17" s="98" t="s">
        <v>1</v>
      </c>
      <c r="B17" s="40"/>
      <c r="C17" s="41" t="s">
        <v>1</v>
      </c>
      <c r="D17" s="101"/>
      <c r="E17" s="101"/>
    </row>
    <row r="18" spans="1:10" ht="12.75">
      <c r="A18" s="98"/>
      <c r="B18" s="40"/>
      <c r="C18" s="41"/>
      <c r="D18" s="101"/>
      <c r="E18" s="101"/>
      <c r="J18" s="103" t="s">
        <v>1</v>
      </c>
    </row>
    <row r="19" spans="1:5" ht="12.75">
      <c r="A19" s="98"/>
      <c r="B19" s="40"/>
      <c r="C19" s="41"/>
      <c r="D19" s="101"/>
      <c r="E19" s="101"/>
    </row>
    <row r="20" spans="1:5" ht="13.5" thickBot="1">
      <c r="A20" s="104"/>
      <c r="B20" s="105"/>
      <c r="C20" s="106"/>
      <c r="D20" s="101"/>
      <c r="E20" s="101"/>
    </row>
    <row r="22" s="107" customFormat="1" ht="12.75"/>
    <row r="23" spans="1:23" s="107" customFormat="1" ht="12.75">
      <c r="A23" s="44" t="s">
        <v>10</v>
      </c>
      <c r="B23" s="44" t="s">
        <v>11</v>
      </c>
      <c r="C23" s="45" t="s">
        <v>205</v>
      </c>
      <c r="D23" s="43">
        <v>40148</v>
      </c>
      <c r="E23" s="43">
        <v>40179</v>
      </c>
      <c r="F23" s="43">
        <v>40210</v>
      </c>
      <c r="G23" s="43">
        <v>40238</v>
      </c>
      <c r="H23" s="43">
        <v>40269</v>
      </c>
      <c r="I23" s="43">
        <v>40299</v>
      </c>
      <c r="J23" s="43">
        <v>40330</v>
      </c>
      <c r="K23" s="43">
        <v>40360</v>
      </c>
      <c r="L23" s="43">
        <v>40391</v>
      </c>
      <c r="M23" s="43">
        <v>40422</v>
      </c>
      <c r="N23" s="43">
        <v>40452</v>
      </c>
      <c r="O23" s="43">
        <v>40483</v>
      </c>
      <c r="P23" s="43">
        <v>40513</v>
      </c>
      <c r="Q23" s="43">
        <v>40544</v>
      </c>
      <c r="R23" s="43">
        <v>40575</v>
      </c>
      <c r="S23" s="43">
        <v>40603</v>
      </c>
      <c r="T23" s="43">
        <v>40634</v>
      </c>
      <c r="U23" s="43">
        <v>40664</v>
      </c>
      <c r="V23" s="43">
        <v>40695</v>
      </c>
      <c r="W23" s="45" t="s">
        <v>208</v>
      </c>
    </row>
    <row r="24" s="107" customFormat="1" ht="12.75"/>
    <row r="25" s="107" customFormat="1" ht="12.75"/>
    <row r="26" s="107" customFormat="1" ht="12.75">
      <c r="A26" s="46" t="s">
        <v>15</v>
      </c>
    </row>
    <row r="27" spans="1:23" s="107" customFormat="1" ht="12.75">
      <c r="A27" s="107" t="s">
        <v>17</v>
      </c>
      <c r="B27" s="107" t="s">
        <v>9</v>
      </c>
      <c r="C27" s="108"/>
      <c r="D27" s="103">
        <v>0</v>
      </c>
      <c r="E27" s="103">
        <v>0</v>
      </c>
      <c r="F27" s="103">
        <v>0</v>
      </c>
      <c r="G27" s="103">
        <v>0</v>
      </c>
      <c r="H27" s="103">
        <v>0</v>
      </c>
      <c r="I27" s="103">
        <v>0</v>
      </c>
      <c r="J27" s="103">
        <v>9984400</v>
      </c>
      <c r="K27" s="109">
        <f aca="true" t="shared" si="0" ref="K27:V29">J27</f>
        <v>9984400</v>
      </c>
      <c r="L27" s="109">
        <f t="shared" si="0"/>
        <v>9984400</v>
      </c>
      <c r="M27" s="109">
        <f t="shared" si="0"/>
        <v>9984400</v>
      </c>
      <c r="N27" s="109">
        <f t="shared" si="0"/>
        <v>9984400</v>
      </c>
      <c r="O27" s="109">
        <f t="shared" si="0"/>
        <v>9984400</v>
      </c>
      <c r="P27" s="109">
        <f t="shared" si="0"/>
        <v>9984400</v>
      </c>
      <c r="Q27" s="109">
        <f t="shared" si="0"/>
        <v>9984400</v>
      </c>
      <c r="R27" s="109">
        <f t="shared" si="0"/>
        <v>9984400</v>
      </c>
      <c r="S27" s="109">
        <f t="shared" si="0"/>
        <v>9984400</v>
      </c>
      <c r="T27" s="109">
        <f t="shared" si="0"/>
        <v>9984400</v>
      </c>
      <c r="U27" s="109">
        <f t="shared" si="0"/>
        <v>9984400</v>
      </c>
      <c r="V27" s="109">
        <f t="shared" si="0"/>
        <v>9984400</v>
      </c>
      <c r="W27" s="109">
        <f>SUM(J27:V27)/13</f>
        <v>9984400</v>
      </c>
    </row>
    <row r="28" spans="1:23" s="107" customFormat="1" ht="12.75">
      <c r="A28" s="107" t="s">
        <v>8</v>
      </c>
      <c r="B28" s="107" t="s">
        <v>9</v>
      </c>
      <c r="C28" s="108"/>
      <c r="D28" s="103">
        <v>0</v>
      </c>
      <c r="E28" s="103">
        <v>0</v>
      </c>
      <c r="F28" s="103">
        <v>0</v>
      </c>
      <c r="G28" s="103">
        <v>0</v>
      </c>
      <c r="H28" s="103">
        <v>0</v>
      </c>
      <c r="I28" s="103">
        <v>0</v>
      </c>
      <c r="J28" s="103">
        <v>5771600</v>
      </c>
      <c r="K28" s="109">
        <f t="shared" si="0"/>
        <v>5771600</v>
      </c>
      <c r="L28" s="109">
        <f t="shared" si="0"/>
        <v>5771600</v>
      </c>
      <c r="M28" s="109">
        <f t="shared" si="0"/>
        <v>5771600</v>
      </c>
      <c r="N28" s="109">
        <f t="shared" si="0"/>
        <v>5771600</v>
      </c>
      <c r="O28" s="109">
        <f t="shared" si="0"/>
        <v>5771600</v>
      </c>
      <c r="P28" s="109">
        <f t="shared" si="0"/>
        <v>5771600</v>
      </c>
      <c r="Q28" s="109">
        <f t="shared" si="0"/>
        <v>5771600</v>
      </c>
      <c r="R28" s="109">
        <f t="shared" si="0"/>
        <v>5771600</v>
      </c>
      <c r="S28" s="109">
        <f t="shared" si="0"/>
        <v>5771600</v>
      </c>
      <c r="T28" s="109">
        <f t="shared" si="0"/>
        <v>5771600</v>
      </c>
      <c r="U28" s="109">
        <f t="shared" si="0"/>
        <v>5771600</v>
      </c>
      <c r="V28" s="109">
        <f t="shared" si="0"/>
        <v>5771600</v>
      </c>
      <c r="W28" s="109">
        <f>SUM(J28:V28)/13</f>
        <v>5771600</v>
      </c>
    </row>
    <row r="29" spans="1:23" s="107" customFormat="1" ht="12.75">
      <c r="A29" s="107" t="s">
        <v>7</v>
      </c>
      <c r="B29" s="107" t="s">
        <v>9</v>
      </c>
      <c r="C29" s="108"/>
      <c r="D29" s="103">
        <v>49329089</v>
      </c>
      <c r="E29" s="109">
        <f>D29</f>
        <v>49329089</v>
      </c>
      <c r="F29" s="109">
        <f>E29</f>
        <v>49329089</v>
      </c>
      <c r="G29" s="109">
        <f>F29</f>
        <v>49329089</v>
      </c>
      <c r="H29" s="109">
        <f>G29</f>
        <v>49329089</v>
      </c>
      <c r="I29" s="109">
        <f>H29</f>
        <v>49329089</v>
      </c>
      <c r="J29" s="109">
        <f>268202035-9984400-5771600</f>
        <v>252446035</v>
      </c>
      <c r="K29" s="109">
        <f>J29</f>
        <v>252446035</v>
      </c>
      <c r="L29" s="109">
        <f t="shared" si="0"/>
        <v>252446035</v>
      </c>
      <c r="M29" s="109">
        <f t="shared" si="0"/>
        <v>252446035</v>
      </c>
      <c r="N29" s="109">
        <f t="shared" si="0"/>
        <v>252446035</v>
      </c>
      <c r="O29" s="109">
        <f t="shared" si="0"/>
        <v>252446035</v>
      </c>
      <c r="P29" s="109">
        <f t="shared" si="0"/>
        <v>252446035</v>
      </c>
      <c r="Q29" s="109">
        <f t="shared" si="0"/>
        <v>252446035</v>
      </c>
      <c r="R29" s="109">
        <f t="shared" si="0"/>
        <v>252446035</v>
      </c>
      <c r="S29" s="109">
        <f t="shared" si="0"/>
        <v>252446035</v>
      </c>
      <c r="T29" s="109">
        <f t="shared" si="0"/>
        <v>252446035</v>
      </c>
      <c r="U29" s="109">
        <f t="shared" si="0"/>
        <v>252446035</v>
      </c>
      <c r="V29" s="109">
        <f t="shared" si="0"/>
        <v>252446035</v>
      </c>
      <c r="W29" s="109">
        <f>SUM(J29:V29)/13</f>
        <v>252446035</v>
      </c>
    </row>
    <row r="30" spans="1:24" s="107" customFormat="1" ht="12.75">
      <c r="A30" s="107" t="s">
        <v>16</v>
      </c>
      <c r="D30" s="110">
        <f aca="true" t="shared" si="1" ref="D30:V30">SUBTOTAL(9,D27:D29)</f>
        <v>49329089</v>
      </c>
      <c r="E30" s="110">
        <f t="shared" si="1"/>
        <v>49329089</v>
      </c>
      <c r="F30" s="110">
        <f t="shared" si="1"/>
        <v>49329089</v>
      </c>
      <c r="G30" s="110">
        <f t="shared" si="1"/>
        <v>49329089</v>
      </c>
      <c r="H30" s="110">
        <f t="shared" si="1"/>
        <v>49329089</v>
      </c>
      <c r="I30" s="110">
        <f t="shared" si="1"/>
        <v>49329089</v>
      </c>
      <c r="J30" s="110">
        <f t="shared" si="1"/>
        <v>268202035</v>
      </c>
      <c r="K30" s="110">
        <f t="shared" si="1"/>
        <v>268202035</v>
      </c>
      <c r="L30" s="110">
        <f t="shared" si="1"/>
        <v>268202035</v>
      </c>
      <c r="M30" s="110">
        <f t="shared" si="1"/>
        <v>268202035</v>
      </c>
      <c r="N30" s="110">
        <f t="shared" si="1"/>
        <v>268202035</v>
      </c>
      <c r="O30" s="110">
        <f t="shared" si="1"/>
        <v>268202035</v>
      </c>
      <c r="P30" s="110">
        <f t="shared" si="1"/>
        <v>268202035</v>
      </c>
      <c r="Q30" s="110">
        <f t="shared" si="1"/>
        <v>268202035</v>
      </c>
      <c r="R30" s="110">
        <f t="shared" si="1"/>
        <v>268202035</v>
      </c>
      <c r="S30" s="110">
        <f t="shared" si="1"/>
        <v>268202035</v>
      </c>
      <c r="T30" s="110">
        <f t="shared" si="1"/>
        <v>268202035</v>
      </c>
      <c r="U30" s="110">
        <f t="shared" si="1"/>
        <v>268202035</v>
      </c>
      <c r="V30" s="110">
        <f t="shared" si="1"/>
        <v>268202035</v>
      </c>
      <c r="W30" s="239">
        <f>SUBTOTAL(9,W27:W29)</f>
        <v>268202035</v>
      </c>
      <c r="X30" s="46" t="s">
        <v>445</v>
      </c>
    </row>
    <row r="31" s="107" customFormat="1" ht="12.75"/>
    <row r="32" s="107" customFormat="1" ht="12.75">
      <c r="J32" s="107" t="s">
        <v>1</v>
      </c>
    </row>
    <row r="33" spans="1:23" s="107" customFormat="1" ht="12.75">
      <c r="A33" s="46" t="s">
        <v>206</v>
      </c>
      <c r="W33" s="45" t="s">
        <v>209</v>
      </c>
    </row>
    <row r="34" spans="1:23" s="107" customFormat="1" ht="12.75">
      <c r="A34" s="107" t="s">
        <v>8</v>
      </c>
      <c r="B34" s="107" t="s">
        <v>9</v>
      </c>
      <c r="C34" s="108">
        <v>0.0203</v>
      </c>
      <c r="D34" s="103">
        <f>(D28)/2*$C34/12</f>
        <v>0</v>
      </c>
      <c r="E34" s="103">
        <f>(E28+D28)/2*$C34/12</f>
        <v>0</v>
      </c>
      <c r="F34" s="103">
        <f>(F28+E28)/2*$C34/12</f>
        <v>0</v>
      </c>
      <c r="G34" s="103">
        <f aca="true" t="shared" si="2" ref="G34:V35">(G28+F28)/2*$C34/12</f>
        <v>0</v>
      </c>
      <c r="H34" s="103">
        <f t="shared" si="2"/>
        <v>0</v>
      </c>
      <c r="I34" s="103">
        <f t="shared" si="2"/>
        <v>0</v>
      </c>
      <c r="J34" s="103">
        <f t="shared" si="2"/>
        <v>4881.8116666666665</v>
      </c>
      <c r="K34" s="103">
        <f t="shared" si="2"/>
        <v>9763.623333333333</v>
      </c>
      <c r="L34" s="103">
        <f t="shared" si="2"/>
        <v>9763.623333333333</v>
      </c>
      <c r="M34" s="103">
        <f t="shared" si="2"/>
        <v>9763.623333333333</v>
      </c>
      <c r="N34" s="103">
        <f t="shared" si="2"/>
        <v>9763.623333333333</v>
      </c>
      <c r="O34" s="103">
        <f t="shared" si="2"/>
        <v>9763.623333333333</v>
      </c>
      <c r="P34" s="103">
        <f t="shared" si="2"/>
        <v>9763.623333333333</v>
      </c>
      <c r="Q34" s="103">
        <f t="shared" si="2"/>
        <v>9763.623333333333</v>
      </c>
      <c r="R34" s="103">
        <f t="shared" si="2"/>
        <v>9763.623333333333</v>
      </c>
      <c r="S34" s="103">
        <f t="shared" si="2"/>
        <v>9763.623333333333</v>
      </c>
      <c r="T34" s="103">
        <f t="shared" si="2"/>
        <v>9763.623333333333</v>
      </c>
      <c r="U34" s="103">
        <f t="shared" si="2"/>
        <v>9763.623333333333</v>
      </c>
      <c r="V34" s="103">
        <f t="shared" si="2"/>
        <v>9763.623333333333</v>
      </c>
      <c r="W34" s="109">
        <f>SUM(K34:V34)</f>
        <v>117163.48000000003</v>
      </c>
    </row>
    <row r="35" spans="1:23" s="107" customFormat="1" ht="12.75">
      <c r="A35" s="107" t="s">
        <v>7</v>
      </c>
      <c r="B35" s="107" t="s">
        <v>9</v>
      </c>
      <c r="C35" s="108">
        <v>0.0203</v>
      </c>
      <c r="D35" s="103">
        <v>378727</v>
      </c>
      <c r="E35" s="103">
        <f>(E29+D29)/2*$C35/12</f>
        <v>83448.37555833333</v>
      </c>
      <c r="F35" s="103">
        <f>(F29+E29)/2*$C35/12</f>
        <v>83448.37555833333</v>
      </c>
      <c r="G35" s="103">
        <f t="shared" si="2"/>
        <v>83448.37555833333</v>
      </c>
      <c r="H35" s="103">
        <f t="shared" si="2"/>
        <v>83448.37555833333</v>
      </c>
      <c r="I35" s="103">
        <f t="shared" si="2"/>
        <v>83448.37555833333</v>
      </c>
      <c r="J35" s="103">
        <f t="shared" si="2"/>
        <v>255251.45904999998</v>
      </c>
      <c r="K35" s="103">
        <f t="shared" si="2"/>
        <v>427054.54254166665</v>
      </c>
      <c r="L35" s="103">
        <f t="shared" si="2"/>
        <v>427054.54254166665</v>
      </c>
      <c r="M35" s="103">
        <f t="shared" si="2"/>
        <v>427054.54254166665</v>
      </c>
      <c r="N35" s="103">
        <f t="shared" si="2"/>
        <v>427054.54254166665</v>
      </c>
      <c r="O35" s="103">
        <f t="shared" si="2"/>
        <v>427054.54254166665</v>
      </c>
      <c r="P35" s="103">
        <f t="shared" si="2"/>
        <v>427054.54254166665</v>
      </c>
      <c r="Q35" s="103">
        <f t="shared" si="2"/>
        <v>427054.54254166665</v>
      </c>
      <c r="R35" s="103">
        <f t="shared" si="2"/>
        <v>427054.54254166665</v>
      </c>
      <c r="S35" s="103">
        <f t="shared" si="2"/>
        <v>427054.54254166665</v>
      </c>
      <c r="T35" s="103">
        <f t="shared" si="2"/>
        <v>427054.54254166665</v>
      </c>
      <c r="U35" s="103">
        <f t="shared" si="2"/>
        <v>427054.54254166665</v>
      </c>
      <c r="V35" s="103">
        <f t="shared" si="2"/>
        <v>427054.54254166665</v>
      </c>
      <c r="W35" s="103">
        <f>SUM(K35:V35)</f>
        <v>5124654.510500002</v>
      </c>
    </row>
    <row r="36" spans="1:24" s="107" customFormat="1" ht="12.75">
      <c r="A36" s="107" t="s">
        <v>207</v>
      </c>
      <c r="D36" s="110">
        <f aca="true" t="shared" si="3" ref="D36:W36">SUBTOTAL(9,D34:D35)</f>
        <v>378727</v>
      </c>
      <c r="E36" s="110">
        <f t="shared" si="3"/>
        <v>83448.37555833333</v>
      </c>
      <c r="F36" s="110">
        <f t="shared" si="3"/>
        <v>83448.37555833333</v>
      </c>
      <c r="G36" s="110">
        <f t="shared" si="3"/>
        <v>83448.37555833333</v>
      </c>
      <c r="H36" s="110">
        <f t="shared" si="3"/>
        <v>83448.37555833333</v>
      </c>
      <c r="I36" s="110">
        <f t="shared" si="3"/>
        <v>83448.37555833333</v>
      </c>
      <c r="J36" s="110">
        <f t="shared" si="3"/>
        <v>260133.27071666665</v>
      </c>
      <c r="K36" s="110">
        <f t="shared" si="3"/>
        <v>436818.165875</v>
      </c>
      <c r="L36" s="110">
        <f t="shared" si="3"/>
        <v>436818.165875</v>
      </c>
      <c r="M36" s="110">
        <f t="shared" si="3"/>
        <v>436818.165875</v>
      </c>
      <c r="N36" s="110">
        <f t="shared" si="3"/>
        <v>436818.165875</v>
      </c>
      <c r="O36" s="110">
        <f t="shared" si="3"/>
        <v>436818.165875</v>
      </c>
      <c r="P36" s="110">
        <f t="shared" si="3"/>
        <v>436818.165875</v>
      </c>
      <c r="Q36" s="110">
        <f t="shared" si="3"/>
        <v>436818.165875</v>
      </c>
      <c r="R36" s="110">
        <f t="shared" si="3"/>
        <v>436818.165875</v>
      </c>
      <c r="S36" s="110">
        <f t="shared" si="3"/>
        <v>436818.165875</v>
      </c>
      <c r="T36" s="110">
        <f t="shared" si="3"/>
        <v>436818.165875</v>
      </c>
      <c r="U36" s="110">
        <f t="shared" si="3"/>
        <v>436818.165875</v>
      </c>
      <c r="V36" s="110">
        <f t="shared" si="3"/>
        <v>436818.165875</v>
      </c>
      <c r="W36" s="239">
        <f t="shared" si="3"/>
        <v>5241817.990500002</v>
      </c>
      <c r="X36" s="46" t="s">
        <v>445</v>
      </c>
    </row>
    <row r="37" s="107" customFormat="1" ht="12.75"/>
    <row r="38" s="107" customFormat="1" ht="12.75">
      <c r="K38" s="109" t="s">
        <v>1</v>
      </c>
    </row>
    <row r="39" spans="1:23" s="107" customFormat="1" ht="12.75">
      <c r="A39" s="46" t="s">
        <v>210</v>
      </c>
      <c r="W39" s="45" t="s">
        <v>208</v>
      </c>
    </row>
    <row r="40" spans="1:23" s="107" customFormat="1" ht="12.75">
      <c r="A40" s="107" t="s">
        <v>8</v>
      </c>
      <c r="B40" s="107" t="s">
        <v>9</v>
      </c>
      <c r="C40" s="108"/>
      <c r="D40" s="103">
        <f>-D34</f>
        <v>0</v>
      </c>
      <c r="E40" s="103">
        <f>D40-E34</f>
        <v>0</v>
      </c>
      <c r="F40" s="103">
        <f>E40-F34</f>
        <v>0</v>
      </c>
      <c r="G40" s="103">
        <f aca="true" t="shared" si="4" ref="G40:V41">F40-G34</f>
        <v>0</v>
      </c>
      <c r="H40" s="103">
        <f t="shared" si="4"/>
        <v>0</v>
      </c>
      <c r="I40" s="103">
        <f t="shared" si="4"/>
        <v>0</v>
      </c>
      <c r="J40" s="103">
        <f t="shared" si="4"/>
        <v>-4881.8116666666665</v>
      </c>
      <c r="K40" s="103">
        <f t="shared" si="4"/>
        <v>-14645.435</v>
      </c>
      <c r="L40" s="103">
        <f t="shared" si="4"/>
        <v>-24409.058333333334</v>
      </c>
      <c r="M40" s="103">
        <f t="shared" si="4"/>
        <v>-34172.68166666667</v>
      </c>
      <c r="N40" s="103">
        <f t="shared" si="4"/>
        <v>-43936.30500000001</v>
      </c>
      <c r="O40" s="103">
        <f t="shared" si="4"/>
        <v>-53699.928333333344</v>
      </c>
      <c r="P40" s="103">
        <f t="shared" si="4"/>
        <v>-63463.55166666668</v>
      </c>
      <c r="Q40" s="103">
        <f t="shared" si="4"/>
        <v>-73227.17500000002</v>
      </c>
      <c r="R40" s="103">
        <f t="shared" si="4"/>
        <v>-82990.79833333335</v>
      </c>
      <c r="S40" s="103">
        <f t="shared" si="4"/>
        <v>-92754.42166666669</v>
      </c>
      <c r="T40" s="103">
        <f t="shared" si="4"/>
        <v>-102518.04500000003</v>
      </c>
      <c r="U40" s="103">
        <f t="shared" si="4"/>
        <v>-112281.66833333336</v>
      </c>
      <c r="V40" s="103">
        <f t="shared" si="4"/>
        <v>-122045.2916666667</v>
      </c>
      <c r="W40" s="109">
        <f>SUM(J40:V40)/13</f>
        <v>-63463.55166666668</v>
      </c>
    </row>
    <row r="41" spans="1:23" s="107" customFormat="1" ht="12.75">
      <c r="A41" s="107" t="s">
        <v>7</v>
      </c>
      <c r="B41" s="107" t="s">
        <v>9</v>
      </c>
      <c r="C41" s="108"/>
      <c r="D41" s="103">
        <f>-D35</f>
        <v>-378727</v>
      </c>
      <c r="E41" s="103">
        <f>D41-E35</f>
        <v>-462175.37555833336</v>
      </c>
      <c r="F41" s="103">
        <f>E41-F35</f>
        <v>-545623.7511166667</v>
      </c>
      <c r="G41" s="103">
        <f t="shared" si="4"/>
        <v>-629072.1266750001</v>
      </c>
      <c r="H41" s="103">
        <f t="shared" si="4"/>
        <v>-712520.5022333334</v>
      </c>
      <c r="I41" s="103">
        <f t="shared" si="4"/>
        <v>-795968.8777916668</v>
      </c>
      <c r="J41" s="103">
        <f t="shared" si="4"/>
        <v>-1051220.3368416668</v>
      </c>
      <c r="K41" s="103">
        <f t="shared" si="4"/>
        <v>-1478274.8793833335</v>
      </c>
      <c r="L41" s="103">
        <f t="shared" si="4"/>
        <v>-1905329.4219250001</v>
      </c>
      <c r="M41" s="103">
        <f t="shared" si="4"/>
        <v>-2332383.964466667</v>
      </c>
      <c r="N41" s="103">
        <f t="shared" si="4"/>
        <v>-2759438.5070083337</v>
      </c>
      <c r="O41" s="103">
        <f t="shared" si="4"/>
        <v>-3186493.0495500006</v>
      </c>
      <c r="P41" s="103">
        <f t="shared" si="4"/>
        <v>-3613547.5920916675</v>
      </c>
      <c r="Q41" s="103">
        <f t="shared" si="4"/>
        <v>-4040602.1346333344</v>
      </c>
      <c r="R41" s="103">
        <f t="shared" si="4"/>
        <v>-4467656.677175001</v>
      </c>
      <c r="S41" s="103">
        <f t="shared" si="4"/>
        <v>-4894711.219716668</v>
      </c>
      <c r="T41" s="103">
        <f t="shared" si="4"/>
        <v>-5321765.762258335</v>
      </c>
      <c r="U41" s="103">
        <f t="shared" si="4"/>
        <v>-5748820.304800002</v>
      </c>
      <c r="V41" s="103">
        <f t="shared" si="4"/>
        <v>-6175874.847341669</v>
      </c>
      <c r="W41" s="109">
        <f>SUM(J41:V41)/13</f>
        <v>-3613547.592091668</v>
      </c>
    </row>
    <row r="42" spans="1:24" s="107" customFormat="1" ht="12.75">
      <c r="A42" s="107" t="s">
        <v>218</v>
      </c>
      <c r="D42" s="110">
        <f aca="true" t="shared" si="5" ref="D42:V42">SUBTOTAL(9,D40:D41)</f>
        <v>-378727</v>
      </c>
      <c r="E42" s="110">
        <f t="shared" si="5"/>
        <v>-462175.37555833336</v>
      </c>
      <c r="F42" s="110">
        <f t="shared" si="5"/>
        <v>-545623.7511166667</v>
      </c>
      <c r="G42" s="110">
        <f t="shared" si="5"/>
        <v>-629072.1266750001</v>
      </c>
      <c r="H42" s="110">
        <f t="shared" si="5"/>
        <v>-712520.5022333334</v>
      </c>
      <c r="I42" s="110">
        <f t="shared" si="5"/>
        <v>-795968.8777916668</v>
      </c>
      <c r="J42" s="110">
        <f t="shared" si="5"/>
        <v>-1056102.1485083336</v>
      </c>
      <c r="K42" s="110">
        <f t="shared" si="5"/>
        <v>-1492920.3143833335</v>
      </c>
      <c r="L42" s="110">
        <f t="shared" si="5"/>
        <v>-1929738.4802583335</v>
      </c>
      <c r="M42" s="110">
        <f t="shared" si="5"/>
        <v>-2366556.6461333334</v>
      </c>
      <c r="N42" s="110">
        <f t="shared" si="5"/>
        <v>-2803374.812008334</v>
      </c>
      <c r="O42" s="110">
        <f t="shared" si="5"/>
        <v>-3240192.977883334</v>
      </c>
      <c r="P42" s="110">
        <f t="shared" si="5"/>
        <v>-3677011.143758334</v>
      </c>
      <c r="Q42" s="110">
        <f t="shared" si="5"/>
        <v>-4113829.309633334</v>
      </c>
      <c r="R42" s="110">
        <f t="shared" si="5"/>
        <v>-4550647.475508335</v>
      </c>
      <c r="S42" s="110">
        <f t="shared" si="5"/>
        <v>-4987465.641383335</v>
      </c>
      <c r="T42" s="110">
        <f t="shared" si="5"/>
        <v>-5424283.807258335</v>
      </c>
      <c r="U42" s="110">
        <f t="shared" si="5"/>
        <v>-5861101.973133335</v>
      </c>
      <c r="V42" s="110">
        <f t="shared" si="5"/>
        <v>-6297920.139008336</v>
      </c>
      <c r="W42" s="239">
        <f>SUBTOTAL(9,W40:W41)</f>
        <v>-3677011.1437583347</v>
      </c>
      <c r="X42" s="46" t="s">
        <v>445</v>
      </c>
    </row>
    <row r="43" s="107" customFormat="1" ht="12.75"/>
    <row r="44" s="107" customFormat="1" ht="12.75">
      <c r="W44" s="103" t="s">
        <v>1</v>
      </c>
    </row>
    <row r="45" spans="10:22" s="107" customFormat="1" ht="12.75">
      <c r="J45" s="109"/>
      <c r="K45" s="109"/>
      <c r="L45" s="109"/>
      <c r="M45" s="109"/>
      <c r="N45" s="109"/>
      <c r="O45" s="109"/>
      <c r="P45" s="109"/>
      <c r="Q45" s="109"/>
      <c r="R45" s="109"/>
      <c r="S45" s="109"/>
      <c r="T45" s="109"/>
      <c r="U45" s="109"/>
      <c r="V45" s="109"/>
    </row>
    <row r="46" spans="10:22" s="107" customFormat="1" ht="12.75">
      <c r="J46" s="109"/>
      <c r="K46" s="109"/>
      <c r="L46" s="109"/>
      <c r="M46" s="109"/>
      <c r="N46" s="109"/>
      <c r="O46" s="109"/>
      <c r="P46" s="109"/>
      <c r="Q46" s="109"/>
      <c r="R46" s="109"/>
      <c r="S46" s="109"/>
      <c r="T46" s="109"/>
      <c r="U46" s="109"/>
      <c r="V46" s="109"/>
    </row>
    <row r="47" spans="10:22" ht="12.75">
      <c r="J47" s="109"/>
      <c r="K47" s="109"/>
      <c r="L47" s="109"/>
      <c r="M47" s="109"/>
      <c r="N47" s="109"/>
      <c r="O47" s="109"/>
      <c r="P47" s="109"/>
      <c r="Q47" s="109"/>
      <c r="R47" s="109"/>
      <c r="S47" s="109"/>
      <c r="T47" s="109"/>
      <c r="U47" s="109"/>
      <c r="V47" s="109"/>
    </row>
    <row r="48" spans="1:23" ht="12.75">
      <c r="A48" s="44" t="s">
        <v>10</v>
      </c>
      <c r="B48" s="44" t="s">
        <v>11</v>
      </c>
      <c r="C48" s="45" t="s">
        <v>205</v>
      </c>
      <c r="D48" s="43">
        <v>40148</v>
      </c>
      <c r="E48" s="43">
        <v>40179</v>
      </c>
      <c r="F48" s="43">
        <v>40210</v>
      </c>
      <c r="G48" s="43">
        <v>40238</v>
      </c>
      <c r="H48" s="43">
        <v>40269</v>
      </c>
      <c r="I48" s="43">
        <v>40299</v>
      </c>
      <c r="J48" s="43">
        <v>40330</v>
      </c>
      <c r="K48" s="43">
        <v>40360</v>
      </c>
      <c r="L48" s="43">
        <v>40391</v>
      </c>
      <c r="M48" s="43">
        <v>40422</v>
      </c>
      <c r="N48" s="43">
        <v>40452</v>
      </c>
      <c r="O48" s="43">
        <v>40483</v>
      </c>
      <c r="P48" s="43">
        <v>40513</v>
      </c>
      <c r="Q48" s="43">
        <v>40544</v>
      </c>
      <c r="R48" s="43">
        <v>40575</v>
      </c>
      <c r="S48" s="43">
        <v>40603</v>
      </c>
      <c r="T48" s="43">
        <v>40634</v>
      </c>
      <c r="U48" s="43">
        <v>40664</v>
      </c>
      <c r="V48" s="43">
        <v>40695</v>
      </c>
      <c r="W48" s="45" t="s">
        <v>208</v>
      </c>
    </row>
    <row r="50" spans="1:25" ht="12.75">
      <c r="A50" s="46" t="s">
        <v>212</v>
      </c>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row>
    <row r="51" spans="1:25" ht="12.75">
      <c r="A51" s="46" t="s">
        <v>15</v>
      </c>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row>
    <row r="52" spans="1:25" ht="12.75">
      <c r="A52" s="107" t="s">
        <v>17</v>
      </c>
      <c r="B52" s="107" t="s">
        <v>9</v>
      </c>
      <c r="C52" s="108"/>
      <c r="D52" s="103">
        <v>0</v>
      </c>
      <c r="E52" s="103">
        <v>0</v>
      </c>
      <c r="F52" s="103">
        <v>0</v>
      </c>
      <c r="G52" s="103">
        <v>0</v>
      </c>
      <c r="H52" s="103">
        <v>0</v>
      </c>
      <c r="I52" s="103">
        <v>0</v>
      </c>
      <c r="J52" s="109">
        <f aca="true" t="shared" si="6" ref="J52:V54">I52</f>
        <v>0</v>
      </c>
      <c r="K52" s="109">
        <f t="shared" si="6"/>
        <v>0</v>
      </c>
      <c r="L52" s="109">
        <f t="shared" si="6"/>
        <v>0</v>
      </c>
      <c r="M52" s="109">
        <f t="shared" si="6"/>
        <v>0</v>
      </c>
      <c r="N52" s="109">
        <f t="shared" si="6"/>
        <v>0</v>
      </c>
      <c r="O52" s="109">
        <f t="shared" si="6"/>
        <v>0</v>
      </c>
      <c r="P52" s="109">
        <f t="shared" si="6"/>
        <v>0</v>
      </c>
      <c r="Q52" s="109">
        <f t="shared" si="6"/>
        <v>0</v>
      </c>
      <c r="R52" s="109">
        <f t="shared" si="6"/>
        <v>0</v>
      </c>
      <c r="S52" s="109">
        <f t="shared" si="6"/>
        <v>0</v>
      </c>
      <c r="T52" s="109">
        <f t="shared" si="6"/>
        <v>0</v>
      </c>
      <c r="U52" s="109">
        <f t="shared" si="6"/>
        <v>0</v>
      </c>
      <c r="V52" s="109">
        <f t="shared" si="6"/>
        <v>0</v>
      </c>
      <c r="W52" s="109">
        <f>SUM(J52:V52)/13</f>
        <v>0</v>
      </c>
      <c r="X52" s="107"/>
      <c r="Y52" s="107"/>
    </row>
    <row r="53" spans="1:25" ht="12.75">
      <c r="A53" s="107" t="s">
        <v>8</v>
      </c>
      <c r="B53" s="107" t="s">
        <v>9</v>
      </c>
      <c r="C53" s="108"/>
      <c r="D53" s="103">
        <v>0</v>
      </c>
      <c r="E53" s="103">
        <v>0</v>
      </c>
      <c r="F53" s="103">
        <v>0</v>
      </c>
      <c r="G53" s="103">
        <v>0</v>
      </c>
      <c r="H53" s="103">
        <v>0</v>
      </c>
      <c r="I53" s="103">
        <v>0</v>
      </c>
      <c r="J53" s="109">
        <f t="shared" si="6"/>
        <v>0</v>
      </c>
      <c r="K53" s="109">
        <f t="shared" si="6"/>
        <v>0</v>
      </c>
      <c r="L53" s="109">
        <f t="shared" si="6"/>
        <v>0</v>
      </c>
      <c r="M53" s="109">
        <f t="shared" si="6"/>
        <v>0</v>
      </c>
      <c r="N53" s="109">
        <f t="shared" si="6"/>
        <v>0</v>
      </c>
      <c r="O53" s="109">
        <f t="shared" si="6"/>
        <v>0</v>
      </c>
      <c r="P53" s="109">
        <f t="shared" si="6"/>
        <v>0</v>
      </c>
      <c r="Q53" s="109">
        <f t="shared" si="6"/>
        <v>0</v>
      </c>
      <c r="R53" s="109">
        <f t="shared" si="6"/>
        <v>0</v>
      </c>
      <c r="S53" s="109">
        <f t="shared" si="6"/>
        <v>0</v>
      </c>
      <c r="T53" s="109">
        <f t="shared" si="6"/>
        <v>0</v>
      </c>
      <c r="U53" s="109">
        <f t="shared" si="6"/>
        <v>0</v>
      </c>
      <c r="V53" s="109">
        <f t="shared" si="6"/>
        <v>0</v>
      </c>
      <c r="W53" s="109">
        <f>SUM(J53:V53)/13</f>
        <v>0</v>
      </c>
      <c r="X53" s="107"/>
      <c r="Y53" s="107"/>
    </row>
    <row r="54" spans="1:25" ht="12.75">
      <c r="A54" s="107" t="s">
        <v>7</v>
      </c>
      <c r="B54" s="107" t="s">
        <v>9</v>
      </c>
      <c r="C54" s="108"/>
      <c r="D54" s="109">
        <v>-1661517</v>
      </c>
      <c r="E54" s="109">
        <f>D54</f>
        <v>-1661517</v>
      </c>
      <c r="F54" s="109">
        <f>E54</f>
        <v>-1661517</v>
      </c>
      <c r="G54" s="109">
        <f>F54</f>
        <v>-1661517</v>
      </c>
      <c r="H54" s="109">
        <f>G54</f>
        <v>-1661517</v>
      </c>
      <c r="I54" s="109">
        <f>H54</f>
        <v>-1661517</v>
      </c>
      <c r="J54" s="109">
        <f>I54-700000</f>
        <v>-2361517</v>
      </c>
      <c r="K54" s="109">
        <f>J54</f>
        <v>-2361517</v>
      </c>
      <c r="L54" s="109">
        <f t="shared" si="6"/>
        <v>-2361517</v>
      </c>
      <c r="M54" s="109">
        <f t="shared" si="6"/>
        <v>-2361517</v>
      </c>
      <c r="N54" s="109">
        <f t="shared" si="6"/>
        <v>-2361517</v>
      </c>
      <c r="O54" s="109">
        <f t="shared" si="6"/>
        <v>-2361517</v>
      </c>
      <c r="P54" s="109">
        <f t="shared" si="6"/>
        <v>-2361517</v>
      </c>
      <c r="Q54" s="109">
        <f t="shared" si="6"/>
        <v>-2361517</v>
      </c>
      <c r="R54" s="109">
        <f t="shared" si="6"/>
        <v>-2361517</v>
      </c>
      <c r="S54" s="109">
        <f t="shared" si="6"/>
        <v>-2361517</v>
      </c>
      <c r="T54" s="109">
        <f t="shared" si="6"/>
        <v>-2361517</v>
      </c>
      <c r="U54" s="109">
        <f t="shared" si="6"/>
        <v>-2361517</v>
      </c>
      <c r="V54" s="109">
        <f t="shared" si="6"/>
        <v>-2361517</v>
      </c>
      <c r="W54" s="109">
        <f>SUM(J54:V54)/13</f>
        <v>-2361517</v>
      </c>
      <c r="X54" s="107"/>
      <c r="Y54" s="107"/>
    </row>
    <row r="55" spans="1:25" ht="12.75">
      <c r="A55" s="107" t="s">
        <v>16</v>
      </c>
      <c r="B55" s="107"/>
      <c r="C55" s="107"/>
      <c r="D55" s="110">
        <f aca="true" t="shared" si="7" ref="D55:V55">SUBTOTAL(9,D52:D54)</f>
        <v>-1661517</v>
      </c>
      <c r="E55" s="110">
        <f t="shared" si="7"/>
        <v>-1661517</v>
      </c>
      <c r="F55" s="110">
        <f t="shared" si="7"/>
        <v>-1661517</v>
      </c>
      <c r="G55" s="110">
        <f t="shared" si="7"/>
        <v>-1661517</v>
      </c>
      <c r="H55" s="110">
        <f t="shared" si="7"/>
        <v>-1661517</v>
      </c>
      <c r="I55" s="110">
        <f t="shared" si="7"/>
        <v>-1661517</v>
      </c>
      <c r="J55" s="110">
        <f t="shared" si="7"/>
        <v>-2361517</v>
      </c>
      <c r="K55" s="110">
        <f t="shared" si="7"/>
        <v>-2361517</v>
      </c>
      <c r="L55" s="110">
        <f t="shared" si="7"/>
        <v>-2361517</v>
      </c>
      <c r="M55" s="110">
        <f t="shared" si="7"/>
        <v>-2361517</v>
      </c>
      <c r="N55" s="110">
        <f t="shared" si="7"/>
        <v>-2361517</v>
      </c>
      <c r="O55" s="110">
        <f t="shared" si="7"/>
        <v>-2361517</v>
      </c>
      <c r="P55" s="110">
        <f t="shared" si="7"/>
        <v>-2361517</v>
      </c>
      <c r="Q55" s="110">
        <f t="shared" si="7"/>
        <v>-2361517</v>
      </c>
      <c r="R55" s="110">
        <f t="shared" si="7"/>
        <v>-2361517</v>
      </c>
      <c r="S55" s="110">
        <f t="shared" si="7"/>
        <v>-2361517</v>
      </c>
      <c r="T55" s="110">
        <f t="shared" si="7"/>
        <v>-2361517</v>
      </c>
      <c r="U55" s="110">
        <f t="shared" si="7"/>
        <v>-2361517</v>
      </c>
      <c r="V55" s="110">
        <f t="shared" si="7"/>
        <v>-2361517</v>
      </c>
      <c r="W55" s="239">
        <f>SUBTOTAL(9,W52:W54)</f>
        <v>-2361517</v>
      </c>
      <c r="X55" s="46" t="s">
        <v>445</v>
      </c>
      <c r="Y55" s="107"/>
    </row>
    <row r="56" spans="1:25" ht="12.75">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row>
    <row r="57" spans="1:25" ht="12.75">
      <c r="A57" s="107"/>
      <c r="B57" s="107"/>
      <c r="C57" s="107"/>
      <c r="D57" s="107"/>
      <c r="E57" s="107"/>
      <c r="F57" s="107"/>
      <c r="G57" s="107"/>
      <c r="H57" s="107"/>
      <c r="I57" s="107" t="s">
        <v>1</v>
      </c>
      <c r="J57" s="107"/>
      <c r="K57" s="107"/>
      <c r="L57" s="107"/>
      <c r="M57" s="107"/>
      <c r="N57" s="107"/>
      <c r="O57" s="107"/>
      <c r="P57" s="107"/>
      <c r="Q57" s="107"/>
      <c r="R57" s="107"/>
      <c r="S57" s="107"/>
      <c r="T57" s="107"/>
      <c r="U57" s="107"/>
      <c r="V57" s="107"/>
      <c r="W57" s="107"/>
      <c r="X57" s="107"/>
      <c r="Y57" s="107"/>
    </row>
    <row r="58" spans="1:25" ht="12.75">
      <c r="A58" s="46" t="s">
        <v>206</v>
      </c>
      <c r="B58" s="107"/>
      <c r="C58" s="107"/>
      <c r="D58" s="107"/>
      <c r="E58" s="107"/>
      <c r="F58" s="107"/>
      <c r="G58" s="107"/>
      <c r="H58" s="107"/>
      <c r="I58" s="107"/>
      <c r="J58" s="107"/>
      <c r="K58" s="107"/>
      <c r="L58" s="107"/>
      <c r="M58" s="107"/>
      <c r="N58" s="107"/>
      <c r="O58" s="107"/>
      <c r="P58" s="107"/>
      <c r="Q58" s="107"/>
      <c r="R58" s="107"/>
      <c r="S58" s="107"/>
      <c r="T58" s="107"/>
      <c r="U58" s="107"/>
      <c r="V58" s="107"/>
      <c r="W58" s="45" t="s">
        <v>209</v>
      </c>
      <c r="X58" s="107"/>
      <c r="Y58" s="107"/>
    </row>
    <row r="59" spans="1:25" ht="12.75">
      <c r="A59" s="107" t="s">
        <v>8</v>
      </c>
      <c r="B59" s="107" t="s">
        <v>9</v>
      </c>
      <c r="C59" s="108">
        <v>0.0203</v>
      </c>
      <c r="D59" s="103">
        <f>(D53)/2*$C59/12</f>
        <v>0</v>
      </c>
      <c r="E59" s="103">
        <f>(E53+D53)/2*$C59/12</f>
        <v>0</v>
      </c>
      <c r="F59" s="103">
        <f>(F53+E53)/2*$C59/12</f>
        <v>0</v>
      </c>
      <c r="G59" s="103">
        <f aca="true" t="shared" si="8" ref="G59:V60">(G53+F53)/2*$C59/12</f>
        <v>0</v>
      </c>
      <c r="H59" s="103">
        <f t="shared" si="8"/>
        <v>0</v>
      </c>
      <c r="I59" s="103">
        <f t="shared" si="8"/>
        <v>0</v>
      </c>
      <c r="J59" s="103">
        <f t="shared" si="8"/>
        <v>0</v>
      </c>
      <c r="K59" s="103">
        <f t="shared" si="8"/>
        <v>0</v>
      </c>
      <c r="L59" s="103">
        <f t="shared" si="8"/>
        <v>0</v>
      </c>
      <c r="M59" s="103">
        <f t="shared" si="8"/>
        <v>0</v>
      </c>
      <c r="N59" s="103">
        <f t="shared" si="8"/>
        <v>0</v>
      </c>
      <c r="O59" s="103">
        <f t="shared" si="8"/>
        <v>0</v>
      </c>
      <c r="P59" s="103">
        <f t="shared" si="8"/>
        <v>0</v>
      </c>
      <c r="Q59" s="103">
        <f t="shared" si="8"/>
        <v>0</v>
      </c>
      <c r="R59" s="103">
        <f t="shared" si="8"/>
        <v>0</v>
      </c>
      <c r="S59" s="103">
        <f t="shared" si="8"/>
        <v>0</v>
      </c>
      <c r="T59" s="103">
        <f t="shared" si="8"/>
        <v>0</v>
      </c>
      <c r="U59" s="103">
        <f t="shared" si="8"/>
        <v>0</v>
      </c>
      <c r="V59" s="103">
        <f t="shared" si="8"/>
        <v>0</v>
      </c>
      <c r="W59" s="111">
        <f>SUM(K59:V59)</f>
        <v>0</v>
      </c>
      <c r="X59" s="107"/>
      <c r="Y59" s="107"/>
    </row>
    <row r="60" spans="1:25" ht="12.75">
      <c r="A60" s="107" t="s">
        <v>7</v>
      </c>
      <c r="B60" s="107" t="s">
        <v>9</v>
      </c>
      <c r="C60" s="108">
        <v>0.0203</v>
      </c>
      <c r="D60" s="103">
        <f>(D54)/2*$C60/12</f>
        <v>-1405.3664625</v>
      </c>
      <c r="E60" s="103">
        <f>(E54+D54)/2*$C60/12</f>
        <v>-2810.732925</v>
      </c>
      <c r="F60" s="103">
        <f>(F54+E54)/2*$C60/12</f>
        <v>-2810.732925</v>
      </c>
      <c r="G60" s="103">
        <f t="shared" si="8"/>
        <v>-2810.732925</v>
      </c>
      <c r="H60" s="103">
        <f t="shared" si="8"/>
        <v>-2810.732925</v>
      </c>
      <c r="I60" s="103">
        <f t="shared" si="8"/>
        <v>-2810.732925</v>
      </c>
      <c r="J60" s="103">
        <f t="shared" si="8"/>
        <v>-3402.816258333333</v>
      </c>
      <c r="K60" s="103">
        <f t="shared" si="8"/>
        <v>-3994.8995916666663</v>
      </c>
      <c r="L60" s="103">
        <f t="shared" si="8"/>
        <v>-3994.8995916666663</v>
      </c>
      <c r="M60" s="103">
        <f t="shared" si="8"/>
        <v>-3994.8995916666663</v>
      </c>
      <c r="N60" s="103">
        <f t="shared" si="8"/>
        <v>-3994.8995916666663</v>
      </c>
      <c r="O60" s="103">
        <f t="shared" si="8"/>
        <v>-3994.8995916666663</v>
      </c>
      <c r="P60" s="103">
        <f t="shared" si="8"/>
        <v>-3994.8995916666663</v>
      </c>
      <c r="Q60" s="103">
        <f t="shared" si="8"/>
        <v>-3994.8995916666663</v>
      </c>
      <c r="R60" s="103">
        <f t="shared" si="8"/>
        <v>-3994.8995916666663</v>
      </c>
      <c r="S60" s="103">
        <f t="shared" si="8"/>
        <v>-3994.8995916666663</v>
      </c>
      <c r="T60" s="103">
        <f t="shared" si="8"/>
        <v>-3994.8995916666663</v>
      </c>
      <c r="U60" s="103">
        <f t="shared" si="8"/>
        <v>-3994.8995916666663</v>
      </c>
      <c r="V60" s="103">
        <f t="shared" si="8"/>
        <v>-3994.8995916666663</v>
      </c>
      <c r="W60" s="103">
        <f>SUM(K60:V60)</f>
        <v>-47938.79510000001</v>
      </c>
      <c r="X60" s="107"/>
      <c r="Y60" s="107"/>
    </row>
    <row r="61" spans="1:25" ht="12.75">
      <c r="A61" s="107" t="s">
        <v>207</v>
      </c>
      <c r="B61" s="107"/>
      <c r="C61" s="107"/>
      <c r="D61" s="110">
        <f aca="true" t="shared" si="9" ref="D61:W61">SUBTOTAL(9,D59:D60)</f>
        <v>-1405.3664625</v>
      </c>
      <c r="E61" s="110">
        <f t="shared" si="9"/>
        <v>-2810.732925</v>
      </c>
      <c r="F61" s="110">
        <f t="shared" si="9"/>
        <v>-2810.732925</v>
      </c>
      <c r="G61" s="110">
        <f t="shared" si="9"/>
        <v>-2810.732925</v>
      </c>
      <c r="H61" s="110">
        <f t="shared" si="9"/>
        <v>-2810.732925</v>
      </c>
      <c r="I61" s="110">
        <f t="shared" si="9"/>
        <v>-2810.732925</v>
      </c>
      <c r="J61" s="110">
        <f t="shared" si="9"/>
        <v>-3402.816258333333</v>
      </c>
      <c r="K61" s="110">
        <f t="shared" si="9"/>
        <v>-3994.8995916666663</v>
      </c>
      <c r="L61" s="110">
        <f t="shared" si="9"/>
        <v>-3994.8995916666663</v>
      </c>
      <c r="M61" s="110">
        <f t="shared" si="9"/>
        <v>-3994.8995916666663</v>
      </c>
      <c r="N61" s="110">
        <f t="shared" si="9"/>
        <v>-3994.8995916666663</v>
      </c>
      <c r="O61" s="110">
        <f t="shared" si="9"/>
        <v>-3994.8995916666663</v>
      </c>
      <c r="P61" s="110">
        <f t="shared" si="9"/>
        <v>-3994.8995916666663</v>
      </c>
      <c r="Q61" s="110">
        <f t="shared" si="9"/>
        <v>-3994.8995916666663</v>
      </c>
      <c r="R61" s="110">
        <f t="shared" si="9"/>
        <v>-3994.8995916666663</v>
      </c>
      <c r="S61" s="110">
        <f t="shared" si="9"/>
        <v>-3994.8995916666663</v>
      </c>
      <c r="T61" s="110">
        <f t="shared" si="9"/>
        <v>-3994.8995916666663</v>
      </c>
      <c r="U61" s="110">
        <f t="shared" si="9"/>
        <v>-3994.8995916666663</v>
      </c>
      <c r="V61" s="110">
        <f t="shared" si="9"/>
        <v>-3994.8995916666663</v>
      </c>
      <c r="W61" s="239">
        <f t="shared" si="9"/>
        <v>-47938.79510000001</v>
      </c>
      <c r="X61" s="46" t="s">
        <v>445</v>
      </c>
      <c r="Y61" s="107"/>
    </row>
    <row r="62" spans="1:25" ht="12.75">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row>
    <row r="63" spans="1:25" ht="12.75">
      <c r="A63" s="107"/>
      <c r="B63" s="107"/>
      <c r="C63" s="107"/>
      <c r="D63" s="107"/>
      <c r="E63" s="107"/>
      <c r="F63" s="107"/>
      <c r="G63" s="107"/>
      <c r="H63" s="107"/>
      <c r="I63" s="107"/>
      <c r="J63" s="109" t="s">
        <v>1</v>
      </c>
      <c r="K63" s="107"/>
      <c r="L63" s="107"/>
      <c r="M63" s="107"/>
      <c r="N63" s="107"/>
      <c r="O63" s="107"/>
      <c r="P63" s="107"/>
      <c r="Q63" s="107"/>
      <c r="R63" s="107"/>
      <c r="S63" s="107"/>
      <c r="T63" s="107"/>
      <c r="U63" s="107"/>
      <c r="V63" s="107"/>
      <c r="W63" s="107"/>
      <c r="X63" s="107"/>
      <c r="Y63" s="107"/>
    </row>
    <row r="64" spans="1:25" ht="12.75">
      <c r="A64" s="46"/>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row>
    <row r="65" ht="12.75">
      <c r="A65" s="47"/>
    </row>
  </sheetData>
  <sheetProtection/>
  <conditionalFormatting sqref="A65">
    <cfRule type="cellIs" priority="1" dxfId="0" operator="equal" stopIfTrue="1">
      <formula>"Adjustment to Income/Expense/Rate Base:"</formula>
    </cfRule>
  </conditionalFormatting>
  <printOptions/>
  <pageMargins left="0.25" right="0.25" top="0.5" bottom="0.3" header="0.5" footer="0.5"/>
  <pageSetup cellComments="asDisplayed" fitToWidth="2" fitToHeight="1" horizontalDpi="600" verticalDpi="600" orientation="landscape" scale="59" r:id="rId1"/>
  <headerFooter alignWithMargins="0">
    <oddFooter>&amp;L
&amp;CPage 3.&amp;P+1
</oddFooter>
  </headerFooter>
  <colBreaks count="2" manualBreakCount="2">
    <brk id="11" max="46" man="1"/>
    <brk id="14"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F47"/>
  <sheetViews>
    <sheetView showGridLines="0" zoomScale="80" zoomScaleNormal="80" zoomScalePageLayoutView="0" workbookViewId="0" topLeftCell="A1">
      <selection activeCell="C18" sqref="C18"/>
    </sheetView>
  </sheetViews>
  <sheetFormatPr defaultColWidth="9.140625" defaultRowHeight="12.75"/>
  <cols>
    <col min="1" max="1" width="20.7109375" style="216" customWidth="1"/>
    <col min="2" max="2" width="10.421875" style="216" customWidth="1"/>
    <col min="3" max="3" width="20.57421875" style="216" customWidth="1"/>
    <col min="4" max="4" width="17.7109375" style="216" bestFit="1" customWidth="1"/>
    <col min="5" max="5" width="20.140625" style="217" bestFit="1" customWidth="1"/>
    <col min="6" max="6" width="19.140625" style="217" customWidth="1"/>
    <col min="7" max="7" width="9.140625" style="216" customWidth="1"/>
    <col min="8" max="8" width="20.421875" style="216" customWidth="1"/>
    <col min="9" max="16384" width="9.140625" style="216" customWidth="1"/>
  </cols>
  <sheetData>
    <row r="1" spans="1:6" ht="15.75">
      <c r="A1" s="305" t="s">
        <v>18</v>
      </c>
      <c r="B1" s="305"/>
      <c r="C1" s="305"/>
      <c r="D1" s="305"/>
      <c r="E1" s="305"/>
      <c r="F1" s="305"/>
    </row>
    <row r="2" spans="1:6" ht="15.75">
      <c r="A2" s="1" t="s">
        <v>252</v>
      </c>
      <c r="B2" s="218"/>
      <c r="C2" s="218"/>
      <c r="D2" s="218"/>
      <c r="E2" s="218"/>
      <c r="F2" s="218"/>
    </row>
    <row r="3" spans="1:6" ht="15.75">
      <c r="A3" s="279" t="s">
        <v>377</v>
      </c>
      <c r="B3" s="218"/>
      <c r="C3" s="218"/>
      <c r="D3" s="218"/>
      <c r="E3" s="218"/>
      <c r="F3" s="218"/>
    </row>
    <row r="4" spans="2:6" ht="15.75">
      <c r="B4" s="279"/>
      <c r="C4" s="279"/>
      <c r="D4" s="279"/>
      <c r="E4" s="279"/>
      <c r="F4" s="279"/>
    </row>
    <row r="5" spans="4:6" s="219" customFormat="1" ht="12.75">
      <c r="D5" s="220"/>
      <c r="E5" s="220"/>
      <c r="F5" s="221"/>
    </row>
    <row r="6" spans="4:6" s="219" customFormat="1" ht="12.75">
      <c r="D6" s="280"/>
      <c r="E6" s="280" t="s">
        <v>378</v>
      </c>
      <c r="F6" s="280" t="s">
        <v>427</v>
      </c>
    </row>
    <row r="7" spans="4:6" s="219" customFormat="1" ht="12.75">
      <c r="D7" s="281" t="s">
        <v>318</v>
      </c>
      <c r="E7" s="281" t="s">
        <v>379</v>
      </c>
      <c r="F7" s="281" t="s">
        <v>380</v>
      </c>
    </row>
    <row r="8" spans="4:6" s="219" customFormat="1" ht="12.75">
      <c r="D8" s="224"/>
      <c r="E8" s="224"/>
      <c r="F8" s="224"/>
    </row>
    <row r="9" spans="1:6" s="219" customFormat="1" ht="12.75">
      <c r="A9" s="219" t="s">
        <v>381</v>
      </c>
      <c r="D9" s="220">
        <f>+F9+E9</f>
        <v>268202035.2148</v>
      </c>
      <c r="E9" s="220">
        <v>49329089</v>
      </c>
      <c r="F9" s="220">
        <v>218872946.2148</v>
      </c>
    </row>
    <row r="10" spans="4:6" s="219" customFormat="1" ht="12.75">
      <c r="D10" s="220"/>
      <c r="E10" s="220"/>
      <c r="F10" s="220"/>
    </row>
    <row r="11" spans="1:6" s="219" customFormat="1" ht="12.75">
      <c r="A11" t="s">
        <v>424</v>
      </c>
      <c r="D11" s="225">
        <v>0.71</v>
      </c>
      <c r="E11" s="225">
        <v>0.71</v>
      </c>
      <c r="F11" s="225">
        <v>0.71</v>
      </c>
    </row>
    <row r="12" spans="4:6" s="219" customFormat="1" ht="12.75">
      <c r="D12" s="220"/>
      <c r="E12" s="220"/>
      <c r="F12" s="220"/>
    </row>
    <row r="13" spans="1:6" s="219" customFormat="1" ht="12.75">
      <c r="A13" t="s">
        <v>425</v>
      </c>
      <c r="D13" s="220">
        <f>+F13+E13</f>
        <v>190423445.00250798</v>
      </c>
      <c r="E13" s="220">
        <f>E9*E11</f>
        <v>35023653.19</v>
      </c>
      <c r="F13" s="220">
        <f>F9*F11</f>
        <v>155399791.812508</v>
      </c>
    </row>
    <row r="14" spans="4:6" s="219" customFormat="1" ht="4.5" customHeight="1">
      <c r="D14" s="220"/>
      <c r="E14" s="220"/>
      <c r="F14" s="220"/>
    </row>
    <row r="15" spans="1:6" s="219" customFormat="1" ht="12.75">
      <c r="A15" t="s">
        <v>426</v>
      </c>
      <c r="D15" s="226"/>
      <c r="E15" s="226">
        <f>+E43</f>
        <v>0.012881691864650827</v>
      </c>
      <c r="F15" s="226">
        <f>+F35</f>
        <v>0.012595150080561736</v>
      </c>
    </row>
    <row r="16" spans="4:6" s="219" customFormat="1" ht="4.5" customHeight="1">
      <c r="D16" s="220"/>
      <c r="E16" s="220"/>
      <c r="F16" s="220"/>
    </row>
    <row r="17" spans="1:6" s="219" customFormat="1" ht="12.75">
      <c r="A17" s="219" t="s">
        <v>382</v>
      </c>
      <c r="D17" s="227">
        <f>+F17+E17</f>
        <v>2408000</v>
      </c>
      <c r="E17" s="227">
        <f>ROUND(E13*E15,-3)</f>
        <v>451000</v>
      </c>
      <c r="F17" s="227">
        <f>ROUND(F13*F15,-3)</f>
        <v>1957000</v>
      </c>
    </row>
    <row r="18" spans="4:6" s="219" customFormat="1" ht="12.75">
      <c r="D18" s="220"/>
      <c r="E18" s="228"/>
      <c r="F18" s="228"/>
    </row>
    <row r="19" spans="4:6" s="219" customFormat="1" ht="12.75">
      <c r="D19" s="220"/>
      <c r="E19" s="228"/>
      <c r="F19" s="228"/>
    </row>
    <row r="20" spans="4:6" s="219" customFormat="1" ht="12.75">
      <c r="D20" s="220"/>
      <c r="E20" s="220"/>
      <c r="F20" s="220"/>
    </row>
    <row r="21" spans="1:6" s="219" customFormat="1" ht="12.75">
      <c r="A21" s="219" t="s">
        <v>383</v>
      </c>
      <c r="D21" s="220">
        <f>+F21+E21</f>
        <v>978500</v>
      </c>
      <c r="E21" s="220"/>
      <c r="F21" s="220">
        <f>+F17/2</f>
        <v>978500</v>
      </c>
    </row>
    <row r="22" spans="1:6" s="219" customFormat="1" ht="12.75">
      <c r="A22" s="219" t="s">
        <v>384</v>
      </c>
      <c r="D22" s="220">
        <f>+F22+E22</f>
        <v>451000</v>
      </c>
      <c r="E22" s="220">
        <f>+E17</f>
        <v>451000</v>
      </c>
      <c r="F22" s="220"/>
    </row>
    <row r="23" spans="4:6" s="219" customFormat="1" ht="12.75">
      <c r="D23" s="220"/>
      <c r="E23" s="220"/>
      <c r="F23" s="220"/>
    </row>
    <row r="24" spans="1:6" s="219" customFormat="1" ht="12.75">
      <c r="A24" s="306" t="s">
        <v>428</v>
      </c>
      <c r="B24" s="307"/>
      <c r="C24" s="307"/>
      <c r="D24" s="229">
        <f>SUM(D21:D23)</f>
        <v>1429500</v>
      </c>
      <c r="E24" s="227">
        <f>SUM(E21:E23)</f>
        <v>451000</v>
      </c>
      <c r="F24" s="227">
        <f>SUM(F21:F23)</f>
        <v>978500</v>
      </c>
    </row>
    <row r="25" spans="4:6" s="219" customFormat="1" ht="12.75">
      <c r="D25" s="242" t="s">
        <v>445</v>
      </c>
      <c r="E25" s="220"/>
      <c r="F25" s="220"/>
    </row>
    <row r="26" spans="4:6" s="219" customFormat="1" ht="12.75">
      <c r="D26" s="220"/>
      <c r="E26" s="220"/>
      <c r="F26" s="220"/>
    </row>
    <row r="27" spans="3:6" s="219" customFormat="1" ht="12.75">
      <c r="C27" s="222" t="s">
        <v>431</v>
      </c>
      <c r="E27" s="220"/>
      <c r="F27" s="222" t="s">
        <v>429</v>
      </c>
    </row>
    <row r="28" spans="3:6" s="219" customFormat="1" ht="12.75">
      <c r="C28" s="223" t="s">
        <v>432</v>
      </c>
      <c r="E28" s="220"/>
      <c r="F28" s="223" t="s">
        <v>430</v>
      </c>
    </row>
    <row r="29" spans="5:6" s="219" customFormat="1" ht="4.5" customHeight="1">
      <c r="E29" s="220"/>
      <c r="F29" s="220"/>
    </row>
    <row r="30" spans="1:6" s="219" customFormat="1" ht="12.75">
      <c r="A30" s="219" t="s">
        <v>385</v>
      </c>
      <c r="C30" s="230">
        <v>0.01204</v>
      </c>
      <c r="E30" s="220"/>
      <c r="F30" s="231">
        <v>0.00030653703758818025</v>
      </c>
    </row>
    <row r="31" spans="1:6" s="219" customFormat="1" ht="12.75">
      <c r="A31" s="219" t="s">
        <v>386</v>
      </c>
      <c r="C31" s="230">
        <v>0.01311</v>
      </c>
      <c r="E31" s="220"/>
      <c r="F31" s="232">
        <v>0.003584523157899737</v>
      </c>
    </row>
    <row r="32" spans="1:6" s="219" customFormat="1" ht="12.75">
      <c r="A32" s="219" t="s">
        <v>387</v>
      </c>
      <c r="C32" s="230">
        <v>0.01207</v>
      </c>
      <c r="E32" s="220"/>
      <c r="F32" s="232">
        <v>0.006318703531240224</v>
      </c>
    </row>
    <row r="33" spans="1:6" s="219" customFormat="1" ht="12.75">
      <c r="A33" s="219" t="s">
        <v>388</v>
      </c>
      <c r="C33" s="230">
        <v>0.01343</v>
      </c>
      <c r="E33" s="220"/>
      <c r="F33" s="232">
        <v>0.0023853863538335937</v>
      </c>
    </row>
    <row r="34" spans="3:6" s="219" customFormat="1" ht="12.75">
      <c r="C34" s="230"/>
      <c r="E34" s="220"/>
      <c r="F34" s="232"/>
    </row>
    <row r="35" spans="1:6" s="219" customFormat="1" ht="13.5" thickBot="1">
      <c r="A35" t="s">
        <v>433</v>
      </c>
      <c r="C35" s="230"/>
      <c r="E35" s="220"/>
      <c r="F35" s="233">
        <f>SUM(F30:F34)</f>
        <v>0.012595150080561736</v>
      </c>
    </row>
    <row r="36" spans="5:6" s="219" customFormat="1" ht="12.75">
      <c r="E36" s="220"/>
      <c r="F36" s="220"/>
    </row>
    <row r="37" spans="3:5" s="219" customFormat="1" ht="12.75">
      <c r="C37" s="222" t="s">
        <v>431</v>
      </c>
      <c r="E37" s="222" t="s">
        <v>429</v>
      </c>
    </row>
    <row r="38" spans="3:5" s="219" customFormat="1" ht="12.75">
      <c r="C38" s="223" t="s">
        <v>432</v>
      </c>
      <c r="E38" s="223" t="s">
        <v>430</v>
      </c>
    </row>
    <row r="39" s="219" customFormat="1" ht="4.5" customHeight="1">
      <c r="E39" s="220"/>
    </row>
    <row r="40" spans="1:5" s="219" customFormat="1" ht="12.75">
      <c r="A40" s="219" t="s">
        <v>387</v>
      </c>
      <c r="C40" s="230">
        <v>0.01207</v>
      </c>
      <c r="E40" s="232">
        <f>5.6/13.89*C40</f>
        <v>0.004866234701223902</v>
      </c>
    </row>
    <row r="41" spans="1:5" s="219" customFormat="1" ht="12.75">
      <c r="A41" s="219" t="s">
        <v>388</v>
      </c>
      <c r="C41" s="230">
        <v>0.01343</v>
      </c>
      <c r="E41" s="232">
        <f>(8.29/13.89)*C41</f>
        <v>0.008015457163426925</v>
      </c>
    </row>
    <row r="42" spans="3:5" s="219" customFormat="1" ht="6.75" customHeight="1">
      <c r="C42" s="230"/>
      <c r="E42" s="232"/>
    </row>
    <row r="43" spans="1:5" s="219" customFormat="1" ht="13.5" thickBot="1">
      <c r="A43" t="s">
        <v>433</v>
      </c>
      <c r="C43" s="230"/>
      <c r="E43" s="233">
        <f>SUM(E40:E42)</f>
        <v>0.012881691864650827</v>
      </c>
    </row>
    <row r="44" spans="5:6" s="219" customFormat="1" ht="12.75">
      <c r="E44" s="220"/>
      <c r="F44" s="220"/>
    </row>
    <row r="45" spans="5:6" s="219" customFormat="1" ht="12.75">
      <c r="E45" s="220"/>
      <c r="F45" s="220"/>
    </row>
    <row r="46" spans="5:6" s="219" customFormat="1" ht="12.75">
      <c r="E46" s="234" t="s">
        <v>1</v>
      </c>
      <c r="F46" s="220"/>
    </row>
    <row r="47" spans="5:6" s="219" customFormat="1" ht="12.75">
      <c r="E47" s="234" t="s">
        <v>1</v>
      </c>
      <c r="F47" s="220"/>
    </row>
  </sheetData>
  <sheetProtection/>
  <mergeCells count="2">
    <mergeCell ref="A1:F1"/>
    <mergeCell ref="A24:C24"/>
  </mergeCells>
  <printOptions/>
  <pageMargins left="1" right="0.5" top="1" bottom="0.75" header="0.75" footer="0.3"/>
  <pageSetup fitToHeight="1" fitToWidth="1" horizontalDpi="600" verticalDpi="600" orientation="portrait" scale="83" r:id="rId1"/>
  <headerFooter alignWithMargins="0">
    <oddHeader>&amp;RPage 3.4</oddHeader>
  </headerFooter>
</worksheet>
</file>

<file path=xl/worksheets/sheet12.xml><?xml version="1.0" encoding="utf-8"?>
<worksheet xmlns="http://schemas.openxmlformats.org/spreadsheetml/2006/main" xmlns:r="http://schemas.openxmlformats.org/officeDocument/2006/relationships">
  <dimension ref="A1:B13"/>
  <sheetViews>
    <sheetView zoomScalePageLayoutView="0" workbookViewId="0" topLeftCell="A1">
      <selection activeCell="B14" sqref="B14"/>
    </sheetView>
  </sheetViews>
  <sheetFormatPr defaultColWidth="9.140625" defaultRowHeight="12.75"/>
  <cols>
    <col min="1" max="1" width="30.7109375" style="0" bestFit="1" customWidth="1"/>
    <col min="2" max="2" width="12.28125" style="0" bestFit="1" customWidth="1"/>
  </cols>
  <sheetData>
    <row r="1" ht="12.75">
      <c r="A1" s="1" t="s">
        <v>18</v>
      </c>
    </row>
    <row r="2" ht="12.75">
      <c r="A2" s="1" t="s">
        <v>252</v>
      </c>
    </row>
    <row r="3" ht="12.75">
      <c r="A3" s="1" t="s">
        <v>213</v>
      </c>
    </row>
    <row r="9" ht="12.75">
      <c r="A9" s="298" t="s">
        <v>402</v>
      </c>
    </row>
    <row r="10" spans="1:2" ht="12.75">
      <c r="A10" s="157" t="s">
        <v>392</v>
      </c>
      <c r="B10" s="99">
        <v>9000</v>
      </c>
    </row>
    <row r="11" spans="1:2" ht="12.75">
      <c r="A11" s="157" t="s">
        <v>393</v>
      </c>
      <c r="B11" s="236">
        <v>7500</v>
      </c>
    </row>
    <row r="12" ht="12.75">
      <c r="B12" s="238">
        <f>SUM(B10:B11)</f>
        <v>16500</v>
      </c>
    </row>
    <row r="13" ht="12.75">
      <c r="B13" s="237" t="s">
        <v>445</v>
      </c>
    </row>
  </sheetData>
  <sheetProtection/>
  <printOptions/>
  <pageMargins left="1" right="0.5" top="1" bottom="0.75" header="0.75" footer="0.3"/>
  <pageSetup horizontalDpi="600" verticalDpi="600" orientation="portrait" r:id="rId1"/>
  <headerFooter alignWithMargins="0">
    <oddHeader>&amp;RPage 3.5</oddHeader>
  </headerFooter>
</worksheet>
</file>

<file path=xl/worksheets/sheet13.xml><?xml version="1.0" encoding="utf-8"?>
<worksheet xmlns="http://schemas.openxmlformats.org/spreadsheetml/2006/main" xmlns:r="http://schemas.openxmlformats.org/officeDocument/2006/relationships">
  <dimension ref="A1:O291"/>
  <sheetViews>
    <sheetView view="pageBreakPreview" zoomScale="70" zoomScaleNormal="75" zoomScaleSheetLayoutView="70" zoomScalePageLayoutView="0" workbookViewId="0" topLeftCell="A1">
      <pane ySplit="7" topLeftCell="BM8" activePane="bottomLeft" state="frozen"/>
      <selection pane="topLeft" activeCell="B60" sqref="A1:IV16384"/>
      <selection pane="bottomLeft" activeCell="A30" sqref="A30"/>
    </sheetView>
  </sheetViews>
  <sheetFormatPr defaultColWidth="9.140625" defaultRowHeight="12.75"/>
  <cols>
    <col min="1" max="1" width="48.140625" style="114" customWidth="1"/>
    <col min="2" max="2" width="13.8515625" style="114" customWidth="1"/>
    <col min="3" max="3" width="13.421875" style="114" customWidth="1"/>
    <col min="4" max="4" width="12.57421875" style="114" customWidth="1"/>
    <col min="5" max="5" width="14.7109375" style="114" bestFit="1" customWidth="1"/>
    <col min="6" max="12" width="12.57421875" style="114" customWidth="1"/>
    <col min="13" max="13" width="17.00390625" style="114" bestFit="1" customWidth="1"/>
    <col min="14" max="198" width="9.140625" style="114" customWidth="1"/>
    <col min="199" max="199" width="48.140625" style="114" customWidth="1"/>
    <col min="200" max="200" width="13.8515625" style="114" customWidth="1"/>
    <col min="201" max="201" width="13.421875" style="114" customWidth="1"/>
    <col min="202" max="202" width="12.57421875" style="114" customWidth="1"/>
    <col min="203" max="203" width="14.7109375" style="114" bestFit="1" customWidth="1"/>
    <col min="204" max="210" width="12.57421875" style="114" customWidth="1"/>
    <col min="211" max="211" width="17.00390625" style="114" bestFit="1" customWidth="1"/>
    <col min="212" max="16384" width="9.140625" style="114" customWidth="1"/>
  </cols>
  <sheetData>
    <row r="1" ht="12.75">
      <c r="A1" s="143" t="s">
        <v>18</v>
      </c>
    </row>
    <row r="2" ht="12.75">
      <c r="A2" s="144" t="s">
        <v>252</v>
      </c>
    </row>
    <row r="3" ht="12.75">
      <c r="A3" s="144" t="s">
        <v>394</v>
      </c>
    </row>
    <row r="5" ht="12.75">
      <c r="A5" s="113"/>
    </row>
    <row r="6" spans="1:7" ht="12.75">
      <c r="A6" s="115" t="s">
        <v>201</v>
      </c>
      <c r="B6" s="113" t="s">
        <v>434</v>
      </c>
      <c r="F6" s="114" t="s">
        <v>1</v>
      </c>
      <c r="G6" s="114" t="s">
        <v>1</v>
      </c>
    </row>
    <row r="7" spans="1:13" ht="12.75">
      <c r="A7" s="116" t="s">
        <v>96</v>
      </c>
      <c r="B7" s="117" t="s">
        <v>22</v>
      </c>
      <c r="C7" s="117" t="s">
        <v>97</v>
      </c>
      <c r="D7" s="117" t="s">
        <v>98</v>
      </c>
      <c r="E7" s="117" t="s">
        <v>99</v>
      </c>
      <c r="F7" s="117" t="s">
        <v>100</v>
      </c>
      <c r="G7" s="117" t="s">
        <v>101</v>
      </c>
      <c r="H7" s="117" t="s">
        <v>102</v>
      </c>
      <c r="I7" s="117" t="s">
        <v>103</v>
      </c>
      <c r="J7" s="117" t="s">
        <v>104</v>
      </c>
      <c r="K7" s="117" t="s">
        <v>105</v>
      </c>
      <c r="L7" s="117" t="s">
        <v>74</v>
      </c>
      <c r="M7" s="117" t="s">
        <v>106</v>
      </c>
    </row>
    <row r="8" spans="1:13" ht="12.75">
      <c r="A8" s="118"/>
      <c r="B8" s="119"/>
      <c r="C8" s="119"/>
      <c r="D8" s="119"/>
      <c r="E8" s="119"/>
      <c r="F8" s="119"/>
      <c r="G8" s="119"/>
      <c r="H8" s="119"/>
      <c r="I8" s="119"/>
      <c r="J8" s="119"/>
      <c r="K8" s="119"/>
      <c r="L8" s="119"/>
      <c r="M8" s="119"/>
    </row>
    <row r="9" spans="1:13" ht="12.75">
      <c r="A9" s="116" t="s">
        <v>438</v>
      </c>
      <c r="B9" s="117"/>
      <c r="C9" s="117"/>
      <c r="D9" s="117"/>
      <c r="E9" s="117"/>
      <c r="F9" s="117"/>
      <c r="G9" s="117"/>
      <c r="H9" s="117"/>
      <c r="I9" s="117"/>
      <c r="J9" s="117"/>
      <c r="K9" s="117"/>
      <c r="L9" s="117"/>
      <c r="M9" s="117"/>
    </row>
    <row r="10" spans="1:13" ht="12.75">
      <c r="A10" s="282" t="s">
        <v>107</v>
      </c>
      <c r="B10" s="282" t="s">
        <v>108</v>
      </c>
      <c r="C10" s="283">
        <v>0</v>
      </c>
      <c r="D10" s="283">
        <v>0</v>
      </c>
      <c r="E10" s="283">
        <v>0</v>
      </c>
      <c r="F10" s="283">
        <v>0</v>
      </c>
      <c r="G10" s="283">
        <v>0</v>
      </c>
      <c r="H10" s="283">
        <v>1</v>
      </c>
      <c r="I10" s="283">
        <v>0</v>
      </c>
      <c r="J10" s="283">
        <v>0</v>
      </c>
      <c r="K10" s="283">
        <v>0</v>
      </c>
      <c r="L10" s="283">
        <v>0</v>
      </c>
      <c r="M10" s="283">
        <v>0</v>
      </c>
    </row>
    <row r="11" spans="1:13" ht="12.75">
      <c r="A11" s="284" t="s">
        <v>109</v>
      </c>
      <c r="B11" s="284" t="s">
        <v>9</v>
      </c>
      <c r="C11" s="285">
        <v>0.01787511532310702</v>
      </c>
      <c r="D11" s="285">
        <v>0.2705876875132774</v>
      </c>
      <c r="E11" s="285">
        <v>0.07999384285568287</v>
      </c>
      <c r="F11" s="285">
        <v>0</v>
      </c>
      <c r="G11" s="285">
        <v>0.12820402443901413</v>
      </c>
      <c r="H11" s="285">
        <v>0.4113042590825348</v>
      </c>
      <c r="I11" s="285">
        <v>0.057177371229841956</v>
      </c>
      <c r="J11" s="285">
        <v>0.03100739636501037</v>
      </c>
      <c r="K11" s="285">
        <v>0.0038503031915314745</v>
      </c>
      <c r="L11" s="285"/>
      <c r="M11" s="285"/>
    </row>
    <row r="12" spans="1:13" ht="12.75">
      <c r="A12" s="284" t="s">
        <v>110</v>
      </c>
      <c r="B12" s="284" t="s">
        <v>27</v>
      </c>
      <c r="C12" s="285">
        <v>0.01787511532310702</v>
      </c>
      <c r="D12" s="285">
        <v>0.2705876875132774</v>
      </c>
      <c r="E12" s="285">
        <v>0.07999384285568287</v>
      </c>
      <c r="F12" s="285">
        <v>0</v>
      </c>
      <c r="G12" s="285">
        <v>0.12820402443901413</v>
      </c>
      <c r="H12" s="285">
        <v>0.4113042590825348</v>
      </c>
      <c r="I12" s="285">
        <v>0.057177371229841956</v>
      </c>
      <c r="J12" s="285">
        <v>0.03100739636501037</v>
      </c>
      <c r="K12" s="285">
        <v>0.0038503031915314745</v>
      </c>
      <c r="L12" s="285"/>
      <c r="M12" s="285"/>
    </row>
    <row r="13" spans="1:13" ht="12.75">
      <c r="A13" s="284" t="s">
        <v>111</v>
      </c>
      <c r="B13" s="284" t="s">
        <v>28</v>
      </c>
      <c r="C13" s="285">
        <v>0.01787511532310702</v>
      </c>
      <c r="D13" s="285">
        <v>0.2705876875132774</v>
      </c>
      <c r="E13" s="285">
        <v>0.07999384285568287</v>
      </c>
      <c r="F13" s="285">
        <v>0</v>
      </c>
      <c r="G13" s="285">
        <v>0.12820402443901413</v>
      </c>
      <c r="H13" s="285">
        <v>0.4113042590825348</v>
      </c>
      <c r="I13" s="285">
        <v>0.057177371229841956</v>
      </c>
      <c r="J13" s="285">
        <v>0.03100739636501037</v>
      </c>
      <c r="K13" s="285">
        <v>0.0038503031915314745</v>
      </c>
      <c r="L13" s="285"/>
      <c r="M13" s="285"/>
    </row>
    <row r="14" spans="1:13" ht="12.75">
      <c r="A14" s="284" t="s">
        <v>112</v>
      </c>
      <c r="B14" s="284" t="s">
        <v>13</v>
      </c>
      <c r="C14" s="285">
        <v>0.03599059961480204</v>
      </c>
      <c r="D14" s="285">
        <v>0.5448140023687851</v>
      </c>
      <c r="E14" s="285">
        <v>0.1610633731770435</v>
      </c>
      <c r="F14" s="285">
        <v>0</v>
      </c>
      <c r="G14" s="285">
        <v>0.25813202483936937</v>
      </c>
      <c r="H14" s="285">
        <v>0</v>
      </c>
      <c r="I14" s="285">
        <v>0</v>
      </c>
      <c r="J14" s="285">
        <v>0</v>
      </c>
      <c r="K14" s="285">
        <v>0</v>
      </c>
      <c r="L14" s="285"/>
      <c r="M14" s="285"/>
    </row>
    <row r="15" spans="1:13" ht="12.75">
      <c r="A15" s="284" t="s">
        <v>113</v>
      </c>
      <c r="B15" s="284" t="s">
        <v>14</v>
      </c>
      <c r="C15" s="285">
        <v>0</v>
      </c>
      <c r="D15" s="285">
        <v>0</v>
      </c>
      <c r="E15" s="285">
        <v>0</v>
      </c>
      <c r="F15" s="285">
        <v>0</v>
      </c>
      <c r="G15" s="285">
        <v>0</v>
      </c>
      <c r="H15" s="285">
        <v>0.8171510443852026</v>
      </c>
      <c r="I15" s="285">
        <v>0.11359607294095672</v>
      </c>
      <c r="J15" s="285">
        <v>0.06160336481769749</v>
      </c>
      <c r="K15" s="285">
        <v>0.0076495178561432585</v>
      </c>
      <c r="L15" s="285"/>
      <c r="M15" s="285"/>
    </row>
    <row r="16" spans="1:13" ht="12.75">
      <c r="A16" s="284" t="s">
        <v>114</v>
      </c>
      <c r="B16" s="284" t="s">
        <v>34</v>
      </c>
      <c r="C16" s="285">
        <v>0.018337698378302642</v>
      </c>
      <c r="D16" s="285">
        <v>0.27685171784842666</v>
      </c>
      <c r="E16" s="285">
        <v>0.08198946151056613</v>
      </c>
      <c r="F16" s="285">
        <v>0</v>
      </c>
      <c r="G16" s="285">
        <v>0.1231919461472627</v>
      </c>
      <c r="H16" s="285">
        <v>0.4117366558065405</v>
      </c>
      <c r="I16" s="285">
        <v>0.054677919397341616</v>
      </c>
      <c r="J16" s="285">
        <v>0.029457010935850094</v>
      </c>
      <c r="K16" s="285">
        <v>0.003757589975709631</v>
      </c>
      <c r="L16" s="285"/>
      <c r="M16" s="285"/>
    </row>
    <row r="17" spans="1:13" ht="12.75">
      <c r="A17" s="284" t="s">
        <v>115</v>
      </c>
      <c r="B17" s="284" t="s">
        <v>32</v>
      </c>
      <c r="C17" s="285">
        <v>0.016487366157520156</v>
      </c>
      <c r="D17" s="285">
        <v>0.2517955965078296</v>
      </c>
      <c r="E17" s="285">
        <v>0.07400698689103308</v>
      </c>
      <c r="F17" s="285">
        <v>0</v>
      </c>
      <c r="G17" s="285">
        <v>0.14324025931426843</v>
      </c>
      <c r="H17" s="285">
        <v>0.4100070689105177</v>
      </c>
      <c r="I17" s="285">
        <v>0.064675726727343</v>
      </c>
      <c r="J17" s="285">
        <v>0.03565855265249119</v>
      </c>
      <c r="K17" s="285">
        <v>0.004128442838997005</v>
      </c>
      <c r="L17" s="285"/>
      <c r="M17" s="285"/>
    </row>
    <row r="18" spans="1:13" ht="12.75" hidden="1">
      <c r="A18" s="284" t="s">
        <v>116</v>
      </c>
      <c r="B18" s="284" t="s">
        <v>35</v>
      </c>
      <c r="C18" s="285">
        <v>0.016487366157520156</v>
      </c>
      <c r="D18" s="285">
        <v>0.2517955965078296</v>
      </c>
      <c r="E18" s="285">
        <v>0.07400698689103308</v>
      </c>
      <c r="F18" s="285">
        <v>0</v>
      </c>
      <c r="G18" s="285">
        <v>0.14324025931426843</v>
      </c>
      <c r="H18" s="285">
        <v>0.4100070689105177</v>
      </c>
      <c r="I18" s="285">
        <v>0.064675726727343</v>
      </c>
      <c r="J18" s="285">
        <v>0.03565855265249119</v>
      </c>
      <c r="K18" s="285">
        <v>0.004128442838997005</v>
      </c>
      <c r="L18" s="285"/>
      <c r="M18" s="285"/>
    </row>
    <row r="19" spans="1:13" ht="12.75" hidden="1">
      <c r="A19" s="284" t="s">
        <v>117</v>
      </c>
      <c r="B19" s="284" t="s">
        <v>36</v>
      </c>
      <c r="C19" s="285">
        <v>0.016487366157520156</v>
      </c>
      <c r="D19" s="285">
        <v>0.2517955965078296</v>
      </c>
      <c r="E19" s="285">
        <v>0.07400698689103308</v>
      </c>
      <c r="F19" s="285">
        <v>0</v>
      </c>
      <c r="G19" s="285">
        <v>0.14324025931426843</v>
      </c>
      <c r="H19" s="285">
        <v>0.4100070689105177</v>
      </c>
      <c r="I19" s="285">
        <v>0.064675726727343</v>
      </c>
      <c r="J19" s="285">
        <v>0.03565855265249119</v>
      </c>
      <c r="K19" s="285">
        <v>0.004128442838997005</v>
      </c>
      <c r="L19" s="285"/>
      <c r="M19" s="285"/>
    </row>
    <row r="20" spans="1:13" ht="12.75">
      <c r="A20" s="284" t="s">
        <v>118</v>
      </c>
      <c r="B20" s="284" t="s">
        <v>37</v>
      </c>
      <c r="C20" s="285">
        <v>0.033957446635236054</v>
      </c>
      <c r="D20" s="285">
        <v>0.5185992383326858</v>
      </c>
      <c r="E20" s="285">
        <v>0.15242509227834486</v>
      </c>
      <c r="F20" s="285">
        <v>0</v>
      </c>
      <c r="G20" s="285">
        <v>0.29501822275373324</v>
      </c>
      <c r="H20" s="285">
        <v>0</v>
      </c>
      <c r="I20" s="285">
        <v>0</v>
      </c>
      <c r="J20" s="285">
        <v>0</v>
      </c>
      <c r="K20" s="285">
        <v>0</v>
      </c>
      <c r="L20" s="285"/>
      <c r="M20" s="285"/>
    </row>
    <row r="21" spans="1:13" ht="12.75">
      <c r="A21" s="284" t="s">
        <v>119</v>
      </c>
      <c r="B21" s="284" t="s">
        <v>38</v>
      </c>
      <c r="C21" s="285">
        <v>0</v>
      </c>
      <c r="D21" s="285">
        <v>0</v>
      </c>
      <c r="E21" s="285">
        <v>0</v>
      </c>
      <c r="F21" s="285">
        <v>0</v>
      </c>
      <c r="G21" s="285">
        <v>0</v>
      </c>
      <c r="H21" s="285">
        <v>0.7969507169905587</v>
      </c>
      <c r="I21" s="285">
        <v>0.12571336129448676</v>
      </c>
      <c r="J21" s="285">
        <v>0.06931126621490172</v>
      </c>
      <c r="K21" s="285">
        <v>0.008024655500052527</v>
      </c>
      <c r="L21" s="285"/>
      <c r="M21" s="285"/>
    </row>
    <row r="22" spans="1:13" ht="12.75">
      <c r="A22" s="284" t="s">
        <v>120</v>
      </c>
      <c r="B22" s="284" t="s">
        <v>30</v>
      </c>
      <c r="C22" s="285">
        <v>0.024441111082809767</v>
      </c>
      <c r="D22" s="285">
        <v>0.28289931228069776</v>
      </c>
      <c r="E22" s="285">
        <v>0.07811508273201177</v>
      </c>
      <c r="F22" s="285">
        <v>0</v>
      </c>
      <c r="G22" s="285">
        <v>0.11572702012261327</v>
      </c>
      <c r="H22" s="285">
        <v>0.4143065777554662</v>
      </c>
      <c r="I22" s="285">
        <v>0.055612217221479236</v>
      </c>
      <c r="J22" s="285">
        <v>0.026245813476812263</v>
      </c>
      <c r="K22" s="285">
        <v>0.002652865328109548</v>
      </c>
      <c r="L22" s="285"/>
      <c r="M22" s="285"/>
    </row>
    <row r="23" spans="1:13" ht="12.75" hidden="1">
      <c r="A23" s="284" t="s">
        <v>121</v>
      </c>
      <c r="B23" s="284" t="s">
        <v>39</v>
      </c>
      <c r="C23" s="285">
        <v>0.024441111082809767</v>
      </c>
      <c r="D23" s="285">
        <v>0.28289931228069776</v>
      </c>
      <c r="E23" s="285">
        <v>0.07811508273201177</v>
      </c>
      <c r="F23" s="285">
        <v>0</v>
      </c>
      <c r="G23" s="285">
        <v>0.11572702012261327</v>
      </c>
      <c r="H23" s="285">
        <v>0.4143065777554662</v>
      </c>
      <c r="I23" s="285">
        <v>0.055612217221479236</v>
      </c>
      <c r="J23" s="285">
        <v>0.026245813476812263</v>
      </c>
      <c r="K23" s="285">
        <v>0.002652865328109548</v>
      </c>
      <c r="L23" s="285"/>
      <c r="M23" s="285"/>
    </row>
    <row r="24" spans="1:13" ht="12.75" hidden="1">
      <c r="A24" s="284" t="s">
        <v>122</v>
      </c>
      <c r="B24" s="284" t="s">
        <v>40</v>
      </c>
      <c r="C24" s="285">
        <v>0.024441111082809767</v>
      </c>
      <c r="D24" s="285">
        <v>0.28289931228069776</v>
      </c>
      <c r="E24" s="285">
        <v>0.07811508273201177</v>
      </c>
      <c r="F24" s="285">
        <v>0</v>
      </c>
      <c r="G24" s="285">
        <v>0.11572702012261327</v>
      </c>
      <c r="H24" s="285">
        <v>0.4143065777554662</v>
      </c>
      <c r="I24" s="285">
        <v>0.055612217221479236</v>
      </c>
      <c r="J24" s="285">
        <v>0.026245813476812263</v>
      </c>
      <c r="K24" s="285">
        <v>0.002652865328109548</v>
      </c>
      <c r="L24" s="285"/>
      <c r="M24" s="285"/>
    </row>
    <row r="25" spans="1:13" ht="12.75" hidden="1">
      <c r="A25" s="284" t="s">
        <v>123</v>
      </c>
      <c r="B25" s="284" t="s">
        <v>41</v>
      </c>
      <c r="C25" s="285">
        <v>0</v>
      </c>
      <c r="D25" s="285">
        <v>0</v>
      </c>
      <c r="E25" s="285">
        <v>0</v>
      </c>
      <c r="F25" s="285">
        <v>0</v>
      </c>
      <c r="G25" s="285">
        <v>0</v>
      </c>
      <c r="H25" s="285">
        <v>0</v>
      </c>
      <c r="I25" s="285">
        <v>0</v>
      </c>
      <c r="J25" s="285">
        <v>0</v>
      </c>
      <c r="K25" s="285">
        <v>0</v>
      </c>
      <c r="L25" s="285"/>
      <c r="M25" s="285"/>
    </row>
    <row r="26" spans="1:13" ht="12.75" hidden="1">
      <c r="A26" s="284" t="s">
        <v>202</v>
      </c>
      <c r="B26" s="284" t="s">
        <v>42</v>
      </c>
      <c r="C26" s="285">
        <v>0</v>
      </c>
      <c r="D26" s="285">
        <v>0</v>
      </c>
      <c r="E26" s="285">
        <v>0</v>
      </c>
      <c r="F26" s="285">
        <v>0</v>
      </c>
      <c r="G26" s="285">
        <v>0</v>
      </c>
      <c r="H26" s="285">
        <v>0</v>
      </c>
      <c r="I26" s="285">
        <v>0</v>
      </c>
      <c r="J26" s="285">
        <v>0</v>
      </c>
      <c r="K26" s="285">
        <v>0</v>
      </c>
      <c r="L26" s="285"/>
      <c r="M26" s="285"/>
    </row>
    <row r="27" spans="1:13" ht="12.75">
      <c r="A27" s="284" t="s">
        <v>124</v>
      </c>
      <c r="B27" s="284" t="s">
        <v>43</v>
      </c>
      <c r="C27" s="285">
        <v>0.024441111082809767</v>
      </c>
      <c r="D27" s="285">
        <v>0.28289931228069776</v>
      </c>
      <c r="E27" s="285">
        <v>0.07811508273201177</v>
      </c>
      <c r="F27" s="285">
        <v>0</v>
      </c>
      <c r="G27" s="285">
        <v>0.11572702012261324</v>
      </c>
      <c r="H27" s="285">
        <v>0.4143065777554662</v>
      </c>
      <c r="I27" s="285">
        <v>0.05561221722147923</v>
      </c>
      <c r="J27" s="285">
        <v>0.026245813476812256</v>
      </c>
      <c r="K27" s="285">
        <v>0.0026528653281095477</v>
      </c>
      <c r="L27" s="285"/>
      <c r="M27" s="285"/>
    </row>
    <row r="28" spans="1:13" ht="12.75" hidden="1">
      <c r="A28" s="284" t="s">
        <v>125</v>
      </c>
      <c r="B28" s="284" t="s">
        <v>44</v>
      </c>
      <c r="C28" s="285">
        <v>0</v>
      </c>
      <c r="D28" s="285">
        <v>0</v>
      </c>
      <c r="E28" s="285">
        <v>0</v>
      </c>
      <c r="F28" s="285">
        <v>0</v>
      </c>
      <c r="G28" s="285">
        <v>0</v>
      </c>
      <c r="H28" s="285">
        <v>0</v>
      </c>
      <c r="I28" s="285">
        <v>0</v>
      </c>
      <c r="J28" s="285">
        <v>0</v>
      </c>
      <c r="K28" s="285">
        <v>0</v>
      </c>
      <c r="L28" s="285"/>
      <c r="M28" s="285"/>
    </row>
    <row r="29" spans="1:13" ht="12.75" hidden="1">
      <c r="A29" s="284" t="s">
        <v>126</v>
      </c>
      <c r="B29" s="284" t="s">
        <v>45</v>
      </c>
      <c r="C29" s="285">
        <v>0</v>
      </c>
      <c r="D29" s="285">
        <v>0</v>
      </c>
      <c r="E29" s="285">
        <v>0</v>
      </c>
      <c r="F29" s="285">
        <v>0</v>
      </c>
      <c r="G29" s="285">
        <v>0</v>
      </c>
      <c r="H29" s="285">
        <v>0</v>
      </c>
      <c r="I29" s="285">
        <v>0</v>
      </c>
      <c r="J29" s="285">
        <v>0</v>
      </c>
      <c r="K29" s="285">
        <v>0</v>
      </c>
      <c r="L29" s="285"/>
      <c r="M29" s="285"/>
    </row>
    <row r="30" spans="1:13" ht="12.75">
      <c r="A30" s="284" t="s">
        <v>127</v>
      </c>
      <c r="B30" s="284" t="s">
        <v>46</v>
      </c>
      <c r="C30" s="285">
        <v>0.022934585828494065</v>
      </c>
      <c r="D30" s="285">
        <v>0.2745925959088763</v>
      </c>
      <c r="E30" s="285">
        <v>0.07603829320509319</v>
      </c>
      <c r="F30" s="285">
        <v>0</v>
      </c>
      <c r="G30" s="285">
        <v>0.11552074737651634</v>
      </c>
      <c r="H30" s="285">
        <v>0.42720284528127467</v>
      </c>
      <c r="I30" s="285">
        <v>0.054990959464144076</v>
      </c>
      <c r="J30" s="285">
        <v>0.026013020053343675</v>
      </c>
      <c r="K30" s="285">
        <v>0.0027069528822572255</v>
      </c>
      <c r="L30" s="285"/>
      <c r="M30" s="285"/>
    </row>
    <row r="31" spans="1:13" ht="12.75">
      <c r="A31" s="284" t="s">
        <v>128</v>
      </c>
      <c r="B31" s="284" t="s">
        <v>129</v>
      </c>
      <c r="C31" s="285">
        <v>0.017287862509154803</v>
      </c>
      <c r="D31" s="285">
        <v>0.259392616080423</v>
      </c>
      <c r="E31" s="285">
        <v>0.07898801614357337</v>
      </c>
      <c r="F31" s="285">
        <v>0</v>
      </c>
      <c r="G31" s="285">
        <v>0.11196215761731476</v>
      </c>
      <c r="H31" s="285">
        <v>0.453316560949926</v>
      </c>
      <c r="I31" s="285">
        <v>0.04840158952434659</v>
      </c>
      <c r="J31" s="285">
        <v>0.026027789742288532</v>
      </c>
      <c r="K31" s="285">
        <v>0.004623407432972915</v>
      </c>
      <c r="L31" s="285"/>
      <c r="M31" s="285"/>
    </row>
    <row r="32" spans="1:13" ht="12.75">
      <c r="A32" s="284" t="s">
        <v>130</v>
      </c>
      <c r="B32" s="284" t="s">
        <v>131</v>
      </c>
      <c r="C32" s="285">
        <v>0.016668161008897984</v>
      </c>
      <c r="D32" s="285">
        <v>0.23502884219796627</v>
      </c>
      <c r="E32" s="285">
        <v>0.0701825248900075</v>
      </c>
      <c r="F32" s="285">
        <v>0</v>
      </c>
      <c r="G32" s="285">
        <v>0.13050038685110682</v>
      </c>
      <c r="H32" s="285">
        <v>0.4310147936479163</v>
      </c>
      <c r="I32" s="285">
        <v>0.07897047027558088</v>
      </c>
      <c r="J32" s="285">
        <v>0.032727288289389304</v>
      </c>
      <c r="K32" s="285">
        <v>0.004907532839134779</v>
      </c>
      <c r="L32" s="285"/>
      <c r="M32" s="285"/>
    </row>
    <row r="33" spans="1:13" ht="12.75">
      <c r="A33" s="284" t="s">
        <v>132</v>
      </c>
      <c r="B33" s="284" t="s">
        <v>133</v>
      </c>
      <c r="C33" s="285">
        <v>0.01860970122009324</v>
      </c>
      <c r="D33" s="285">
        <v>0.2848735249703519</v>
      </c>
      <c r="E33" s="285">
        <v>0.08415019120970023</v>
      </c>
      <c r="F33" s="285">
        <v>0</v>
      </c>
      <c r="G33" s="285">
        <v>0.1251836881333277</v>
      </c>
      <c r="H33" s="285">
        <v>0.39865409651736644</v>
      </c>
      <c r="I33" s="285">
        <v>0.05491063820505853</v>
      </c>
      <c r="J33" s="285">
        <v>0.030099058844184293</v>
      </c>
      <c r="K33" s="285">
        <v>0.0035191008999177716</v>
      </c>
      <c r="L33" s="285"/>
      <c r="M33" s="285"/>
    </row>
    <row r="34" spans="1:13" ht="12.75">
      <c r="A34" s="284" t="s">
        <v>134</v>
      </c>
      <c r="B34" s="284" t="s">
        <v>135</v>
      </c>
      <c r="C34" s="285">
        <v>0.016375710993219744</v>
      </c>
      <c r="D34" s="285">
        <v>0.25651634428642234</v>
      </c>
      <c r="E34" s="285">
        <v>0.07624230010290386</v>
      </c>
      <c r="F34" s="285">
        <v>0</v>
      </c>
      <c r="G34" s="285">
        <v>0.14489622413873576</v>
      </c>
      <c r="H34" s="285">
        <v>0.404993992495755</v>
      </c>
      <c r="I34" s="285">
        <v>0.06119719336764863</v>
      </c>
      <c r="J34" s="285">
        <v>0.03582023226051037</v>
      </c>
      <c r="K34" s="285">
        <v>0.003958002354804257</v>
      </c>
      <c r="L34" s="285"/>
      <c r="M34" s="285"/>
    </row>
    <row r="35" spans="1:13" ht="12.75">
      <c r="A35" s="284" t="s">
        <v>136</v>
      </c>
      <c r="B35" s="284" t="s">
        <v>26</v>
      </c>
      <c r="C35" s="285">
        <v>0.018051203663374867</v>
      </c>
      <c r="D35" s="285">
        <v>0.2777842297993695</v>
      </c>
      <c r="E35" s="285">
        <v>0.08217321843300113</v>
      </c>
      <c r="F35" s="285">
        <v>0</v>
      </c>
      <c r="G35" s="285">
        <v>0.1301118221346797</v>
      </c>
      <c r="H35" s="285">
        <v>0.4002390705119636</v>
      </c>
      <c r="I35" s="285">
        <v>0.05648227699570606</v>
      </c>
      <c r="J35" s="285">
        <v>0.03152935219826582</v>
      </c>
      <c r="K35" s="285">
        <v>0.0036288262636393932</v>
      </c>
      <c r="L35" s="285"/>
      <c r="M35" s="285"/>
    </row>
    <row r="36" spans="1:13" ht="12.75">
      <c r="A36" s="284" t="s">
        <v>137</v>
      </c>
      <c r="B36" s="284" t="s">
        <v>138</v>
      </c>
      <c r="C36" s="285">
        <v>0.017295374552809738</v>
      </c>
      <c r="D36" s="285">
        <v>0.2596313196894376</v>
      </c>
      <c r="E36" s="285">
        <v>0.07892415653049652</v>
      </c>
      <c r="F36" s="285">
        <v>0</v>
      </c>
      <c r="G36" s="285">
        <v>0.11185548242101688</v>
      </c>
      <c r="H36" s="285">
        <v>0.4529411387706975</v>
      </c>
      <c r="I36" s="285">
        <v>0.048681690498439435</v>
      </c>
      <c r="J36" s="285">
        <v>0.02603879147389003</v>
      </c>
      <c r="K36" s="285">
        <v>0.00463204606321215</v>
      </c>
      <c r="L36" s="285"/>
      <c r="M36" s="285"/>
    </row>
    <row r="37" spans="1:13" ht="12.75">
      <c r="A37" s="284" t="s">
        <v>139</v>
      </c>
      <c r="B37" s="284" t="s">
        <v>140</v>
      </c>
      <c r="C37" s="285">
        <v>0.016630888804627687</v>
      </c>
      <c r="D37" s="285">
        <v>0.23511173424136325</v>
      </c>
      <c r="E37" s="285">
        <v>0.07025046730666006</v>
      </c>
      <c r="F37" s="285">
        <v>0</v>
      </c>
      <c r="G37" s="285">
        <v>0.1306993814584596</v>
      </c>
      <c r="H37" s="285">
        <v>0.4311502880479897</v>
      </c>
      <c r="I37" s="285">
        <v>0.07849241157395938</v>
      </c>
      <c r="J37" s="285">
        <v>0.032766608334361735</v>
      </c>
      <c r="K37" s="285">
        <v>0.004898220232578537</v>
      </c>
      <c r="L37" s="285"/>
      <c r="M37" s="285"/>
    </row>
    <row r="38" spans="1:13" ht="12.75">
      <c r="A38" s="284" t="s">
        <v>141</v>
      </c>
      <c r="B38" s="284" t="s">
        <v>142</v>
      </c>
      <c r="C38" s="285">
        <v>0.017129253115764225</v>
      </c>
      <c r="D38" s="285">
        <v>0.25350142332741904</v>
      </c>
      <c r="E38" s="285">
        <v>0.07675573422453741</v>
      </c>
      <c r="F38" s="285">
        <v>0</v>
      </c>
      <c r="G38" s="285">
        <v>0.11656645718037756</v>
      </c>
      <c r="H38" s="285">
        <v>0.4474934260900205</v>
      </c>
      <c r="I38" s="285">
        <v>0.05613437076731942</v>
      </c>
      <c r="J38" s="285">
        <v>0.027720745689007956</v>
      </c>
      <c r="K38" s="285">
        <v>0.0046985896055537464</v>
      </c>
      <c r="L38" s="285"/>
      <c r="M38" s="285"/>
    </row>
    <row r="39" spans="1:13" ht="12.75">
      <c r="A39" s="284" t="s">
        <v>143</v>
      </c>
      <c r="B39" s="284" t="s">
        <v>29</v>
      </c>
      <c r="C39" s="285">
        <v>0.017132937134090597</v>
      </c>
      <c r="D39" s="285">
        <v>0.25330167260980885</v>
      </c>
      <c r="E39" s="285">
        <v>0.0767866433301819</v>
      </c>
      <c r="F39" s="285">
        <v>0</v>
      </c>
      <c r="G39" s="285">
        <v>0.11659671492576278</v>
      </c>
      <c r="H39" s="285">
        <v>0.44774111912442355</v>
      </c>
      <c r="I39" s="285">
        <v>0.05604380971215516</v>
      </c>
      <c r="J39" s="285">
        <v>0.027702664379063727</v>
      </c>
      <c r="K39" s="285">
        <v>0.004694438784513381</v>
      </c>
      <c r="L39" s="285"/>
      <c r="M39" s="285"/>
    </row>
    <row r="40" spans="1:13" ht="12.75">
      <c r="A40" s="284" t="s">
        <v>144</v>
      </c>
      <c r="B40" s="284" t="s">
        <v>145</v>
      </c>
      <c r="C40" s="285">
        <v>0.007420790567243784</v>
      </c>
      <c r="D40" s="285">
        <v>0.6971870720668392</v>
      </c>
      <c r="E40" s="285">
        <v>0.03320915942476009</v>
      </c>
      <c r="F40" s="285">
        <v>0</v>
      </c>
      <c r="G40" s="285">
        <v>0.053223444886528505</v>
      </c>
      <c r="H40" s="285">
        <v>0.170751500669834</v>
      </c>
      <c r="I40" s="285">
        <v>0.02373698235858184</v>
      </c>
      <c r="J40" s="285">
        <v>0.012872610346899998</v>
      </c>
      <c r="K40" s="285">
        <v>0.0015984396793127385</v>
      </c>
      <c r="L40" s="285"/>
      <c r="M40" s="285"/>
    </row>
    <row r="41" spans="1:13" ht="12.75">
      <c r="A41" s="284" t="s">
        <v>146</v>
      </c>
      <c r="B41" s="284" t="s">
        <v>47</v>
      </c>
      <c r="C41" s="285">
        <v>0.03555512776459525</v>
      </c>
      <c r="D41" s="285">
        <v>0.28192465135603</v>
      </c>
      <c r="E41" s="285">
        <v>0.06580368086105505</v>
      </c>
      <c r="F41" s="285">
        <v>0</v>
      </c>
      <c r="G41" s="285">
        <v>0.08153539507367494</v>
      </c>
      <c r="H41" s="285">
        <v>0.4754513649953301</v>
      </c>
      <c r="I41" s="285">
        <v>0.046596907517319125</v>
      </c>
      <c r="J41" s="285">
        <v>0.013132872431995528</v>
      </c>
      <c r="K41" s="285">
        <v>0</v>
      </c>
      <c r="L41" s="285"/>
      <c r="M41" s="285"/>
    </row>
    <row r="42" spans="1:13" ht="12.75" hidden="1">
      <c r="A42" s="284" t="s">
        <v>147</v>
      </c>
      <c r="B42" s="284" t="s">
        <v>148</v>
      </c>
      <c r="C42" s="285">
        <v>0</v>
      </c>
      <c r="D42" s="285">
        <v>0</v>
      </c>
      <c r="E42" s="285">
        <v>0</v>
      </c>
      <c r="F42" s="285">
        <v>0</v>
      </c>
      <c r="G42" s="285">
        <v>0</v>
      </c>
      <c r="H42" s="285">
        <v>0.8171510443852026</v>
      </c>
      <c r="I42" s="285">
        <v>0.11359607294095672</v>
      </c>
      <c r="J42" s="285">
        <v>0.06160336481769749</v>
      </c>
      <c r="K42" s="285">
        <v>0.0076495178561432585</v>
      </c>
      <c r="L42" s="285"/>
      <c r="M42" s="285"/>
    </row>
    <row r="43" spans="1:15" ht="12.75" hidden="1">
      <c r="A43" s="284" t="s">
        <v>149</v>
      </c>
      <c r="B43" s="284" t="s">
        <v>150</v>
      </c>
      <c r="C43" s="285">
        <v>0</v>
      </c>
      <c r="D43" s="285">
        <v>0</v>
      </c>
      <c r="E43" s="285">
        <v>0</v>
      </c>
      <c r="F43" s="285">
        <v>0</v>
      </c>
      <c r="G43" s="285">
        <v>0</v>
      </c>
      <c r="H43" s="285">
        <v>0.7969507169905587</v>
      </c>
      <c r="I43" s="285">
        <v>0.12571336129448676</v>
      </c>
      <c r="J43" s="285">
        <v>0.06931126621490172</v>
      </c>
      <c r="K43" s="285">
        <v>0.008024655500052527</v>
      </c>
      <c r="L43" s="285"/>
      <c r="M43" s="285"/>
      <c r="N43" s="120"/>
      <c r="O43" s="120"/>
    </row>
    <row r="44" spans="1:15" ht="12.75" hidden="1">
      <c r="A44" s="284" t="s">
        <v>151</v>
      </c>
      <c r="B44" s="284" t="s">
        <v>48</v>
      </c>
      <c r="C44" s="285">
        <v>0</v>
      </c>
      <c r="D44" s="285">
        <v>0</v>
      </c>
      <c r="E44" s="285">
        <v>0</v>
      </c>
      <c r="F44" s="285">
        <v>0</v>
      </c>
      <c r="G44" s="285">
        <v>0</v>
      </c>
      <c r="H44" s="285">
        <v>0</v>
      </c>
      <c r="I44" s="285">
        <v>0</v>
      </c>
      <c r="J44" s="285">
        <v>0</v>
      </c>
      <c r="K44" s="285">
        <v>0</v>
      </c>
      <c r="L44" s="285"/>
      <c r="M44" s="285"/>
      <c r="N44" s="120"/>
      <c r="O44" s="120"/>
    </row>
    <row r="45" spans="1:15" ht="12.75" hidden="1">
      <c r="A45" s="284" t="s">
        <v>152</v>
      </c>
      <c r="B45" s="284" t="s">
        <v>49</v>
      </c>
      <c r="C45" s="285">
        <v>0.016487366157520156</v>
      </c>
      <c r="D45" s="285">
        <v>0.2517955965078297</v>
      </c>
      <c r="E45" s="285">
        <v>0.07400698689103308</v>
      </c>
      <c r="F45" s="285">
        <v>0</v>
      </c>
      <c r="G45" s="285">
        <v>0.14324025931426843</v>
      </c>
      <c r="H45" s="285">
        <v>0.4100070689105177</v>
      </c>
      <c r="I45" s="285">
        <v>0.064675726727343</v>
      </c>
      <c r="J45" s="285">
        <v>0.03565855265249119</v>
      </c>
      <c r="K45" s="285">
        <v>0.004128442838997006</v>
      </c>
      <c r="L45" s="285"/>
      <c r="M45" s="285"/>
      <c r="N45" s="120"/>
      <c r="O45" s="120"/>
    </row>
    <row r="46" spans="1:15" ht="12.75" hidden="1">
      <c r="A46" s="284" t="s">
        <v>153</v>
      </c>
      <c r="B46" s="284" t="s">
        <v>50</v>
      </c>
      <c r="C46" s="285">
        <v>0</v>
      </c>
      <c r="D46" s="285">
        <v>0</v>
      </c>
      <c r="E46" s="285">
        <v>0</v>
      </c>
      <c r="F46" s="285">
        <v>0</v>
      </c>
      <c r="G46" s="285">
        <v>0</v>
      </c>
      <c r="H46" s="285">
        <v>0</v>
      </c>
      <c r="I46" s="285">
        <v>0</v>
      </c>
      <c r="J46" s="285">
        <v>0</v>
      </c>
      <c r="K46" s="285">
        <v>0</v>
      </c>
      <c r="L46" s="285"/>
      <c r="M46" s="285"/>
      <c r="N46" s="120"/>
      <c r="O46" s="120"/>
    </row>
    <row r="47" spans="1:15" ht="12.75" hidden="1">
      <c r="A47" s="284" t="s">
        <v>154</v>
      </c>
      <c r="B47" s="284" t="s">
        <v>51</v>
      </c>
      <c r="C47" s="285">
        <v>0</v>
      </c>
      <c r="D47" s="285">
        <v>0</v>
      </c>
      <c r="E47" s="285">
        <v>0</v>
      </c>
      <c r="F47" s="285">
        <v>0</v>
      </c>
      <c r="G47" s="285">
        <v>0</v>
      </c>
      <c r="H47" s="285">
        <v>0</v>
      </c>
      <c r="I47" s="285">
        <v>0</v>
      </c>
      <c r="J47" s="285">
        <v>0</v>
      </c>
      <c r="K47" s="285">
        <v>0</v>
      </c>
      <c r="L47" s="285"/>
      <c r="M47" s="285"/>
      <c r="N47" s="120"/>
      <c r="O47" s="120"/>
    </row>
    <row r="48" spans="1:15" ht="12.75" hidden="1">
      <c r="A48" s="284" t="s">
        <v>155</v>
      </c>
      <c r="B48" s="284" t="s">
        <v>52</v>
      </c>
      <c r="C48" s="285">
        <v>0</v>
      </c>
      <c r="D48" s="285">
        <v>0</v>
      </c>
      <c r="E48" s="285">
        <v>0</v>
      </c>
      <c r="F48" s="285">
        <v>0</v>
      </c>
      <c r="G48" s="285">
        <v>0</v>
      </c>
      <c r="H48" s="285">
        <v>0</v>
      </c>
      <c r="I48" s="285">
        <v>0</v>
      </c>
      <c r="J48" s="285">
        <v>0</v>
      </c>
      <c r="K48" s="285">
        <v>0</v>
      </c>
      <c r="L48" s="285"/>
      <c r="M48" s="285"/>
      <c r="N48" s="120"/>
      <c r="O48" s="120"/>
    </row>
    <row r="49" spans="1:15" ht="12.75" hidden="1">
      <c r="A49" s="284" t="s">
        <v>156</v>
      </c>
      <c r="B49" s="284" t="s">
        <v>53</v>
      </c>
      <c r="C49" s="285">
        <v>0</v>
      </c>
      <c r="D49" s="285">
        <v>0</v>
      </c>
      <c r="E49" s="285">
        <v>0</v>
      </c>
      <c r="F49" s="285">
        <v>0</v>
      </c>
      <c r="G49" s="285">
        <v>0</v>
      </c>
      <c r="H49" s="285">
        <v>0</v>
      </c>
      <c r="I49" s="285">
        <v>0</v>
      </c>
      <c r="J49" s="285">
        <v>0</v>
      </c>
      <c r="K49" s="285">
        <v>0</v>
      </c>
      <c r="L49" s="285"/>
      <c r="M49" s="285"/>
      <c r="N49" s="120"/>
      <c r="O49" s="120"/>
    </row>
    <row r="50" spans="1:15" ht="12.75" hidden="1">
      <c r="A50" s="284" t="s">
        <v>157</v>
      </c>
      <c r="B50" s="284" t="s">
        <v>54</v>
      </c>
      <c r="C50" s="285">
        <v>0</v>
      </c>
      <c r="D50" s="285">
        <v>0</v>
      </c>
      <c r="E50" s="285">
        <v>0</v>
      </c>
      <c r="F50" s="285">
        <v>0</v>
      </c>
      <c r="G50" s="285">
        <v>0</v>
      </c>
      <c r="H50" s="285">
        <v>0</v>
      </c>
      <c r="I50" s="285">
        <v>0</v>
      </c>
      <c r="J50" s="285">
        <v>0</v>
      </c>
      <c r="K50" s="285">
        <v>0</v>
      </c>
      <c r="L50" s="285"/>
      <c r="M50" s="285"/>
      <c r="N50" s="120"/>
      <c r="O50" s="120"/>
    </row>
    <row r="51" spans="1:15" ht="12.75" hidden="1">
      <c r="A51" s="284" t="s">
        <v>158</v>
      </c>
      <c r="B51" s="284" t="s">
        <v>55</v>
      </c>
      <c r="C51" s="285">
        <v>0</v>
      </c>
      <c r="D51" s="285">
        <v>0</v>
      </c>
      <c r="E51" s="285">
        <v>0</v>
      </c>
      <c r="F51" s="285">
        <v>0</v>
      </c>
      <c r="G51" s="285">
        <v>0</v>
      </c>
      <c r="H51" s="285">
        <v>0</v>
      </c>
      <c r="I51" s="285">
        <v>0</v>
      </c>
      <c r="J51" s="285">
        <v>0</v>
      </c>
      <c r="K51" s="285">
        <v>0</v>
      </c>
      <c r="L51" s="285"/>
      <c r="M51" s="285"/>
      <c r="N51" s="120"/>
      <c r="O51" s="120"/>
    </row>
    <row r="52" spans="1:15" ht="12.75">
      <c r="A52" s="284" t="s">
        <v>159</v>
      </c>
      <c r="B52" s="284" t="s">
        <v>160</v>
      </c>
      <c r="C52" s="285">
        <v>0.017875115323107017</v>
      </c>
      <c r="D52" s="285">
        <v>0.27058768751327733</v>
      </c>
      <c r="E52" s="285">
        <v>0.07999384285568284</v>
      </c>
      <c r="F52" s="285">
        <v>0</v>
      </c>
      <c r="G52" s="285">
        <v>0.12820402443901416</v>
      </c>
      <c r="H52" s="285">
        <v>0.41130425908253476</v>
      </c>
      <c r="I52" s="285">
        <v>0.05717737122984192</v>
      </c>
      <c r="J52" s="285">
        <v>0.031007396365010376</v>
      </c>
      <c r="K52" s="285">
        <v>0.003850303191531473</v>
      </c>
      <c r="L52" s="285"/>
      <c r="M52" s="285"/>
      <c r="N52" s="120"/>
      <c r="O52" s="120"/>
    </row>
    <row r="53" spans="1:15" ht="12.75">
      <c r="A53" s="284" t="s">
        <v>161</v>
      </c>
      <c r="B53" s="284" t="s">
        <v>162</v>
      </c>
      <c r="C53" s="285">
        <v>0.017875115323107017</v>
      </c>
      <c r="D53" s="285">
        <v>0.27058768751327733</v>
      </c>
      <c r="E53" s="285">
        <v>0.07999384285568284</v>
      </c>
      <c r="F53" s="285">
        <v>0</v>
      </c>
      <c r="G53" s="285">
        <v>0.12820402443901416</v>
      </c>
      <c r="H53" s="285">
        <v>0.41130425908253476</v>
      </c>
      <c r="I53" s="285">
        <v>0.05717737122984192</v>
      </c>
      <c r="J53" s="285">
        <v>0.031007396365010376</v>
      </c>
      <c r="K53" s="285">
        <v>0.003850303191531473</v>
      </c>
      <c r="L53" s="285"/>
      <c r="M53" s="285"/>
      <c r="N53" s="120"/>
      <c r="O53" s="120"/>
    </row>
    <row r="54" spans="1:15" ht="12.75">
      <c r="A54" s="284" t="s">
        <v>163</v>
      </c>
      <c r="B54" s="284" t="s">
        <v>31</v>
      </c>
      <c r="C54" s="285">
        <v>0.025622570419392577</v>
      </c>
      <c r="D54" s="285">
        <v>0.31067767194972074</v>
      </c>
      <c r="E54" s="285">
        <v>0.07057184634906648</v>
      </c>
      <c r="F54" s="285">
        <v>0</v>
      </c>
      <c r="G54" s="285">
        <v>0.06703674521566617</v>
      </c>
      <c r="H54" s="285">
        <v>0.4781353955716365</v>
      </c>
      <c r="I54" s="285">
        <v>0.03933427509889823</v>
      </c>
      <c r="J54" s="285">
        <v>0.008621495395619298</v>
      </c>
      <c r="K54" s="285">
        <v>0</v>
      </c>
      <c r="L54" s="285">
        <v>0</v>
      </c>
      <c r="M54" s="285">
        <v>0</v>
      </c>
      <c r="N54" s="120"/>
      <c r="O54" s="120"/>
    </row>
    <row r="55" spans="1:15" ht="12.75" hidden="1">
      <c r="A55" s="284" t="s">
        <v>164</v>
      </c>
      <c r="B55" s="284" t="s">
        <v>56</v>
      </c>
      <c r="C55" s="285">
        <v>0.05406645452608147</v>
      </c>
      <c r="D55" s="285">
        <v>0.6555642134180789</v>
      </c>
      <c r="E55" s="285">
        <v>0.14891439301365242</v>
      </c>
      <c r="F55" s="285">
        <v>0</v>
      </c>
      <c r="G55" s="285">
        <v>0.14145493904218714</v>
      </c>
      <c r="H55" s="285">
        <v>0</v>
      </c>
      <c r="I55" s="285">
        <v>0</v>
      </c>
      <c r="J55" s="285">
        <v>0</v>
      </c>
      <c r="K55" s="285">
        <v>0</v>
      </c>
      <c r="L55" s="285">
        <v>0</v>
      </c>
      <c r="M55" s="285">
        <v>0</v>
      </c>
      <c r="N55" s="120"/>
      <c r="O55" s="120"/>
    </row>
    <row r="56" spans="1:15" ht="12.75" hidden="1">
      <c r="A56" s="284" t="s">
        <v>165</v>
      </c>
      <c r="B56" s="286" t="s">
        <v>57</v>
      </c>
      <c r="C56" s="285">
        <v>0</v>
      </c>
      <c r="D56" s="285">
        <v>0</v>
      </c>
      <c r="E56" s="285">
        <v>0</v>
      </c>
      <c r="F56" s="285">
        <v>0</v>
      </c>
      <c r="G56" s="285">
        <v>0</v>
      </c>
      <c r="H56" s="285">
        <v>0.9088451325782435</v>
      </c>
      <c r="I56" s="285">
        <v>0.07476703209639543</v>
      </c>
      <c r="J56" s="285">
        <v>0.016387835325361033</v>
      </c>
      <c r="K56" s="285">
        <v>0</v>
      </c>
      <c r="L56" s="285">
        <v>0</v>
      </c>
      <c r="M56" s="285">
        <v>0</v>
      </c>
      <c r="N56" s="120"/>
      <c r="O56" s="120"/>
    </row>
    <row r="57" spans="1:15" ht="12.75" hidden="1">
      <c r="A57" s="284" t="s">
        <v>166</v>
      </c>
      <c r="B57" s="284" t="s">
        <v>58</v>
      </c>
      <c r="C57" s="285">
        <v>0</v>
      </c>
      <c r="D57" s="285">
        <v>0</v>
      </c>
      <c r="E57" s="285">
        <v>1</v>
      </c>
      <c r="F57" s="285">
        <v>0</v>
      </c>
      <c r="G57" s="285">
        <v>0</v>
      </c>
      <c r="H57" s="285">
        <v>0</v>
      </c>
      <c r="I57" s="285">
        <v>0</v>
      </c>
      <c r="J57" s="285">
        <v>0</v>
      </c>
      <c r="K57" s="285">
        <v>0</v>
      </c>
      <c r="L57" s="285">
        <v>0</v>
      </c>
      <c r="M57" s="285">
        <v>0</v>
      </c>
      <c r="N57" s="120"/>
      <c r="O57" s="120"/>
    </row>
    <row r="58" spans="1:15" ht="12.75" hidden="1">
      <c r="A58" s="284" t="s">
        <v>167</v>
      </c>
      <c r="B58" s="284" t="s">
        <v>168</v>
      </c>
      <c r="C58" s="285">
        <v>0</v>
      </c>
      <c r="D58" s="285">
        <v>0</v>
      </c>
      <c r="E58" s="285">
        <v>0</v>
      </c>
      <c r="F58" s="285">
        <v>0</v>
      </c>
      <c r="G58" s="285">
        <v>0</v>
      </c>
      <c r="H58" s="285">
        <v>0</v>
      </c>
      <c r="I58" s="285">
        <v>0</v>
      </c>
      <c r="J58" s="285">
        <v>0</v>
      </c>
      <c r="K58" s="285">
        <v>0</v>
      </c>
      <c r="L58" s="285"/>
      <c r="M58" s="285"/>
      <c r="N58" s="120"/>
      <c r="O58" s="120"/>
    </row>
    <row r="59" spans="1:15" ht="12.75" hidden="1">
      <c r="A59" s="284" t="s">
        <v>169</v>
      </c>
      <c r="B59" s="284" t="s">
        <v>59</v>
      </c>
      <c r="C59" s="285">
        <v>0</v>
      </c>
      <c r="D59" s="285">
        <v>0</v>
      </c>
      <c r="E59" s="285">
        <v>0</v>
      </c>
      <c r="F59" s="285">
        <v>0</v>
      </c>
      <c r="G59" s="285">
        <v>0</v>
      </c>
      <c r="H59" s="285">
        <v>0</v>
      </c>
      <c r="I59" s="285">
        <v>0</v>
      </c>
      <c r="J59" s="285">
        <v>0</v>
      </c>
      <c r="K59" s="285">
        <v>0</v>
      </c>
      <c r="L59" s="285"/>
      <c r="M59" s="285"/>
      <c r="N59" s="120"/>
      <c r="O59" s="120"/>
    </row>
    <row r="60" spans="1:15" ht="12.75" hidden="1">
      <c r="A60" s="284" t="s">
        <v>170</v>
      </c>
      <c r="B60" s="284" t="s">
        <v>60</v>
      </c>
      <c r="C60" s="285">
        <v>0.22332360376119173</v>
      </c>
      <c r="D60" s="285">
        <v>-0.15046437401358945</v>
      </c>
      <c r="E60" s="285">
        <v>0.5410008718360083</v>
      </c>
      <c r="F60" s="285">
        <v>0</v>
      </c>
      <c r="G60" s="285">
        <v>0.30310790125720916</v>
      </c>
      <c r="H60" s="285">
        <v>0.5295833437707514</v>
      </c>
      <c r="I60" s="285">
        <v>-0.0837012890690371</v>
      </c>
      <c r="J60" s="285">
        <v>-0.26152729338622643</v>
      </c>
      <c r="K60" s="285">
        <v>-0.05099970018280968</v>
      </c>
      <c r="L60" s="285">
        <v>0.4114545275260682</v>
      </c>
      <c r="M60" s="285">
        <v>-0.4617429781709782</v>
      </c>
      <c r="N60" s="120"/>
      <c r="O60" s="120"/>
    </row>
    <row r="61" spans="1:15" ht="12.75" hidden="1">
      <c r="A61" s="284" t="s">
        <v>171</v>
      </c>
      <c r="B61" s="284" t="s">
        <v>61</v>
      </c>
      <c r="C61" s="285">
        <v>0.022934585828494065</v>
      </c>
      <c r="D61" s="285">
        <v>0.2745925959088763</v>
      </c>
      <c r="E61" s="285">
        <v>0.07603829320509319</v>
      </c>
      <c r="F61" s="285">
        <v>0</v>
      </c>
      <c r="G61" s="285">
        <v>0.11552074737651634</v>
      </c>
      <c r="H61" s="285">
        <v>0.42720284528127467</v>
      </c>
      <c r="I61" s="285">
        <v>0.054990959464144076</v>
      </c>
      <c r="J61" s="285">
        <v>0.026013020053343675</v>
      </c>
      <c r="K61" s="285">
        <v>0.0027069528822572255</v>
      </c>
      <c r="L61" s="285"/>
      <c r="M61" s="285">
        <v>0</v>
      </c>
      <c r="N61" s="120"/>
      <c r="O61" s="120"/>
    </row>
    <row r="62" spans="1:15" ht="12.75">
      <c r="A62" s="284" t="s">
        <v>62</v>
      </c>
      <c r="B62" s="287" t="s">
        <v>62</v>
      </c>
      <c r="C62" s="285">
        <v>0.03555512776459525</v>
      </c>
      <c r="D62" s="285">
        <v>0.28192465135603</v>
      </c>
      <c r="E62" s="285">
        <v>0.06580368086105505</v>
      </c>
      <c r="F62" s="285">
        <v>0</v>
      </c>
      <c r="G62" s="285">
        <v>0.08153539507367494</v>
      </c>
      <c r="H62" s="285">
        <v>0.4754513649953301</v>
      </c>
      <c r="I62" s="285">
        <v>0.046596907517319125</v>
      </c>
      <c r="J62" s="285">
        <v>0.013132872431995528</v>
      </c>
      <c r="K62" s="285">
        <v>0</v>
      </c>
      <c r="L62" s="285"/>
      <c r="M62" s="285"/>
      <c r="N62" s="120"/>
      <c r="O62" s="120"/>
    </row>
    <row r="63" spans="1:15" ht="12.75" hidden="1">
      <c r="A63" s="284" t="s">
        <v>172</v>
      </c>
      <c r="B63" s="284" t="s">
        <v>63</v>
      </c>
      <c r="C63" s="285">
        <v>0</v>
      </c>
      <c r="D63" s="285">
        <v>0</v>
      </c>
      <c r="E63" s="285">
        <v>0</v>
      </c>
      <c r="F63" s="285">
        <v>0</v>
      </c>
      <c r="G63" s="285">
        <v>0</v>
      </c>
      <c r="H63" s="285">
        <v>0</v>
      </c>
      <c r="I63" s="285">
        <v>1</v>
      </c>
      <c r="J63" s="285">
        <v>0</v>
      </c>
      <c r="K63" s="285">
        <v>0</v>
      </c>
      <c r="L63" s="285"/>
      <c r="M63" s="285">
        <v>0</v>
      </c>
      <c r="N63" s="120"/>
      <c r="O63" s="120"/>
    </row>
    <row r="64" spans="1:15" ht="12.75" hidden="1">
      <c r="A64" s="288" t="s">
        <v>173</v>
      </c>
      <c r="B64" s="284" t="s">
        <v>174</v>
      </c>
      <c r="C64" s="285">
        <v>0</v>
      </c>
      <c r="D64" s="285">
        <v>0</v>
      </c>
      <c r="E64" s="285">
        <v>0</v>
      </c>
      <c r="F64" s="285">
        <v>0</v>
      </c>
      <c r="G64" s="285">
        <v>0</v>
      </c>
      <c r="H64" s="285">
        <v>0</v>
      </c>
      <c r="I64" s="285">
        <v>0</v>
      </c>
      <c r="J64" s="285">
        <v>0</v>
      </c>
      <c r="K64" s="285">
        <v>0</v>
      </c>
      <c r="L64" s="285"/>
      <c r="M64" s="285"/>
      <c r="N64" s="120"/>
      <c r="O64" s="120"/>
    </row>
    <row r="65" spans="1:15" ht="12.75">
      <c r="A65" s="284" t="s">
        <v>175</v>
      </c>
      <c r="B65" s="284" t="s">
        <v>65</v>
      </c>
      <c r="C65" s="285">
        <v>0.006274109624309642</v>
      </c>
      <c r="D65" s="285">
        <v>0.4653400318503312</v>
      </c>
      <c r="E65" s="285">
        <v>0.13928539941982526</v>
      </c>
      <c r="F65" s="285">
        <v>0</v>
      </c>
      <c r="G65" s="285">
        <v>0.07166989609403789</v>
      </c>
      <c r="H65" s="285">
        <v>0.2948817658597953</v>
      </c>
      <c r="I65" s="285">
        <v>0.022541371090798932</v>
      </c>
      <c r="J65" s="285">
        <v>7.426060901831369E-06</v>
      </c>
      <c r="K65" s="285">
        <v>0</v>
      </c>
      <c r="L65" s="285">
        <v>0</v>
      </c>
      <c r="M65" s="285">
        <v>0</v>
      </c>
      <c r="N65" s="120"/>
      <c r="O65" s="120"/>
    </row>
    <row r="66" spans="1:15" ht="12.75" hidden="1">
      <c r="A66" s="288" t="s">
        <v>173</v>
      </c>
      <c r="B66" s="284" t="s">
        <v>174</v>
      </c>
      <c r="C66" s="285">
        <v>0</v>
      </c>
      <c r="D66" s="285">
        <v>0</v>
      </c>
      <c r="E66" s="285">
        <v>0</v>
      </c>
      <c r="F66" s="285">
        <v>0</v>
      </c>
      <c r="G66" s="285">
        <v>0</v>
      </c>
      <c r="H66" s="285">
        <v>0</v>
      </c>
      <c r="I66" s="285">
        <v>0</v>
      </c>
      <c r="J66" s="285">
        <v>0</v>
      </c>
      <c r="K66" s="285">
        <v>0</v>
      </c>
      <c r="L66" s="285">
        <v>0</v>
      </c>
      <c r="M66" s="285">
        <v>0</v>
      </c>
      <c r="N66" s="120"/>
      <c r="O66" s="120"/>
    </row>
    <row r="67" spans="1:15" ht="12.75" hidden="1">
      <c r="A67" s="288" t="s">
        <v>173</v>
      </c>
      <c r="B67" s="284" t="s">
        <v>174</v>
      </c>
      <c r="C67" s="285">
        <v>0</v>
      </c>
      <c r="D67" s="285">
        <v>0</v>
      </c>
      <c r="E67" s="285">
        <v>0</v>
      </c>
      <c r="F67" s="285">
        <v>0</v>
      </c>
      <c r="G67" s="285">
        <v>0</v>
      </c>
      <c r="H67" s="285">
        <v>0</v>
      </c>
      <c r="I67" s="285">
        <v>0</v>
      </c>
      <c r="J67" s="285">
        <v>0</v>
      </c>
      <c r="K67" s="285">
        <v>0</v>
      </c>
      <c r="L67" s="285">
        <v>0</v>
      </c>
      <c r="M67" s="285">
        <v>0</v>
      </c>
      <c r="N67" s="120"/>
      <c r="O67" s="120"/>
    </row>
    <row r="68" spans="1:15" ht="12.75">
      <c r="A68" s="284" t="s">
        <v>176</v>
      </c>
      <c r="B68" s="284" t="s">
        <v>68</v>
      </c>
      <c r="C68" s="285">
        <v>0.03287</v>
      </c>
      <c r="D68" s="285">
        <v>0.70976</v>
      </c>
      <c r="E68" s="285">
        <v>0.1418</v>
      </c>
      <c r="F68" s="285">
        <v>0</v>
      </c>
      <c r="G68" s="285">
        <v>0.10946</v>
      </c>
      <c r="H68" s="285"/>
      <c r="I68" s="285"/>
      <c r="J68" s="285"/>
      <c r="K68" s="285"/>
      <c r="L68" s="285"/>
      <c r="M68" s="285">
        <v>0.00611</v>
      </c>
      <c r="N68" s="120"/>
      <c r="O68" s="120"/>
    </row>
    <row r="69" spans="1:15" ht="12.75">
      <c r="A69" s="284" t="s">
        <v>177</v>
      </c>
      <c r="B69" s="284" t="s">
        <v>69</v>
      </c>
      <c r="C69" s="285">
        <v>0.0542</v>
      </c>
      <c r="D69" s="285">
        <v>0.6769</v>
      </c>
      <c r="E69" s="285">
        <v>0.1336</v>
      </c>
      <c r="F69" s="285">
        <v>0</v>
      </c>
      <c r="G69" s="285">
        <v>0.1161</v>
      </c>
      <c r="H69" s="285"/>
      <c r="I69" s="285"/>
      <c r="J69" s="285"/>
      <c r="K69" s="285"/>
      <c r="L69" s="285"/>
      <c r="M69" s="285">
        <v>0.0192</v>
      </c>
      <c r="N69" s="120"/>
      <c r="O69" s="120"/>
    </row>
    <row r="70" spans="1:15" ht="12.75">
      <c r="A70" s="284" t="s">
        <v>178</v>
      </c>
      <c r="B70" s="284" t="s">
        <v>70</v>
      </c>
      <c r="C70" s="285">
        <v>0.04789</v>
      </c>
      <c r="D70" s="285">
        <v>0.64608</v>
      </c>
      <c r="E70" s="285">
        <v>0.13126</v>
      </c>
      <c r="F70" s="285">
        <v>0</v>
      </c>
      <c r="G70" s="285">
        <v>0.155</v>
      </c>
      <c r="H70" s="285"/>
      <c r="I70" s="285"/>
      <c r="J70" s="285"/>
      <c r="K70" s="285"/>
      <c r="L70" s="285"/>
      <c r="M70" s="285">
        <v>0.01977</v>
      </c>
      <c r="N70" s="120"/>
      <c r="O70" s="120"/>
    </row>
    <row r="71" spans="1:15" ht="12.75">
      <c r="A71" s="284" t="s">
        <v>179</v>
      </c>
      <c r="B71" s="284" t="s">
        <v>71</v>
      </c>
      <c r="C71" s="285">
        <v>0.0427</v>
      </c>
      <c r="D71" s="285">
        <v>0.612</v>
      </c>
      <c r="E71" s="285">
        <v>0.1496</v>
      </c>
      <c r="F71" s="285">
        <v>0</v>
      </c>
      <c r="G71" s="285">
        <v>0.1671</v>
      </c>
      <c r="H71" s="285"/>
      <c r="I71" s="285"/>
      <c r="J71" s="285"/>
      <c r="K71" s="285"/>
      <c r="L71" s="285"/>
      <c r="M71" s="285">
        <v>0.0286</v>
      </c>
      <c r="N71" s="120"/>
      <c r="O71" s="120"/>
    </row>
    <row r="72" spans="1:15" ht="12.75">
      <c r="A72" s="284" t="s">
        <v>180</v>
      </c>
      <c r="B72" s="284" t="s">
        <v>72</v>
      </c>
      <c r="C72" s="285">
        <v>0.048806</v>
      </c>
      <c r="D72" s="285">
        <v>0.563558</v>
      </c>
      <c r="E72" s="285">
        <v>0.152688</v>
      </c>
      <c r="F72" s="285">
        <v>0</v>
      </c>
      <c r="G72" s="285">
        <v>0.206776</v>
      </c>
      <c r="H72" s="285"/>
      <c r="I72" s="285"/>
      <c r="J72" s="285"/>
      <c r="K72" s="285"/>
      <c r="L72" s="285"/>
      <c r="M72" s="285">
        <v>0.028172</v>
      </c>
      <c r="N72" s="120"/>
      <c r="O72" s="120"/>
    </row>
    <row r="73" spans="1:15" ht="12.75">
      <c r="A73" s="284" t="s">
        <v>181</v>
      </c>
      <c r="B73" s="284" t="s">
        <v>73</v>
      </c>
      <c r="C73" s="285">
        <v>0.015047</v>
      </c>
      <c r="D73" s="285">
        <v>0.159356</v>
      </c>
      <c r="E73" s="285">
        <v>0.039132</v>
      </c>
      <c r="F73" s="285">
        <v>0</v>
      </c>
      <c r="G73" s="285">
        <v>0.038051</v>
      </c>
      <c r="H73" s="285">
        <v>0.469355</v>
      </c>
      <c r="I73" s="285">
        <v>0.139815</v>
      </c>
      <c r="J73" s="285">
        <v>0.135384</v>
      </c>
      <c r="K73" s="285"/>
      <c r="L73" s="285"/>
      <c r="M73" s="285">
        <v>0.00386</v>
      </c>
      <c r="N73" s="120"/>
      <c r="O73" s="120"/>
    </row>
    <row r="74" spans="1:15" ht="12.75" hidden="1">
      <c r="A74" s="284" t="s">
        <v>182</v>
      </c>
      <c r="B74" s="284" t="s">
        <v>74</v>
      </c>
      <c r="C74" s="285">
        <v>0</v>
      </c>
      <c r="D74" s="285">
        <v>0</v>
      </c>
      <c r="E74" s="285">
        <v>0</v>
      </c>
      <c r="F74" s="285">
        <v>0</v>
      </c>
      <c r="G74" s="285">
        <v>0</v>
      </c>
      <c r="H74" s="285">
        <v>0</v>
      </c>
      <c r="I74" s="285">
        <v>0</v>
      </c>
      <c r="J74" s="285">
        <v>0</v>
      </c>
      <c r="K74" s="285">
        <v>0</v>
      </c>
      <c r="L74" s="285">
        <v>1</v>
      </c>
      <c r="M74" s="285">
        <v>0</v>
      </c>
      <c r="N74" s="120"/>
      <c r="O74" s="120"/>
    </row>
    <row r="75" spans="1:15" ht="12.75" hidden="1">
      <c r="A75" s="284" t="s">
        <v>183</v>
      </c>
      <c r="B75" s="284" t="s">
        <v>75</v>
      </c>
      <c r="C75" s="285">
        <v>0</v>
      </c>
      <c r="D75" s="285">
        <v>0</v>
      </c>
      <c r="E75" s="285">
        <v>0</v>
      </c>
      <c r="F75" s="285">
        <v>0</v>
      </c>
      <c r="G75" s="285">
        <v>0</v>
      </c>
      <c r="H75" s="285">
        <v>0</v>
      </c>
      <c r="I75" s="285">
        <v>0</v>
      </c>
      <c r="J75" s="285">
        <v>0</v>
      </c>
      <c r="K75" s="285">
        <v>0</v>
      </c>
      <c r="L75" s="285">
        <v>0</v>
      </c>
      <c r="M75" s="285">
        <v>1</v>
      </c>
      <c r="N75" s="120"/>
      <c r="O75" s="120"/>
    </row>
    <row r="76" spans="1:15" ht="12.75">
      <c r="A76" s="284" t="s">
        <v>184</v>
      </c>
      <c r="B76" s="284" t="s">
        <v>76</v>
      </c>
      <c r="C76" s="285">
        <v>0.017875115323107007</v>
      </c>
      <c r="D76" s="285">
        <v>0.27058768751327733</v>
      </c>
      <c r="E76" s="285">
        <v>0.07999384285568285</v>
      </c>
      <c r="F76" s="285">
        <v>0</v>
      </c>
      <c r="G76" s="285">
        <v>0.12820402443901407</v>
      </c>
      <c r="H76" s="285">
        <v>0.41130425908253443</v>
      </c>
      <c r="I76" s="285">
        <v>0.05717737122984192</v>
      </c>
      <c r="J76" s="285">
        <v>0.03100739636501034</v>
      </c>
      <c r="K76" s="285">
        <v>0.0038503031915314728</v>
      </c>
      <c r="L76" s="285"/>
      <c r="M76" s="285"/>
      <c r="N76" s="120"/>
      <c r="O76" s="120"/>
    </row>
    <row r="77" spans="1:15" ht="12.75">
      <c r="A77" s="284" t="s">
        <v>185</v>
      </c>
      <c r="B77" s="284" t="s">
        <v>77</v>
      </c>
      <c r="C77" s="285">
        <v>0.017875115323107028</v>
      </c>
      <c r="D77" s="285">
        <v>0.27058768751327744</v>
      </c>
      <c r="E77" s="285">
        <v>0.07999384285568291</v>
      </c>
      <c r="F77" s="285">
        <v>0</v>
      </c>
      <c r="G77" s="285">
        <v>0.12820402443901416</v>
      </c>
      <c r="H77" s="285">
        <v>0.4113042590825348</v>
      </c>
      <c r="I77" s="285">
        <v>0.05717737122984198</v>
      </c>
      <c r="J77" s="285">
        <v>0.031007396365010365</v>
      </c>
      <c r="K77" s="285">
        <v>0.0038503031915314767</v>
      </c>
      <c r="L77" s="285"/>
      <c r="M77" s="285"/>
      <c r="N77" s="120"/>
      <c r="O77" s="120"/>
    </row>
    <row r="78" spans="1:15" ht="12.75">
      <c r="A78" s="284" t="s">
        <v>186</v>
      </c>
      <c r="B78" s="284" t="s">
        <v>78</v>
      </c>
      <c r="C78" s="285">
        <v>0.017875115323107007</v>
      </c>
      <c r="D78" s="285">
        <v>0.2705876875132774</v>
      </c>
      <c r="E78" s="285">
        <v>0.07999384285568285</v>
      </c>
      <c r="F78" s="285">
        <v>0</v>
      </c>
      <c r="G78" s="285">
        <v>0.12820402443901407</v>
      </c>
      <c r="H78" s="285">
        <v>0.4113042590825345</v>
      </c>
      <c r="I78" s="285">
        <v>0.057177371229841935</v>
      </c>
      <c r="J78" s="285">
        <v>0.031007396365010355</v>
      </c>
      <c r="K78" s="285">
        <v>0.0038503031915314736</v>
      </c>
      <c r="L78" s="285"/>
      <c r="M78" s="285"/>
      <c r="N78" s="120"/>
      <c r="O78" s="120"/>
    </row>
    <row r="79" spans="1:15" ht="12.75">
      <c r="A79" s="284" t="s">
        <v>187</v>
      </c>
      <c r="B79" s="284" t="s">
        <v>79</v>
      </c>
      <c r="C79" s="285">
        <v>0.017875115323107017</v>
      </c>
      <c r="D79" s="285">
        <v>0.27058768751327733</v>
      </c>
      <c r="E79" s="285">
        <v>0.07999384285568284</v>
      </c>
      <c r="F79" s="285">
        <v>0</v>
      </c>
      <c r="G79" s="285">
        <v>0.12820402443901416</v>
      </c>
      <c r="H79" s="285">
        <v>0.41130425908253476</v>
      </c>
      <c r="I79" s="285">
        <v>0.05717737122984192</v>
      </c>
      <c r="J79" s="285">
        <v>0.031007396365010376</v>
      </c>
      <c r="K79" s="285">
        <v>0.003850303191531473</v>
      </c>
      <c r="L79" s="285"/>
      <c r="M79" s="285"/>
      <c r="N79" s="120"/>
      <c r="O79" s="120"/>
    </row>
    <row r="80" spans="1:15" ht="12.75">
      <c r="A80" s="284" t="s">
        <v>188</v>
      </c>
      <c r="B80" s="284" t="s">
        <v>80</v>
      </c>
      <c r="C80" s="285">
        <v>0.01787511532310702</v>
      </c>
      <c r="D80" s="285">
        <v>0.2705876875132774</v>
      </c>
      <c r="E80" s="285">
        <v>0.07999384285568285</v>
      </c>
      <c r="F80" s="285">
        <v>0</v>
      </c>
      <c r="G80" s="285">
        <v>0.12820402443901416</v>
      </c>
      <c r="H80" s="285">
        <v>0.4113042590825349</v>
      </c>
      <c r="I80" s="285">
        <v>0.05717737122984196</v>
      </c>
      <c r="J80" s="285">
        <v>0.03100739636501037</v>
      </c>
      <c r="K80" s="285">
        <v>0.003850303191531474</v>
      </c>
      <c r="L80" s="285"/>
      <c r="M80" s="285"/>
      <c r="N80" s="120"/>
      <c r="O80" s="120"/>
    </row>
    <row r="81" spans="1:15" ht="12.75">
      <c r="A81" s="284" t="s">
        <v>189</v>
      </c>
      <c r="B81" s="284" t="s">
        <v>81</v>
      </c>
      <c r="C81" s="285">
        <v>0.01787511532310702</v>
      </c>
      <c r="D81" s="285">
        <v>0.2705876875132774</v>
      </c>
      <c r="E81" s="285">
        <v>0.07999384285568287</v>
      </c>
      <c r="F81" s="285">
        <v>0</v>
      </c>
      <c r="G81" s="285">
        <v>0.1282040244390141</v>
      </c>
      <c r="H81" s="285">
        <v>0.4113042590825348</v>
      </c>
      <c r="I81" s="285">
        <v>0.057177371229841935</v>
      </c>
      <c r="J81" s="285">
        <v>0.03100739636501036</v>
      </c>
      <c r="K81" s="285">
        <v>0.0038503031915314745</v>
      </c>
      <c r="L81" s="285"/>
      <c r="M81" s="285"/>
      <c r="N81" s="120"/>
      <c r="O81" s="120"/>
    </row>
    <row r="82" spans="1:15" ht="12.75">
      <c r="A82" s="284" t="s">
        <v>190</v>
      </c>
      <c r="B82" s="284" t="s">
        <v>82</v>
      </c>
      <c r="C82" s="285">
        <v>0.02528708900516227</v>
      </c>
      <c r="D82" s="285">
        <v>0.29763889993307296</v>
      </c>
      <c r="E82" s="285">
        <v>0.07982628030731607</v>
      </c>
      <c r="F82" s="285">
        <v>0</v>
      </c>
      <c r="G82" s="285">
        <v>0.11784045015753897</v>
      </c>
      <c r="H82" s="285">
        <v>0.3889896358464318</v>
      </c>
      <c r="I82" s="285">
        <v>0.06394539305965564</v>
      </c>
      <c r="J82" s="285">
        <v>0.024981892957346714</v>
      </c>
      <c r="K82" s="285">
        <v>0.0014903587334753254</v>
      </c>
      <c r="L82" s="285"/>
      <c r="M82" s="285"/>
      <c r="N82" s="120"/>
      <c r="O82" s="120"/>
    </row>
    <row r="83" spans="1:15" ht="12.75">
      <c r="A83" s="284" t="s">
        <v>191</v>
      </c>
      <c r="B83" s="284" t="s">
        <v>83</v>
      </c>
      <c r="C83" s="285">
        <v>0.021098926940394683</v>
      </c>
      <c r="D83" s="285">
        <v>0.27723017462398575</v>
      </c>
      <c r="E83" s="285">
        <v>0.07718775130955736</v>
      </c>
      <c r="F83" s="285">
        <v>0</v>
      </c>
      <c r="G83" s="285">
        <v>0.11780425720111581</v>
      </c>
      <c r="H83" s="285">
        <v>0.41600252590249154</v>
      </c>
      <c r="I83" s="285">
        <v>0.06115601280335999</v>
      </c>
      <c r="J83" s="285">
        <v>0.026576401040033427</v>
      </c>
      <c r="K83" s="285">
        <v>0.0029439501790613242</v>
      </c>
      <c r="L83" s="285"/>
      <c r="M83" s="285"/>
      <c r="N83" s="120"/>
      <c r="O83" s="120"/>
    </row>
    <row r="84" spans="1:15" ht="12.75">
      <c r="A84" s="284" t="s">
        <v>192</v>
      </c>
      <c r="B84" s="284" t="s">
        <v>84</v>
      </c>
      <c r="C84" s="285">
        <v>0.017664305604232648</v>
      </c>
      <c r="D84" s="285">
        <v>0.2677330250712756</v>
      </c>
      <c r="E84" s="285">
        <v>0.07908439361647869</v>
      </c>
      <c r="F84" s="285">
        <v>0</v>
      </c>
      <c r="G84" s="285">
        <v>0.1304881435907925</v>
      </c>
      <c r="H84" s="285">
        <v>0.4111072059678432</v>
      </c>
      <c r="I84" s="285">
        <v>0.05831642881578533</v>
      </c>
      <c r="J84" s="285">
        <v>0.031713942600972225</v>
      </c>
      <c r="K84" s="285">
        <v>0.0038925547326197586</v>
      </c>
      <c r="L84" s="285"/>
      <c r="M84" s="285"/>
      <c r="N84" s="120"/>
      <c r="O84" s="120"/>
    </row>
    <row r="85" spans="1:15" ht="12.75">
      <c r="A85" s="284" t="s">
        <v>193</v>
      </c>
      <c r="B85" s="284" t="s">
        <v>85</v>
      </c>
      <c r="C85" s="285">
        <v>0.01762707234740281</v>
      </c>
      <c r="D85" s="285">
        <v>0.2672288339911249</v>
      </c>
      <c r="E85" s="285">
        <v>0.07892376650081347</v>
      </c>
      <c r="F85" s="285">
        <v>0</v>
      </c>
      <c r="G85" s="285">
        <v>0.13089156519517686</v>
      </c>
      <c r="H85" s="285">
        <v>0.4110724024053339</v>
      </c>
      <c r="I85" s="285">
        <v>0.058517609405882694</v>
      </c>
      <c r="J85" s="285">
        <v>0.031838732945583426</v>
      </c>
      <c r="K85" s="285">
        <v>0.0039000172086820412</v>
      </c>
      <c r="L85" s="285"/>
      <c r="M85" s="285"/>
      <c r="N85" s="120"/>
      <c r="O85" s="120"/>
    </row>
    <row r="86" spans="1:15" ht="12.75">
      <c r="A86" s="284" t="s">
        <v>194</v>
      </c>
      <c r="B86" s="284" t="s">
        <v>86</v>
      </c>
      <c r="C86" s="285">
        <v>0.23729391652863174</v>
      </c>
      <c r="D86" s="285">
        <v>-0.16664955553586977</v>
      </c>
      <c r="E86" s="285">
        <v>0.5739646844617285</v>
      </c>
      <c r="F86" s="285">
        <v>0</v>
      </c>
      <c r="G86" s="285">
        <v>0.3195784505765948</v>
      </c>
      <c r="H86" s="285">
        <v>0.5538718392121862</v>
      </c>
      <c r="I86" s="285">
        <v>-0.09046801794800205</v>
      </c>
      <c r="J86" s="285">
        <v>-0.27913213558299216</v>
      </c>
      <c r="K86" s="285">
        <v>-0.05438013949389525</v>
      </c>
      <c r="L86" s="285">
        <v>0.39099014442966445</v>
      </c>
      <c r="M86" s="285">
        <v>-0.48503282412082405</v>
      </c>
      <c r="N86" s="120"/>
      <c r="O86" s="120"/>
    </row>
    <row r="87" spans="1:15" ht="12.75">
      <c r="A87" s="284" t="s">
        <v>195</v>
      </c>
      <c r="B87" s="284" t="s">
        <v>66</v>
      </c>
      <c r="C87" s="285">
        <v>0.024061298197267506</v>
      </c>
      <c r="D87" s="285">
        <v>0.3029889132494507</v>
      </c>
      <c r="E87" s="285">
        <v>0.11635035289415781</v>
      </c>
      <c r="F87" s="285">
        <v>0</v>
      </c>
      <c r="G87" s="285">
        <v>0.1226845038531815</v>
      </c>
      <c r="H87" s="285">
        <v>0.3995774372953471</v>
      </c>
      <c r="I87" s="285">
        <v>0.05533866835485889</v>
      </c>
      <c r="J87" s="285">
        <v>0.016287834292724124</v>
      </c>
      <c r="K87" s="285">
        <v>0.0029222507968744175</v>
      </c>
      <c r="L87" s="285">
        <v>0</v>
      </c>
      <c r="M87" s="285">
        <v>-0.04021125893386204</v>
      </c>
      <c r="N87" s="120"/>
      <c r="O87" s="120"/>
    </row>
    <row r="88" spans="1:15" ht="12.75">
      <c r="A88" s="284" t="s">
        <v>196</v>
      </c>
      <c r="B88" s="284" t="s">
        <v>67</v>
      </c>
      <c r="C88" s="285">
        <v>0.025669711907681175</v>
      </c>
      <c r="D88" s="285">
        <v>0.28761000168089934</v>
      </c>
      <c r="E88" s="285">
        <v>0.07635616869786961</v>
      </c>
      <c r="F88" s="285">
        <v>0</v>
      </c>
      <c r="G88" s="285">
        <v>0.10405476077417572</v>
      </c>
      <c r="H88" s="285">
        <v>0.4370130664553874</v>
      </c>
      <c r="I88" s="285">
        <v>0.06148057700641638</v>
      </c>
      <c r="J88" s="285">
        <v>0.019557920576390178</v>
      </c>
      <c r="K88" s="285">
        <v>0.0023820708473146104</v>
      </c>
      <c r="L88" s="285">
        <v>0</v>
      </c>
      <c r="M88" s="285">
        <v>-0.014124277946134441</v>
      </c>
      <c r="N88" s="120"/>
      <c r="O88" s="120"/>
    </row>
    <row r="89" spans="1:15" ht="12.75">
      <c r="A89" s="284" t="s">
        <v>197</v>
      </c>
      <c r="B89" s="284" t="s">
        <v>64</v>
      </c>
      <c r="C89" s="285">
        <v>0.018942</v>
      </c>
      <c r="D89" s="285">
        <v>0.277431</v>
      </c>
      <c r="E89" s="285">
        <v>0.062503</v>
      </c>
      <c r="F89" s="285">
        <v>0</v>
      </c>
      <c r="G89" s="285">
        <v>0.119323</v>
      </c>
      <c r="H89" s="285">
        <v>0.411816</v>
      </c>
      <c r="I89" s="285">
        <v>0.055566</v>
      </c>
      <c r="J89" s="285">
        <v>0.02447</v>
      </c>
      <c r="K89" s="285">
        <v>0.003267</v>
      </c>
      <c r="L89" s="285">
        <v>0</v>
      </c>
      <c r="M89" s="285">
        <v>0.02668</v>
      </c>
      <c r="N89" s="120"/>
      <c r="O89" s="120"/>
    </row>
    <row r="90" spans="1:15" ht="12.75" hidden="1">
      <c r="A90" s="284" t="s">
        <v>173</v>
      </c>
      <c r="B90" s="288" t="s">
        <v>174</v>
      </c>
      <c r="C90" s="285">
        <v>0</v>
      </c>
      <c r="D90" s="285">
        <v>0</v>
      </c>
      <c r="E90" s="285">
        <v>0</v>
      </c>
      <c r="F90" s="285">
        <v>0</v>
      </c>
      <c r="G90" s="285">
        <v>0</v>
      </c>
      <c r="H90" s="285">
        <v>0</v>
      </c>
      <c r="I90" s="285">
        <v>0</v>
      </c>
      <c r="J90" s="285">
        <v>0</v>
      </c>
      <c r="K90" s="285">
        <v>0</v>
      </c>
      <c r="L90" s="285">
        <v>0</v>
      </c>
      <c r="M90" s="285">
        <v>0</v>
      </c>
      <c r="N90" s="120"/>
      <c r="O90" s="120"/>
    </row>
    <row r="91" spans="1:15" ht="12.75" hidden="1">
      <c r="A91" s="284" t="s">
        <v>173</v>
      </c>
      <c r="B91" s="284" t="s">
        <v>174</v>
      </c>
      <c r="C91" s="285">
        <v>0</v>
      </c>
      <c r="D91" s="285">
        <v>0</v>
      </c>
      <c r="E91" s="285">
        <v>0</v>
      </c>
      <c r="F91" s="285">
        <v>0</v>
      </c>
      <c r="G91" s="285">
        <v>0</v>
      </c>
      <c r="H91" s="285">
        <v>0</v>
      </c>
      <c r="I91" s="285">
        <v>0</v>
      </c>
      <c r="J91" s="285">
        <v>0</v>
      </c>
      <c r="K91" s="285">
        <v>0</v>
      </c>
      <c r="L91" s="285">
        <v>0</v>
      </c>
      <c r="M91" s="285">
        <v>0</v>
      </c>
      <c r="N91" s="120"/>
      <c r="O91" s="120"/>
    </row>
    <row r="92" spans="1:15" ht="12.75" hidden="1">
      <c r="A92" s="284" t="s">
        <v>173</v>
      </c>
      <c r="B92" s="284" t="s">
        <v>174</v>
      </c>
      <c r="C92" s="285">
        <v>0</v>
      </c>
      <c r="D92" s="285">
        <v>0</v>
      </c>
      <c r="E92" s="285">
        <v>0</v>
      </c>
      <c r="F92" s="285">
        <v>0</v>
      </c>
      <c r="G92" s="285">
        <v>0</v>
      </c>
      <c r="H92" s="285">
        <v>0</v>
      </c>
      <c r="I92" s="285">
        <v>0</v>
      </c>
      <c r="J92" s="285">
        <v>0</v>
      </c>
      <c r="K92" s="285">
        <v>0</v>
      </c>
      <c r="L92" s="285">
        <v>0</v>
      </c>
      <c r="M92" s="285">
        <v>0</v>
      </c>
      <c r="N92" s="120"/>
      <c r="O92" s="120"/>
    </row>
    <row r="93" spans="1:15" ht="12.75">
      <c r="A93" s="284" t="s">
        <v>198</v>
      </c>
      <c r="B93" s="284" t="s">
        <v>87</v>
      </c>
      <c r="C93" s="285">
        <v>0.0296434543361913</v>
      </c>
      <c r="D93" s="285">
        <v>0.28852018038233374</v>
      </c>
      <c r="E93" s="285">
        <v>0.08167480553463988</v>
      </c>
      <c r="F93" s="285">
        <v>0</v>
      </c>
      <c r="G93" s="285">
        <v>0.11544370354484694</v>
      </c>
      <c r="H93" s="285">
        <v>0.4019594568197668</v>
      </c>
      <c r="I93" s="285">
        <v>0.05400608841467022</v>
      </c>
      <c r="J93" s="285">
        <v>0.026231417456528214</v>
      </c>
      <c r="K93" s="285">
        <v>0.0025208935110228006</v>
      </c>
      <c r="L93" s="285">
        <v>0</v>
      </c>
      <c r="M93" s="285">
        <v>0</v>
      </c>
      <c r="N93" s="120"/>
      <c r="O93" s="120"/>
    </row>
    <row r="94" spans="1:15" ht="12.75">
      <c r="A94" s="284" t="s">
        <v>199</v>
      </c>
      <c r="B94" s="284" t="s">
        <v>88</v>
      </c>
      <c r="C94" s="285">
        <v>0.02225422432343971</v>
      </c>
      <c r="D94" s="285">
        <v>0.25756726841332184</v>
      </c>
      <c r="E94" s="285">
        <v>0.06553786670842313</v>
      </c>
      <c r="F94" s="285">
        <v>0</v>
      </c>
      <c r="G94" s="285">
        <v>0.11086548043042052</v>
      </c>
      <c r="H94" s="285">
        <v>0.3705018020226893</v>
      </c>
      <c r="I94" s="285">
        <v>0.04909825799183091</v>
      </c>
      <c r="J94" s="285">
        <v>0.023260795225046687</v>
      </c>
      <c r="K94" s="285">
        <v>0.0025105918878796196</v>
      </c>
      <c r="L94" s="285">
        <v>0.09840371299694813</v>
      </c>
      <c r="M94" s="285">
        <v>0</v>
      </c>
      <c r="N94" s="120"/>
      <c r="O94" s="120"/>
    </row>
    <row r="95" spans="1:15" ht="12.75">
      <c r="A95" s="284" t="s">
        <v>200</v>
      </c>
      <c r="B95" s="284" t="s">
        <v>89</v>
      </c>
      <c r="C95" s="285">
        <v>0.0179442059565711</v>
      </c>
      <c r="D95" s="285">
        <v>0.27163355907270204</v>
      </c>
      <c r="E95" s="285">
        <v>0.08030303388333351</v>
      </c>
      <c r="F95" s="285">
        <v>0</v>
      </c>
      <c r="G95" s="285">
        <v>0.12869955675312938</v>
      </c>
      <c r="H95" s="285">
        <v>0.41289402626964505</v>
      </c>
      <c r="I95" s="285">
        <v>0.057398372366152056</v>
      </c>
      <c r="J95" s="285">
        <v>0.031127245698466754</v>
      </c>
      <c r="K95" s="285"/>
      <c r="L95" s="285"/>
      <c r="M95" s="285"/>
      <c r="N95" s="120"/>
      <c r="O95" s="120"/>
    </row>
    <row r="96" spans="3:15" ht="12.75">
      <c r="C96" s="121"/>
      <c r="D96" s="121"/>
      <c r="E96" s="121"/>
      <c r="F96" s="121"/>
      <c r="G96" s="121"/>
      <c r="H96" s="121"/>
      <c r="I96" s="121"/>
      <c r="J96" s="121"/>
      <c r="K96" s="121"/>
      <c r="L96" s="121"/>
      <c r="M96" s="121"/>
      <c r="N96" s="120"/>
      <c r="O96" s="120"/>
    </row>
    <row r="97" spans="1:13" ht="12.75">
      <c r="A97" s="116" t="s">
        <v>403</v>
      </c>
      <c r="B97" s="116"/>
      <c r="C97" s="122"/>
      <c r="D97" s="122"/>
      <c r="E97" s="122"/>
      <c r="F97" s="122"/>
      <c r="G97" s="122"/>
      <c r="H97" s="122"/>
      <c r="I97" s="122"/>
      <c r="J97" s="122"/>
      <c r="K97" s="122"/>
      <c r="L97" s="122"/>
      <c r="M97" s="122"/>
    </row>
    <row r="98" spans="1:13" ht="12.75">
      <c r="A98" s="282" t="s">
        <v>107</v>
      </c>
      <c r="B98" s="282" t="s">
        <v>108</v>
      </c>
      <c r="C98" s="289">
        <v>0</v>
      </c>
      <c r="D98" s="289">
        <v>0</v>
      </c>
      <c r="E98" s="289">
        <v>0</v>
      </c>
      <c r="F98" s="289">
        <v>0</v>
      </c>
      <c r="G98" s="289">
        <v>0</v>
      </c>
      <c r="H98" s="289">
        <v>1</v>
      </c>
      <c r="I98" s="289">
        <v>0</v>
      </c>
      <c r="J98" s="289">
        <v>0</v>
      </c>
      <c r="K98" s="289">
        <v>0</v>
      </c>
      <c r="L98" s="289">
        <v>0</v>
      </c>
      <c r="M98" s="289">
        <v>0</v>
      </c>
    </row>
    <row r="99" spans="1:13" ht="12.75">
      <c r="A99" s="284" t="s">
        <v>109</v>
      </c>
      <c r="B99" s="284" t="s">
        <v>9</v>
      </c>
      <c r="C99" s="285">
        <v>0.01787511532310702</v>
      </c>
      <c r="D99" s="285">
        <v>0.2705876875132774</v>
      </c>
      <c r="E99" s="285">
        <v>0.07999384285568287</v>
      </c>
      <c r="F99" s="285">
        <v>0</v>
      </c>
      <c r="G99" s="285">
        <v>0.12820402443901413</v>
      </c>
      <c r="H99" s="285">
        <v>0.4113042590825348</v>
      </c>
      <c r="I99" s="285">
        <v>0.057177371229841956</v>
      </c>
      <c r="J99" s="285">
        <v>0.03100739636501037</v>
      </c>
      <c r="K99" s="285">
        <v>0.0038503031915314745</v>
      </c>
      <c r="L99" s="285"/>
      <c r="M99" s="285"/>
    </row>
    <row r="100" spans="1:13" ht="12.75">
      <c r="A100" s="284" t="s">
        <v>110</v>
      </c>
      <c r="B100" s="284" t="s">
        <v>27</v>
      </c>
      <c r="C100" s="285">
        <v>0.01787511532310702</v>
      </c>
      <c r="D100" s="285">
        <v>0.2705876875132774</v>
      </c>
      <c r="E100" s="285">
        <v>0.07999384285568287</v>
      </c>
      <c r="F100" s="285">
        <v>0</v>
      </c>
      <c r="G100" s="285">
        <v>0.12820402443901413</v>
      </c>
      <c r="H100" s="285">
        <v>0.4113042590825348</v>
      </c>
      <c r="I100" s="285">
        <v>0.057177371229841956</v>
      </c>
      <c r="J100" s="285">
        <v>0.03100739636501037</v>
      </c>
      <c r="K100" s="285">
        <v>0.0038503031915314745</v>
      </c>
      <c r="L100" s="285"/>
      <c r="M100" s="285"/>
    </row>
    <row r="101" spans="1:13" ht="12.75">
      <c r="A101" s="284" t="s">
        <v>111</v>
      </c>
      <c r="B101" s="284" t="s">
        <v>28</v>
      </c>
      <c r="C101" s="285">
        <v>0.01787511532310702</v>
      </c>
      <c r="D101" s="285">
        <v>0.2705876875132774</v>
      </c>
      <c r="E101" s="285">
        <v>0.07999384285568287</v>
      </c>
      <c r="F101" s="285">
        <v>0</v>
      </c>
      <c r="G101" s="285">
        <v>0.12820402443901413</v>
      </c>
      <c r="H101" s="285">
        <v>0.4113042590825348</v>
      </c>
      <c r="I101" s="285">
        <v>0.057177371229841956</v>
      </c>
      <c r="J101" s="285">
        <v>0.03100739636501037</v>
      </c>
      <c r="K101" s="285">
        <v>0.0038503031915314745</v>
      </c>
      <c r="L101" s="285"/>
      <c r="M101" s="285"/>
    </row>
    <row r="102" spans="1:13" ht="12.75">
      <c r="A102" s="284" t="s">
        <v>112</v>
      </c>
      <c r="B102" s="284" t="s">
        <v>13</v>
      </c>
      <c r="C102" s="285">
        <v>0.03599059961480204</v>
      </c>
      <c r="D102" s="285">
        <v>0.5448140023687851</v>
      </c>
      <c r="E102" s="285">
        <v>0.1610633731770435</v>
      </c>
      <c r="F102" s="285">
        <v>0</v>
      </c>
      <c r="G102" s="285">
        <v>0.25813202483936937</v>
      </c>
      <c r="H102" s="285">
        <v>0</v>
      </c>
      <c r="I102" s="285">
        <v>0</v>
      </c>
      <c r="J102" s="285">
        <v>0</v>
      </c>
      <c r="K102" s="285">
        <v>0</v>
      </c>
      <c r="L102" s="285"/>
      <c r="M102" s="285"/>
    </row>
    <row r="103" spans="1:13" ht="12.75">
      <c r="A103" s="284" t="s">
        <v>113</v>
      </c>
      <c r="B103" s="284" t="s">
        <v>14</v>
      </c>
      <c r="C103" s="285">
        <v>0</v>
      </c>
      <c r="D103" s="285">
        <v>0</v>
      </c>
      <c r="E103" s="285">
        <v>0</v>
      </c>
      <c r="F103" s="285">
        <v>0</v>
      </c>
      <c r="G103" s="285">
        <v>0</v>
      </c>
      <c r="H103" s="285">
        <v>0.8171510443852026</v>
      </c>
      <c r="I103" s="285">
        <v>0.11359607294095672</v>
      </c>
      <c r="J103" s="285">
        <v>0.06160336481769749</v>
      </c>
      <c r="K103" s="285">
        <v>0.0076495178561432585</v>
      </c>
      <c r="L103" s="285"/>
      <c r="M103" s="285"/>
    </row>
    <row r="104" spans="1:13" ht="12.75">
      <c r="A104" s="284" t="s">
        <v>114</v>
      </c>
      <c r="B104" s="284" t="s">
        <v>34</v>
      </c>
      <c r="C104" s="285">
        <v>0.018337698378302642</v>
      </c>
      <c r="D104" s="285">
        <v>0.27685171784842666</v>
      </c>
      <c r="E104" s="285">
        <v>0.08198946151056613</v>
      </c>
      <c r="F104" s="285">
        <v>0</v>
      </c>
      <c r="G104" s="285">
        <v>0.1231919461472627</v>
      </c>
      <c r="H104" s="285">
        <v>0.4117366558065405</v>
      </c>
      <c r="I104" s="285">
        <v>0.054677919397341616</v>
      </c>
      <c r="J104" s="285">
        <v>0.029457010935850094</v>
      </c>
      <c r="K104" s="285">
        <v>0.003757589975709631</v>
      </c>
      <c r="L104" s="285"/>
      <c r="M104" s="285"/>
    </row>
    <row r="105" spans="1:13" ht="12.75">
      <c r="A105" s="284" t="s">
        <v>115</v>
      </c>
      <c r="B105" s="284" t="s">
        <v>32</v>
      </c>
      <c r="C105" s="285">
        <v>0.016487366157520156</v>
      </c>
      <c r="D105" s="285">
        <v>0.2517955965078296</v>
      </c>
      <c r="E105" s="285">
        <v>0.07400698689103308</v>
      </c>
      <c r="F105" s="285">
        <v>0</v>
      </c>
      <c r="G105" s="285">
        <v>0.14324025931426843</v>
      </c>
      <c r="H105" s="285">
        <v>0.4100070689105177</v>
      </c>
      <c r="I105" s="285">
        <v>0.064675726727343</v>
      </c>
      <c r="J105" s="285">
        <v>0.03565855265249119</v>
      </c>
      <c r="K105" s="285">
        <v>0.004128442838997005</v>
      </c>
      <c r="L105" s="285"/>
      <c r="M105" s="285"/>
    </row>
    <row r="106" spans="1:13" ht="12.75" hidden="1">
      <c r="A106" s="284" t="s">
        <v>116</v>
      </c>
      <c r="B106" s="284" t="s">
        <v>35</v>
      </c>
      <c r="C106" s="285">
        <v>0.016487366157520156</v>
      </c>
      <c r="D106" s="285">
        <v>0.2517955965078296</v>
      </c>
      <c r="E106" s="285">
        <v>0.07400698689103308</v>
      </c>
      <c r="F106" s="285">
        <v>0</v>
      </c>
      <c r="G106" s="285">
        <v>0.14324025931426843</v>
      </c>
      <c r="H106" s="285">
        <v>0.4100070689105177</v>
      </c>
      <c r="I106" s="285">
        <v>0.064675726727343</v>
      </c>
      <c r="J106" s="285">
        <v>0.03565855265249119</v>
      </c>
      <c r="K106" s="285">
        <v>0.004128442838997005</v>
      </c>
      <c r="L106" s="285"/>
      <c r="M106" s="285"/>
    </row>
    <row r="107" spans="1:13" ht="12.75" hidden="1">
      <c r="A107" s="284" t="s">
        <v>117</v>
      </c>
      <c r="B107" s="284" t="s">
        <v>36</v>
      </c>
      <c r="C107" s="285">
        <v>0.016487366157520156</v>
      </c>
      <c r="D107" s="285">
        <v>0.2517955965078296</v>
      </c>
      <c r="E107" s="285">
        <v>0.07400698689103308</v>
      </c>
      <c r="F107" s="285">
        <v>0</v>
      </c>
      <c r="G107" s="285">
        <v>0.14324025931426843</v>
      </c>
      <c r="H107" s="285">
        <v>0.4100070689105177</v>
      </c>
      <c r="I107" s="285">
        <v>0.064675726727343</v>
      </c>
      <c r="J107" s="285">
        <v>0.03565855265249119</v>
      </c>
      <c r="K107" s="285">
        <v>0.004128442838997005</v>
      </c>
      <c r="L107" s="285"/>
      <c r="M107" s="285"/>
    </row>
    <row r="108" spans="1:13" ht="12.75">
      <c r="A108" s="284" t="s">
        <v>118</v>
      </c>
      <c r="B108" s="284" t="s">
        <v>37</v>
      </c>
      <c r="C108" s="285">
        <v>0.033957446635236054</v>
      </c>
      <c r="D108" s="285">
        <v>0.5185992383326858</v>
      </c>
      <c r="E108" s="285">
        <v>0.15242509227834486</v>
      </c>
      <c r="F108" s="285">
        <v>0</v>
      </c>
      <c r="G108" s="285">
        <v>0.29501822275373324</v>
      </c>
      <c r="H108" s="285">
        <v>0</v>
      </c>
      <c r="I108" s="285">
        <v>0</v>
      </c>
      <c r="J108" s="285">
        <v>0</v>
      </c>
      <c r="K108" s="285">
        <v>0</v>
      </c>
      <c r="L108" s="285"/>
      <c r="M108" s="285"/>
    </row>
    <row r="109" spans="1:13" ht="12.75">
      <c r="A109" s="284" t="s">
        <v>119</v>
      </c>
      <c r="B109" s="284" t="s">
        <v>38</v>
      </c>
      <c r="C109" s="285">
        <v>0</v>
      </c>
      <c r="D109" s="285">
        <v>0</v>
      </c>
      <c r="E109" s="285">
        <v>0</v>
      </c>
      <c r="F109" s="285">
        <v>0</v>
      </c>
      <c r="G109" s="285">
        <v>0</v>
      </c>
      <c r="H109" s="285">
        <v>0.7969507169905587</v>
      </c>
      <c r="I109" s="285">
        <v>0.12571336129448676</v>
      </c>
      <c r="J109" s="285">
        <v>0.06931126621490172</v>
      </c>
      <c r="K109" s="285">
        <v>0.008024655500052527</v>
      </c>
      <c r="L109" s="285"/>
      <c r="M109" s="285"/>
    </row>
    <row r="110" spans="1:13" ht="12.75">
      <c r="A110" s="284" t="s">
        <v>120</v>
      </c>
      <c r="B110" s="284" t="s">
        <v>30</v>
      </c>
      <c r="C110" s="285">
        <v>0.02425915107584845</v>
      </c>
      <c r="D110" s="285">
        <v>0.28255812666158214</v>
      </c>
      <c r="E110" s="285">
        <v>0.0781671478288673</v>
      </c>
      <c r="F110" s="285">
        <v>0</v>
      </c>
      <c r="G110" s="285">
        <v>0.11607278881868865</v>
      </c>
      <c r="H110" s="285">
        <v>0.41422337606807264</v>
      </c>
      <c r="I110" s="285">
        <v>0.0556555915160539</v>
      </c>
      <c r="J110" s="285">
        <v>0.026377768733439277</v>
      </c>
      <c r="K110" s="285">
        <v>0.002686049297447638</v>
      </c>
      <c r="L110" s="285"/>
      <c r="M110" s="285"/>
    </row>
    <row r="111" spans="1:13" ht="12.75" hidden="1">
      <c r="A111" s="284" t="s">
        <v>121</v>
      </c>
      <c r="B111" s="284" t="s">
        <v>39</v>
      </c>
      <c r="C111" s="285">
        <v>0.02425915107584845</v>
      </c>
      <c r="D111" s="285">
        <v>0.28255812666158214</v>
      </c>
      <c r="E111" s="285">
        <v>0.0781671478288673</v>
      </c>
      <c r="F111" s="285">
        <v>0</v>
      </c>
      <c r="G111" s="285">
        <v>0.11607278881868865</v>
      </c>
      <c r="H111" s="285">
        <v>0.41422337606807264</v>
      </c>
      <c r="I111" s="285">
        <v>0.0556555915160539</v>
      </c>
      <c r="J111" s="285">
        <v>0.026377768733439277</v>
      </c>
      <c r="K111" s="285">
        <v>0.002686049297447638</v>
      </c>
      <c r="L111" s="285"/>
      <c r="M111" s="285"/>
    </row>
    <row r="112" spans="1:13" ht="12.75" hidden="1">
      <c r="A112" s="284" t="s">
        <v>122</v>
      </c>
      <c r="B112" s="284" t="s">
        <v>40</v>
      </c>
      <c r="C112" s="285">
        <v>0.02425915107584845</v>
      </c>
      <c r="D112" s="285">
        <v>0.28255812666158214</v>
      </c>
      <c r="E112" s="285">
        <v>0.0781671478288673</v>
      </c>
      <c r="F112" s="285">
        <v>0</v>
      </c>
      <c r="G112" s="285">
        <v>0.11607278881868865</v>
      </c>
      <c r="H112" s="285">
        <v>0.41422337606807264</v>
      </c>
      <c r="I112" s="285">
        <v>0.0556555915160539</v>
      </c>
      <c r="J112" s="285">
        <v>0.026377768733439277</v>
      </c>
      <c r="K112" s="285">
        <v>0.002686049297447638</v>
      </c>
      <c r="L112" s="285"/>
      <c r="M112" s="285"/>
    </row>
    <row r="113" spans="1:13" ht="12.75" hidden="1">
      <c r="A113" s="284" t="s">
        <v>123</v>
      </c>
      <c r="B113" s="284" t="s">
        <v>41</v>
      </c>
      <c r="C113" s="285">
        <v>0</v>
      </c>
      <c r="D113" s="285">
        <v>0</v>
      </c>
      <c r="E113" s="285">
        <v>0</v>
      </c>
      <c r="F113" s="285">
        <v>0</v>
      </c>
      <c r="G113" s="285">
        <v>0</v>
      </c>
      <c r="H113" s="285">
        <v>0</v>
      </c>
      <c r="I113" s="285">
        <v>0</v>
      </c>
      <c r="J113" s="285">
        <v>0</v>
      </c>
      <c r="K113" s="285">
        <v>0</v>
      </c>
      <c r="L113" s="285"/>
      <c r="M113" s="285"/>
    </row>
    <row r="114" spans="1:13" ht="12.75" hidden="1">
      <c r="A114" s="284" t="s">
        <v>202</v>
      </c>
      <c r="B114" s="284" t="s">
        <v>42</v>
      </c>
      <c r="C114" s="285">
        <v>0</v>
      </c>
      <c r="D114" s="285">
        <v>0</v>
      </c>
      <c r="E114" s="285">
        <v>0</v>
      </c>
      <c r="F114" s="285">
        <v>0</v>
      </c>
      <c r="G114" s="285">
        <v>0</v>
      </c>
      <c r="H114" s="285">
        <v>0</v>
      </c>
      <c r="I114" s="285">
        <v>0</v>
      </c>
      <c r="J114" s="285">
        <v>0</v>
      </c>
      <c r="K114" s="285">
        <v>0</v>
      </c>
      <c r="L114" s="285"/>
      <c r="M114" s="285"/>
    </row>
    <row r="115" spans="1:13" ht="12.75">
      <c r="A115" s="284" t="s">
        <v>124</v>
      </c>
      <c r="B115" s="284" t="s">
        <v>43</v>
      </c>
      <c r="C115" s="285">
        <v>0.02425915107584845</v>
      </c>
      <c r="D115" s="285">
        <v>0.28255812666158214</v>
      </c>
      <c r="E115" s="285">
        <v>0.07816714782886731</v>
      </c>
      <c r="F115" s="285">
        <v>0</v>
      </c>
      <c r="G115" s="285">
        <v>0.11607278881868865</v>
      </c>
      <c r="H115" s="285">
        <v>0.41422337606807264</v>
      </c>
      <c r="I115" s="285">
        <v>0.0556555915160539</v>
      </c>
      <c r="J115" s="285">
        <v>0.026377768733439277</v>
      </c>
      <c r="K115" s="285">
        <v>0.0026860492974476384</v>
      </c>
      <c r="L115" s="285"/>
      <c r="M115" s="285"/>
    </row>
    <row r="116" spans="1:13" ht="12.75" hidden="1">
      <c r="A116" s="284" t="s">
        <v>125</v>
      </c>
      <c r="B116" s="284" t="s">
        <v>44</v>
      </c>
      <c r="C116" s="285">
        <v>0</v>
      </c>
      <c r="D116" s="285">
        <v>0</v>
      </c>
      <c r="E116" s="285">
        <v>0</v>
      </c>
      <c r="F116" s="285">
        <v>0</v>
      </c>
      <c r="G116" s="285">
        <v>0</v>
      </c>
      <c r="H116" s="285">
        <v>0</v>
      </c>
      <c r="I116" s="285">
        <v>0</v>
      </c>
      <c r="J116" s="285">
        <v>0</v>
      </c>
      <c r="K116" s="285">
        <v>0</v>
      </c>
      <c r="L116" s="285"/>
      <c r="M116" s="285"/>
    </row>
    <row r="117" spans="1:13" ht="12.75" hidden="1">
      <c r="A117" s="284" t="s">
        <v>126</v>
      </c>
      <c r="B117" s="284" t="s">
        <v>45</v>
      </c>
      <c r="C117" s="285">
        <v>0</v>
      </c>
      <c r="D117" s="285">
        <v>0</v>
      </c>
      <c r="E117" s="285">
        <v>0</v>
      </c>
      <c r="F117" s="285">
        <v>0</v>
      </c>
      <c r="G117" s="285">
        <v>0</v>
      </c>
      <c r="H117" s="285">
        <v>0</v>
      </c>
      <c r="I117" s="285">
        <v>0</v>
      </c>
      <c r="J117" s="285">
        <v>0</v>
      </c>
      <c r="K117" s="285">
        <v>0</v>
      </c>
      <c r="L117" s="285"/>
      <c r="M117" s="285"/>
    </row>
    <row r="118" spans="1:13" ht="12.75">
      <c r="A118" s="284" t="s">
        <v>127</v>
      </c>
      <c r="B118" s="284" t="s">
        <v>46</v>
      </c>
      <c r="C118" s="285">
        <v>0.02271526493256816</v>
      </c>
      <c r="D118" s="285">
        <v>0.27441476529526987</v>
      </c>
      <c r="E118" s="285">
        <v>0.07620782852608898</v>
      </c>
      <c r="F118" s="285">
        <v>0</v>
      </c>
      <c r="G118" s="285">
        <v>0.11606818498662246</v>
      </c>
      <c r="H118" s="285">
        <v>0.42652413062732064</v>
      </c>
      <c r="I118" s="285">
        <v>0.055084982001795964</v>
      </c>
      <c r="J118" s="285">
        <v>0.026228498131878535</v>
      </c>
      <c r="K118" s="285">
        <v>0.0027563454984553537</v>
      </c>
      <c r="L118" s="285"/>
      <c r="M118" s="285"/>
    </row>
    <row r="119" spans="1:13" ht="12.75">
      <c r="A119" s="284" t="s">
        <v>128</v>
      </c>
      <c r="B119" s="284" t="s">
        <v>129</v>
      </c>
      <c r="C119" s="285">
        <v>0.01728785527394989</v>
      </c>
      <c r="D119" s="285">
        <v>0.2593923861736753</v>
      </c>
      <c r="E119" s="285">
        <v>0.07898807764979025</v>
      </c>
      <c r="F119" s="285">
        <v>0</v>
      </c>
      <c r="G119" s="285">
        <v>0.111962260361247</v>
      </c>
      <c r="H119" s="285">
        <v>0.45331692253680184</v>
      </c>
      <c r="I119" s="285">
        <v>0.04840131974583661</v>
      </c>
      <c r="J119" s="285">
        <v>0.026027779145999932</v>
      </c>
      <c r="K119" s="285">
        <v>0.004623399112699121</v>
      </c>
      <c r="L119" s="285"/>
      <c r="M119" s="285"/>
    </row>
    <row r="120" spans="1:13" ht="12.75">
      <c r="A120" s="284" t="s">
        <v>130</v>
      </c>
      <c r="B120" s="284" t="s">
        <v>131</v>
      </c>
      <c r="C120" s="285">
        <v>0.01666819688655251</v>
      </c>
      <c r="D120" s="285">
        <v>0.23502876240735152</v>
      </c>
      <c r="E120" s="285">
        <v>0.07018245948967503</v>
      </c>
      <c r="F120" s="285">
        <v>0</v>
      </c>
      <c r="G120" s="285">
        <v>0.13050019530193732</v>
      </c>
      <c r="H120" s="285">
        <v>0.4310146632230765</v>
      </c>
      <c r="I120" s="285">
        <v>0.07897093044758505</v>
      </c>
      <c r="J120" s="285">
        <v>0.03272725044051461</v>
      </c>
      <c r="K120" s="285">
        <v>0.004907541803307608</v>
      </c>
      <c r="L120" s="285"/>
      <c r="M120" s="285"/>
    </row>
    <row r="121" spans="1:13" ht="12.75">
      <c r="A121" s="284" t="s">
        <v>132</v>
      </c>
      <c r="B121" s="284" t="s">
        <v>133</v>
      </c>
      <c r="C121" s="285">
        <v>0.01860957252667023</v>
      </c>
      <c r="D121" s="285">
        <v>0.28486992359674135</v>
      </c>
      <c r="E121" s="285">
        <v>0.0841498711807898</v>
      </c>
      <c r="F121" s="285">
        <v>0</v>
      </c>
      <c r="G121" s="285">
        <v>0.12518411844960017</v>
      </c>
      <c r="H121" s="285">
        <v>0.3986576199286836</v>
      </c>
      <c r="I121" s="285">
        <v>0.054910473021237485</v>
      </c>
      <c r="J121" s="285">
        <v>0.030099366864490693</v>
      </c>
      <c r="K121" s="285">
        <v>0.0035190544317868027</v>
      </c>
      <c r="L121" s="285"/>
      <c r="M121" s="285"/>
    </row>
    <row r="122" spans="1:13" ht="12.75">
      <c r="A122" s="284" t="s">
        <v>134</v>
      </c>
      <c r="B122" s="284" t="s">
        <v>135</v>
      </c>
      <c r="C122" s="285">
        <v>0.016375639766309787</v>
      </c>
      <c r="D122" s="285">
        <v>0.2565168028336115</v>
      </c>
      <c r="E122" s="285">
        <v>0.07624275915059511</v>
      </c>
      <c r="F122" s="285">
        <v>0</v>
      </c>
      <c r="G122" s="285">
        <v>0.14489740485575678</v>
      </c>
      <c r="H122" s="285">
        <v>0.404991812622432</v>
      </c>
      <c r="I122" s="285">
        <v>0.06119695207426227</v>
      </c>
      <c r="J122" s="285">
        <v>0.035820677735948284</v>
      </c>
      <c r="K122" s="285">
        <v>0.0039579509610842365</v>
      </c>
      <c r="L122" s="285"/>
      <c r="M122" s="285"/>
    </row>
    <row r="123" spans="1:13" ht="12.75">
      <c r="A123" s="284" t="s">
        <v>136</v>
      </c>
      <c r="B123" s="284" t="s">
        <v>26</v>
      </c>
      <c r="C123" s="285">
        <v>0.01805108933658012</v>
      </c>
      <c r="D123" s="285">
        <v>0.2777816434059589</v>
      </c>
      <c r="E123" s="285">
        <v>0.08217309317324112</v>
      </c>
      <c r="F123" s="285">
        <v>0</v>
      </c>
      <c r="G123" s="285">
        <v>0.1301124400511393</v>
      </c>
      <c r="H123" s="285">
        <v>0.40024116810212074</v>
      </c>
      <c r="I123" s="285">
        <v>0.05648209278449368</v>
      </c>
      <c r="J123" s="285">
        <v>0.03152969458235509</v>
      </c>
      <c r="K123" s="285">
        <v>0.003628778564111161</v>
      </c>
      <c r="L123" s="285"/>
      <c r="M123" s="285"/>
    </row>
    <row r="124" spans="1:13" ht="12.75">
      <c r="A124" s="284" t="s">
        <v>137</v>
      </c>
      <c r="B124" s="284" t="s">
        <v>138</v>
      </c>
      <c r="C124" s="285">
        <v>0.017295374552809738</v>
      </c>
      <c r="D124" s="285">
        <v>0.2596313196894376</v>
      </c>
      <c r="E124" s="285">
        <v>0.07892415653049652</v>
      </c>
      <c r="F124" s="285">
        <v>0</v>
      </c>
      <c r="G124" s="285">
        <v>0.11185548242101688</v>
      </c>
      <c r="H124" s="285">
        <v>0.4529411387706975</v>
      </c>
      <c r="I124" s="285">
        <v>0.048681690498439435</v>
      </c>
      <c r="J124" s="285">
        <v>0.02603879147389003</v>
      </c>
      <c r="K124" s="285">
        <v>0.00463204606321215</v>
      </c>
      <c r="L124" s="285"/>
      <c r="M124" s="285"/>
    </row>
    <row r="125" spans="1:13" ht="12.75">
      <c r="A125" s="284" t="s">
        <v>139</v>
      </c>
      <c r="B125" s="284" t="s">
        <v>140</v>
      </c>
      <c r="C125" s="285">
        <v>0.016630888804627687</v>
      </c>
      <c r="D125" s="285">
        <v>0.23511173424136325</v>
      </c>
      <c r="E125" s="285">
        <v>0.07025046730666006</v>
      </c>
      <c r="F125" s="285">
        <v>0</v>
      </c>
      <c r="G125" s="285">
        <v>0.1306993814584596</v>
      </c>
      <c r="H125" s="285">
        <v>0.4311502880479897</v>
      </c>
      <c r="I125" s="285">
        <v>0.07849241157395938</v>
      </c>
      <c r="J125" s="285">
        <v>0.032766608334361735</v>
      </c>
      <c r="K125" s="285">
        <v>0.004898220232578537</v>
      </c>
      <c r="L125" s="285"/>
      <c r="M125" s="285"/>
    </row>
    <row r="126" spans="1:13" ht="12.75">
      <c r="A126" s="284" t="s">
        <v>141</v>
      </c>
      <c r="B126" s="284" t="s">
        <v>142</v>
      </c>
      <c r="C126" s="285">
        <v>0.017129253115764225</v>
      </c>
      <c r="D126" s="285">
        <v>0.25350142332741904</v>
      </c>
      <c r="E126" s="285">
        <v>0.07675573422453741</v>
      </c>
      <c r="F126" s="285">
        <v>0</v>
      </c>
      <c r="G126" s="285">
        <v>0.11656645718037756</v>
      </c>
      <c r="H126" s="285">
        <v>0.4474934260900205</v>
      </c>
      <c r="I126" s="285">
        <v>0.05613437076731942</v>
      </c>
      <c r="J126" s="285">
        <v>0.027720745689007956</v>
      </c>
      <c r="K126" s="285">
        <v>0.0046985896055537464</v>
      </c>
      <c r="L126" s="285"/>
      <c r="M126" s="285"/>
    </row>
    <row r="127" spans="1:13" ht="12.75">
      <c r="A127" s="284" t="s">
        <v>143</v>
      </c>
      <c r="B127" s="284" t="s">
        <v>29</v>
      </c>
      <c r="C127" s="285">
        <v>0.017132940677100545</v>
      </c>
      <c r="D127" s="285">
        <v>0.25330148023209437</v>
      </c>
      <c r="E127" s="285">
        <v>0.07678667310976145</v>
      </c>
      <c r="F127" s="285">
        <v>0</v>
      </c>
      <c r="G127" s="285">
        <v>0.11659674409641957</v>
      </c>
      <c r="H127" s="285">
        <v>0.4477413577083705</v>
      </c>
      <c r="I127" s="285">
        <v>0.05604372242127372</v>
      </c>
      <c r="J127" s="285">
        <v>0.0277026469696286</v>
      </c>
      <c r="K127" s="285">
        <v>0.004694434785351243</v>
      </c>
      <c r="L127" s="285"/>
      <c r="M127" s="285"/>
    </row>
    <row r="128" spans="1:13" ht="12.75">
      <c r="A128" s="284" t="s">
        <v>144</v>
      </c>
      <c r="B128" s="284" t="s">
        <v>145</v>
      </c>
      <c r="C128" s="285">
        <v>0.007420790567243784</v>
      </c>
      <c r="D128" s="285">
        <v>0.6971870720668392</v>
      </c>
      <c r="E128" s="285">
        <v>0.03320915942476009</v>
      </c>
      <c r="F128" s="285">
        <v>0</v>
      </c>
      <c r="G128" s="285">
        <v>0.053223444886528505</v>
      </c>
      <c r="H128" s="285">
        <v>0.170751500669834</v>
      </c>
      <c r="I128" s="285">
        <v>0.02373698235858184</v>
      </c>
      <c r="J128" s="285">
        <v>0.012872610346899998</v>
      </c>
      <c r="K128" s="285">
        <v>0.0015984396793127385</v>
      </c>
      <c r="L128" s="285"/>
      <c r="M128" s="285"/>
    </row>
    <row r="129" spans="1:13" ht="12.75">
      <c r="A129" s="284" t="s">
        <v>146</v>
      </c>
      <c r="B129" s="284" t="s">
        <v>47</v>
      </c>
      <c r="C129" s="285">
        <v>0.03555512776459525</v>
      </c>
      <c r="D129" s="285">
        <v>0.28192465135603</v>
      </c>
      <c r="E129" s="285">
        <v>0.06580368086105505</v>
      </c>
      <c r="F129" s="285">
        <v>0</v>
      </c>
      <c r="G129" s="285">
        <v>0.08153539507367494</v>
      </c>
      <c r="H129" s="285">
        <v>0.4754513649953301</v>
      </c>
      <c r="I129" s="285">
        <v>0.046596907517319125</v>
      </c>
      <c r="J129" s="285">
        <v>0.013132872431995528</v>
      </c>
      <c r="K129" s="285">
        <v>0</v>
      </c>
      <c r="L129" s="285"/>
      <c r="M129" s="285"/>
    </row>
    <row r="130" spans="1:15" ht="12.75" hidden="1">
      <c r="A130" s="284" t="s">
        <v>147</v>
      </c>
      <c r="B130" s="284" t="s">
        <v>148</v>
      </c>
      <c r="C130" s="285">
        <v>0</v>
      </c>
      <c r="D130" s="285">
        <v>0</v>
      </c>
      <c r="E130" s="285">
        <v>0</v>
      </c>
      <c r="F130" s="285">
        <v>0</v>
      </c>
      <c r="G130" s="285">
        <v>0</v>
      </c>
      <c r="H130" s="285">
        <v>0.8171510443852026</v>
      </c>
      <c r="I130" s="285">
        <v>0.11359607294095672</v>
      </c>
      <c r="J130" s="285">
        <v>0.06160336481769749</v>
      </c>
      <c r="K130" s="285">
        <v>0.0076495178561432585</v>
      </c>
      <c r="L130" s="285"/>
      <c r="M130" s="285"/>
      <c r="N130" s="120"/>
      <c r="O130" s="120"/>
    </row>
    <row r="131" spans="1:15" ht="12.75" hidden="1">
      <c r="A131" s="284" t="s">
        <v>149</v>
      </c>
      <c r="B131" s="284" t="s">
        <v>150</v>
      </c>
      <c r="C131" s="285">
        <v>0</v>
      </c>
      <c r="D131" s="285">
        <v>0</v>
      </c>
      <c r="E131" s="285">
        <v>0</v>
      </c>
      <c r="F131" s="285">
        <v>0</v>
      </c>
      <c r="G131" s="285">
        <v>0</v>
      </c>
      <c r="H131" s="285">
        <v>0.7969507169905587</v>
      </c>
      <c r="I131" s="285">
        <v>0.12571336129448676</v>
      </c>
      <c r="J131" s="285">
        <v>0.06931126621490172</v>
      </c>
      <c r="K131" s="285">
        <v>0.008024655500052527</v>
      </c>
      <c r="L131" s="285"/>
      <c r="M131" s="285"/>
      <c r="N131" s="120"/>
      <c r="O131" s="120"/>
    </row>
    <row r="132" spans="1:15" ht="12.75" hidden="1">
      <c r="A132" s="284" t="s">
        <v>151</v>
      </c>
      <c r="B132" s="284" t="s">
        <v>48</v>
      </c>
      <c r="C132" s="285">
        <v>0</v>
      </c>
      <c r="D132" s="285">
        <v>0</v>
      </c>
      <c r="E132" s="285">
        <v>0</v>
      </c>
      <c r="F132" s="285">
        <v>0</v>
      </c>
      <c r="G132" s="285">
        <v>0</v>
      </c>
      <c r="H132" s="285">
        <v>0</v>
      </c>
      <c r="I132" s="285">
        <v>0</v>
      </c>
      <c r="J132" s="285">
        <v>0</v>
      </c>
      <c r="K132" s="285">
        <v>0</v>
      </c>
      <c r="L132" s="285"/>
      <c r="M132" s="285"/>
      <c r="N132" s="120"/>
      <c r="O132" s="120"/>
    </row>
    <row r="133" spans="1:15" ht="12.75" hidden="1">
      <c r="A133" s="284" t="s">
        <v>152</v>
      </c>
      <c r="B133" s="284" t="s">
        <v>49</v>
      </c>
      <c r="C133" s="285">
        <v>0.016487366157520156</v>
      </c>
      <c r="D133" s="285">
        <v>0.2517955965078297</v>
      </c>
      <c r="E133" s="285">
        <v>0.07400698689103308</v>
      </c>
      <c r="F133" s="285">
        <v>0</v>
      </c>
      <c r="G133" s="285">
        <v>0.14324025931426843</v>
      </c>
      <c r="H133" s="285">
        <v>0.4100070689105177</v>
      </c>
      <c r="I133" s="285">
        <v>0.064675726727343</v>
      </c>
      <c r="J133" s="285">
        <v>0.03565855265249119</v>
      </c>
      <c r="K133" s="285">
        <v>0.004128442838997006</v>
      </c>
      <c r="L133" s="285"/>
      <c r="M133" s="285"/>
      <c r="N133" s="120"/>
      <c r="O133" s="120"/>
    </row>
    <row r="134" spans="1:15" ht="12.75" hidden="1">
      <c r="A134" s="284" t="s">
        <v>153</v>
      </c>
      <c r="B134" s="284" t="s">
        <v>50</v>
      </c>
      <c r="C134" s="285">
        <v>0</v>
      </c>
      <c r="D134" s="285">
        <v>0</v>
      </c>
      <c r="E134" s="285">
        <v>0</v>
      </c>
      <c r="F134" s="285">
        <v>0</v>
      </c>
      <c r="G134" s="285">
        <v>0</v>
      </c>
      <c r="H134" s="285">
        <v>0</v>
      </c>
      <c r="I134" s="285">
        <v>0</v>
      </c>
      <c r="J134" s="285">
        <v>0</v>
      </c>
      <c r="K134" s="285">
        <v>0</v>
      </c>
      <c r="L134" s="285"/>
      <c r="M134" s="285"/>
      <c r="N134" s="120"/>
      <c r="O134" s="120"/>
    </row>
    <row r="135" spans="1:15" ht="12.75" hidden="1">
      <c r="A135" s="284" t="s">
        <v>154</v>
      </c>
      <c r="B135" s="284" t="s">
        <v>51</v>
      </c>
      <c r="C135" s="285">
        <v>0</v>
      </c>
      <c r="D135" s="285">
        <v>0</v>
      </c>
      <c r="E135" s="285">
        <v>0</v>
      </c>
      <c r="F135" s="285">
        <v>0</v>
      </c>
      <c r="G135" s="285">
        <v>0</v>
      </c>
      <c r="H135" s="285">
        <v>0</v>
      </c>
      <c r="I135" s="285">
        <v>0</v>
      </c>
      <c r="J135" s="285">
        <v>0</v>
      </c>
      <c r="K135" s="285">
        <v>0</v>
      </c>
      <c r="L135" s="285"/>
      <c r="M135" s="285"/>
      <c r="N135" s="120"/>
      <c r="O135" s="120"/>
    </row>
    <row r="136" spans="1:15" ht="12.75" hidden="1">
      <c r="A136" s="284" t="s">
        <v>155</v>
      </c>
      <c r="B136" s="284" t="s">
        <v>52</v>
      </c>
      <c r="C136" s="285">
        <v>0</v>
      </c>
      <c r="D136" s="285">
        <v>0</v>
      </c>
      <c r="E136" s="285">
        <v>0</v>
      </c>
      <c r="F136" s="285">
        <v>0</v>
      </c>
      <c r="G136" s="285">
        <v>0</v>
      </c>
      <c r="H136" s="285">
        <v>0</v>
      </c>
      <c r="I136" s="285">
        <v>0</v>
      </c>
      <c r="J136" s="285">
        <v>0</v>
      </c>
      <c r="K136" s="285">
        <v>0</v>
      </c>
      <c r="L136" s="285"/>
      <c r="M136" s="285"/>
      <c r="N136" s="120"/>
      <c r="O136" s="120"/>
    </row>
    <row r="137" spans="1:15" ht="12.75" hidden="1">
      <c r="A137" s="284" t="s">
        <v>156</v>
      </c>
      <c r="B137" s="284" t="s">
        <v>53</v>
      </c>
      <c r="C137" s="285">
        <v>0</v>
      </c>
      <c r="D137" s="285">
        <v>0</v>
      </c>
      <c r="E137" s="285">
        <v>0</v>
      </c>
      <c r="F137" s="285">
        <v>0</v>
      </c>
      <c r="G137" s="285">
        <v>0</v>
      </c>
      <c r="H137" s="285">
        <v>0</v>
      </c>
      <c r="I137" s="285">
        <v>0</v>
      </c>
      <c r="J137" s="285">
        <v>0</v>
      </c>
      <c r="K137" s="285">
        <v>0</v>
      </c>
      <c r="L137" s="285"/>
      <c r="M137" s="285"/>
      <c r="N137" s="120"/>
      <c r="O137" s="120"/>
    </row>
    <row r="138" spans="1:15" ht="12.75" hidden="1">
      <c r="A138" s="284" t="s">
        <v>157</v>
      </c>
      <c r="B138" s="284" t="s">
        <v>54</v>
      </c>
      <c r="C138" s="285">
        <v>0</v>
      </c>
      <c r="D138" s="285">
        <v>0</v>
      </c>
      <c r="E138" s="285">
        <v>0</v>
      </c>
      <c r="F138" s="285">
        <v>0</v>
      </c>
      <c r="G138" s="285">
        <v>0</v>
      </c>
      <c r="H138" s="285">
        <v>0</v>
      </c>
      <c r="I138" s="285">
        <v>0</v>
      </c>
      <c r="J138" s="285">
        <v>0</v>
      </c>
      <c r="K138" s="285">
        <v>0</v>
      </c>
      <c r="L138" s="285"/>
      <c r="M138" s="285"/>
      <c r="N138" s="120"/>
      <c r="O138" s="120"/>
    </row>
    <row r="139" spans="1:15" ht="12.75" hidden="1">
      <c r="A139" s="284" t="s">
        <v>158</v>
      </c>
      <c r="B139" s="284" t="s">
        <v>55</v>
      </c>
      <c r="C139" s="285">
        <v>0</v>
      </c>
      <c r="D139" s="285">
        <v>0</v>
      </c>
      <c r="E139" s="285">
        <v>0</v>
      </c>
      <c r="F139" s="285">
        <v>0</v>
      </c>
      <c r="G139" s="285">
        <v>0</v>
      </c>
      <c r="H139" s="285">
        <v>0</v>
      </c>
      <c r="I139" s="285">
        <v>0</v>
      </c>
      <c r="J139" s="285">
        <v>0</v>
      </c>
      <c r="K139" s="285">
        <v>0</v>
      </c>
      <c r="L139" s="285"/>
      <c r="M139" s="285"/>
      <c r="N139" s="120"/>
      <c r="O139" s="120"/>
    </row>
    <row r="140" spans="1:15" ht="12.75">
      <c r="A140" s="284" t="s">
        <v>159</v>
      </c>
      <c r="B140" s="284" t="s">
        <v>160</v>
      </c>
      <c r="C140" s="285">
        <v>0.017875115323107017</v>
      </c>
      <c r="D140" s="285">
        <v>0.27058768751327733</v>
      </c>
      <c r="E140" s="285">
        <v>0.07999384285568284</v>
      </c>
      <c r="F140" s="285">
        <v>0</v>
      </c>
      <c r="G140" s="285">
        <v>0.12820402443901416</v>
      </c>
      <c r="H140" s="285">
        <v>0.41130425908253476</v>
      </c>
      <c r="I140" s="285">
        <v>0.05717737122984192</v>
      </c>
      <c r="J140" s="285">
        <v>0.031007396365010376</v>
      </c>
      <c r="K140" s="285">
        <v>0.003850303191531473</v>
      </c>
      <c r="L140" s="285"/>
      <c r="M140" s="285"/>
      <c r="N140" s="120"/>
      <c r="O140" s="120"/>
    </row>
    <row r="141" spans="1:15" ht="12.75">
      <c r="A141" s="284" t="s">
        <v>161</v>
      </c>
      <c r="B141" s="284" t="s">
        <v>162</v>
      </c>
      <c r="C141" s="285">
        <v>0.017875115323107017</v>
      </c>
      <c r="D141" s="285">
        <v>0.27058768751327733</v>
      </c>
      <c r="E141" s="285">
        <v>0.07999384285568284</v>
      </c>
      <c r="F141" s="285">
        <v>0</v>
      </c>
      <c r="G141" s="285">
        <v>0.12820402443901416</v>
      </c>
      <c r="H141" s="285">
        <v>0.41130425908253476</v>
      </c>
      <c r="I141" s="285">
        <v>0.05717737122984192</v>
      </c>
      <c r="J141" s="285">
        <v>0.031007396365010376</v>
      </c>
      <c r="K141" s="285">
        <v>0.003850303191531473</v>
      </c>
      <c r="L141" s="285"/>
      <c r="M141" s="285"/>
      <c r="N141" s="120"/>
      <c r="O141" s="120"/>
    </row>
    <row r="142" spans="1:15" ht="12.75">
      <c r="A142" s="284" t="s">
        <v>163</v>
      </c>
      <c r="B142" s="284" t="s">
        <v>31</v>
      </c>
      <c r="C142" s="285">
        <v>0.025622570419392577</v>
      </c>
      <c r="D142" s="285">
        <v>0.31067767194972074</v>
      </c>
      <c r="E142" s="285">
        <v>0.07057184634906648</v>
      </c>
      <c r="F142" s="285">
        <v>0</v>
      </c>
      <c r="G142" s="285">
        <v>0.06703674521566617</v>
      </c>
      <c r="H142" s="285">
        <v>0.4781353955716365</v>
      </c>
      <c r="I142" s="285">
        <v>0.03933427509889823</v>
      </c>
      <c r="J142" s="285">
        <v>0.008621495395619298</v>
      </c>
      <c r="K142" s="285">
        <v>0</v>
      </c>
      <c r="L142" s="285">
        <v>0</v>
      </c>
      <c r="M142" s="285">
        <v>0</v>
      </c>
      <c r="N142" s="120"/>
      <c r="O142" s="120"/>
    </row>
    <row r="143" spans="1:15" ht="12.75" hidden="1">
      <c r="A143" s="284" t="s">
        <v>164</v>
      </c>
      <c r="B143" s="284" t="s">
        <v>56</v>
      </c>
      <c r="C143" s="285">
        <v>0.05406645452608147</v>
      </c>
      <c r="D143" s="285">
        <v>0.6555642134180789</v>
      </c>
      <c r="E143" s="285">
        <v>0.14891439301365242</v>
      </c>
      <c r="F143" s="285">
        <v>0</v>
      </c>
      <c r="G143" s="285">
        <v>0.14145493904218714</v>
      </c>
      <c r="H143" s="285">
        <v>0</v>
      </c>
      <c r="I143" s="285">
        <v>0</v>
      </c>
      <c r="J143" s="285">
        <v>0</v>
      </c>
      <c r="K143" s="285">
        <v>0</v>
      </c>
      <c r="L143" s="285">
        <v>0</v>
      </c>
      <c r="M143" s="285">
        <v>0</v>
      </c>
      <c r="N143" s="120"/>
      <c r="O143" s="120"/>
    </row>
    <row r="144" spans="1:15" ht="12.75" hidden="1">
      <c r="A144" s="284" t="s">
        <v>165</v>
      </c>
      <c r="B144" s="286" t="s">
        <v>57</v>
      </c>
      <c r="C144" s="285">
        <v>0</v>
      </c>
      <c r="D144" s="285">
        <v>0</v>
      </c>
      <c r="E144" s="285">
        <v>0</v>
      </c>
      <c r="F144" s="285">
        <v>0</v>
      </c>
      <c r="G144" s="285">
        <v>0</v>
      </c>
      <c r="H144" s="285">
        <v>0.9088451325782435</v>
      </c>
      <c r="I144" s="285">
        <v>0.07476703209639543</v>
      </c>
      <c r="J144" s="285">
        <v>0.016387835325361033</v>
      </c>
      <c r="K144" s="285">
        <v>0</v>
      </c>
      <c r="L144" s="285">
        <v>0</v>
      </c>
      <c r="M144" s="285">
        <v>0</v>
      </c>
      <c r="N144" s="120"/>
      <c r="O144" s="120"/>
    </row>
    <row r="145" spans="1:15" ht="12.75" hidden="1">
      <c r="A145" s="284" t="s">
        <v>166</v>
      </c>
      <c r="B145" s="284" t="s">
        <v>58</v>
      </c>
      <c r="C145" s="285">
        <v>0</v>
      </c>
      <c r="D145" s="285">
        <v>0</v>
      </c>
      <c r="E145" s="285">
        <v>1</v>
      </c>
      <c r="F145" s="285">
        <v>0</v>
      </c>
      <c r="G145" s="285">
        <v>0</v>
      </c>
      <c r="H145" s="285">
        <v>0</v>
      </c>
      <c r="I145" s="285">
        <v>0</v>
      </c>
      <c r="J145" s="285">
        <v>0</v>
      </c>
      <c r="K145" s="285">
        <v>0</v>
      </c>
      <c r="L145" s="285">
        <v>0</v>
      </c>
      <c r="M145" s="285">
        <v>0</v>
      </c>
      <c r="N145" s="120"/>
      <c r="O145" s="120"/>
    </row>
    <row r="146" spans="1:15" ht="12.75" hidden="1">
      <c r="A146" s="284" t="s">
        <v>167</v>
      </c>
      <c r="B146" s="284" t="s">
        <v>168</v>
      </c>
      <c r="C146" s="285">
        <v>0</v>
      </c>
      <c r="D146" s="285">
        <v>0</v>
      </c>
      <c r="E146" s="285">
        <v>0</v>
      </c>
      <c r="F146" s="285">
        <v>0</v>
      </c>
      <c r="G146" s="285">
        <v>0</v>
      </c>
      <c r="H146" s="285">
        <v>0</v>
      </c>
      <c r="I146" s="285">
        <v>0</v>
      </c>
      <c r="J146" s="285">
        <v>0</v>
      </c>
      <c r="K146" s="285">
        <v>0</v>
      </c>
      <c r="L146" s="285"/>
      <c r="M146" s="285"/>
      <c r="N146" s="120"/>
      <c r="O146" s="120"/>
    </row>
    <row r="147" spans="1:15" ht="12.75" hidden="1">
      <c r="A147" s="284" t="s">
        <v>169</v>
      </c>
      <c r="B147" s="284" t="s">
        <v>59</v>
      </c>
      <c r="C147" s="285">
        <v>0</v>
      </c>
      <c r="D147" s="285">
        <v>0</v>
      </c>
      <c r="E147" s="285">
        <v>0</v>
      </c>
      <c r="F147" s="285">
        <v>0</v>
      </c>
      <c r="G147" s="285">
        <v>0</v>
      </c>
      <c r="H147" s="285">
        <v>0</v>
      </c>
      <c r="I147" s="285">
        <v>0</v>
      </c>
      <c r="J147" s="285">
        <v>0</v>
      </c>
      <c r="K147" s="285">
        <v>0</v>
      </c>
      <c r="L147" s="285"/>
      <c r="M147" s="285"/>
      <c r="N147" s="120"/>
      <c r="O147" s="120"/>
    </row>
    <row r="148" spans="1:15" ht="12.75" hidden="1">
      <c r="A148" s="284" t="s">
        <v>170</v>
      </c>
      <c r="B148" s="284" t="s">
        <v>60</v>
      </c>
      <c r="C148" s="285">
        <v>10.64551202474053</v>
      </c>
      <c r="D148" s="285">
        <v>-21.777294479381702</v>
      </c>
      <c r="E148" s="285">
        <v>24.111539207436966</v>
      </c>
      <c r="F148" s="285">
        <v>0</v>
      </c>
      <c r="G148" s="285">
        <v>9.34502262727039</v>
      </c>
      <c r="H148" s="285">
        <v>6.6865524781314</v>
      </c>
      <c r="I148" s="285">
        <v>-7.257503997845355</v>
      </c>
      <c r="J148" s="285">
        <v>-15.189877662887426</v>
      </c>
      <c r="K148" s="285">
        <v>-2.8472780504628403</v>
      </c>
      <c r="L148" s="285">
        <v>21.34942374148391</v>
      </c>
      <c r="M148" s="285">
        <v>-24.064291965525097</v>
      </c>
      <c r="N148" s="120"/>
      <c r="O148" s="120"/>
    </row>
    <row r="149" spans="1:15" ht="12.75" hidden="1">
      <c r="A149" s="284" t="s">
        <v>171</v>
      </c>
      <c r="B149" s="284" t="s">
        <v>61</v>
      </c>
      <c r="C149" s="285">
        <v>0.02271526493256816</v>
      </c>
      <c r="D149" s="285">
        <v>0.27441476529526987</v>
      </c>
      <c r="E149" s="285">
        <v>0.07620782852608898</v>
      </c>
      <c r="F149" s="285">
        <v>0</v>
      </c>
      <c r="G149" s="285">
        <v>0.11606818498662246</v>
      </c>
      <c r="H149" s="285">
        <v>0.42652413062732064</v>
      </c>
      <c r="I149" s="285">
        <v>0.055084982001795964</v>
      </c>
      <c r="J149" s="285">
        <v>0.026228498131878535</v>
      </c>
      <c r="K149" s="285">
        <v>0.0027563454984553537</v>
      </c>
      <c r="L149" s="285"/>
      <c r="M149" s="285">
        <v>0</v>
      </c>
      <c r="N149" s="120"/>
      <c r="O149" s="120"/>
    </row>
    <row r="150" spans="1:15" ht="12.75">
      <c r="A150" s="284" t="s">
        <v>62</v>
      </c>
      <c r="B150" s="287" t="s">
        <v>62</v>
      </c>
      <c r="C150" s="285">
        <v>0.03555512776459525</v>
      </c>
      <c r="D150" s="285">
        <v>0.28192465135603</v>
      </c>
      <c r="E150" s="285">
        <v>0.06580368086105505</v>
      </c>
      <c r="F150" s="285">
        <v>0</v>
      </c>
      <c r="G150" s="285">
        <v>0.08153539507367494</v>
      </c>
      <c r="H150" s="285">
        <v>0.4754513649953301</v>
      </c>
      <c r="I150" s="285">
        <v>0.046596907517319125</v>
      </c>
      <c r="J150" s="285">
        <v>0.013132872431995528</v>
      </c>
      <c r="K150" s="285">
        <v>0</v>
      </c>
      <c r="L150" s="285"/>
      <c r="M150" s="285"/>
      <c r="N150" s="120"/>
      <c r="O150" s="120"/>
    </row>
    <row r="151" spans="1:15" ht="12.75" hidden="1">
      <c r="A151" s="284" t="s">
        <v>172</v>
      </c>
      <c r="B151" s="284" t="s">
        <v>63</v>
      </c>
      <c r="C151" s="285">
        <v>0</v>
      </c>
      <c r="D151" s="285">
        <v>0</v>
      </c>
      <c r="E151" s="285">
        <v>0</v>
      </c>
      <c r="F151" s="285">
        <v>0</v>
      </c>
      <c r="G151" s="285">
        <v>0</v>
      </c>
      <c r="H151" s="285">
        <v>0</v>
      </c>
      <c r="I151" s="285">
        <v>1</v>
      </c>
      <c r="J151" s="285">
        <v>0</v>
      </c>
      <c r="K151" s="285">
        <v>0</v>
      </c>
      <c r="L151" s="285"/>
      <c r="M151" s="285">
        <v>0</v>
      </c>
      <c r="N151" s="120"/>
      <c r="O151" s="120"/>
    </row>
    <row r="152" spans="1:15" ht="12.75" hidden="1">
      <c r="A152" s="288" t="s">
        <v>173</v>
      </c>
      <c r="B152" s="284" t="s">
        <v>174</v>
      </c>
      <c r="C152" s="285">
        <v>0</v>
      </c>
      <c r="D152" s="285">
        <v>0</v>
      </c>
      <c r="E152" s="285">
        <v>0</v>
      </c>
      <c r="F152" s="285">
        <v>0</v>
      </c>
      <c r="G152" s="285">
        <v>0</v>
      </c>
      <c r="H152" s="285">
        <v>0</v>
      </c>
      <c r="I152" s="285">
        <v>0</v>
      </c>
      <c r="J152" s="285">
        <v>0</v>
      </c>
      <c r="K152" s="285">
        <v>0</v>
      </c>
      <c r="L152" s="285"/>
      <c r="M152" s="285"/>
      <c r="N152" s="120"/>
      <c r="O152" s="120"/>
    </row>
    <row r="153" spans="1:15" ht="12.75">
      <c r="A153" s="284" t="s">
        <v>175</v>
      </c>
      <c r="B153" s="284" t="s">
        <v>65</v>
      </c>
      <c r="C153" s="285">
        <v>0.006274109624309642</v>
      </c>
      <c r="D153" s="285">
        <v>0.4653400318503312</v>
      </c>
      <c r="E153" s="285">
        <v>0.13928539941982526</v>
      </c>
      <c r="F153" s="285">
        <v>0</v>
      </c>
      <c r="G153" s="285">
        <v>0.07166989609403789</v>
      </c>
      <c r="H153" s="285">
        <v>0.2948817658597953</v>
      </c>
      <c r="I153" s="285">
        <v>0.022541371090798932</v>
      </c>
      <c r="J153" s="285">
        <v>7.426060901831369E-06</v>
      </c>
      <c r="K153" s="285">
        <v>0</v>
      </c>
      <c r="L153" s="285">
        <v>0</v>
      </c>
      <c r="M153" s="285">
        <v>0</v>
      </c>
      <c r="N153" s="120"/>
      <c r="O153" s="120"/>
    </row>
    <row r="154" spans="1:15" ht="12.75" hidden="1">
      <c r="A154" s="288" t="s">
        <v>173</v>
      </c>
      <c r="B154" s="284" t="s">
        <v>174</v>
      </c>
      <c r="C154" s="285">
        <v>0</v>
      </c>
      <c r="D154" s="285">
        <v>0</v>
      </c>
      <c r="E154" s="285">
        <v>0</v>
      </c>
      <c r="F154" s="285">
        <v>0</v>
      </c>
      <c r="G154" s="285">
        <v>0</v>
      </c>
      <c r="H154" s="285">
        <v>0</v>
      </c>
      <c r="I154" s="285">
        <v>0</v>
      </c>
      <c r="J154" s="285">
        <v>0</v>
      </c>
      <c r="K154" s="285">
        <v>0</v>
      </c>
      <c r="L154" s="285">
        <v>0</v>
      </c>
      <c r="M154" s="285">
        <v>0</v>
      </c>
      <c r="N154" s="120"/>
      <c r="O154" s="120"/>
    </row>
    <row r="155" spans="1:15" ht="12.75" hidden="1">
      <c r="A155" s="288" t="s">
        <v>173</v>
      </c>
      <c r="B155" s="284" t="s">
        <v>174</v>
      </c>
      <c r="C155" s="285">
        <v>0</v>
      </c>
      <c r="D155" s="285">
        <v>0</v>
      </c>
      <c r="E155" s="285">
        <v>0</v>
      </c>
      <c r="F155" s="285">
        <v>0</v>
      </c>
      <c r="G155" s="285">
        <v>0</v>
      </c>
      <c r="H155" s="285">
        <v>0</v>
      </c>
      <c r="I155" s="285">
        <v>0</v>
      </c>
      <c r="J155" s="285">
        <v>0</v>
      </c>
      <c r="K155" s="285">
        <v>0</v>
      </c>
      <c r="L155" s="285">
        <v>0</v>
      </c>
      <c r="M155" s="285">
        <v>0</v>
      </c>
      <c r="N155" s="120"/>
      <c r="O155" s="120"/>
    </row>
    <row r="156" spans="1:15" ht="12.75">
      <c r="A156" s="284" t="s">
        <v>176</v>
      </c>
      <c r="B156" s="284" t="s">
        <v>68</v>
      </c>
      <c r="C156" s="285">
        <v>0.03287</v>
      </c>
      <c r="D156" s="285">
        <v>0.70976</v>
      </c>
      <c r="E156" s="285">
        <v>0.1418</v>
      </c>
      <c r="F156" s="285">
        <v>0</v>
      </c>
      <c r="G156" s="285">
        <v>0.10946</v>
      </c>
      <c r="H156" s="285"/>
      <c r="I156" s="285"/>
      <c r="J156" s="285"/>
      <c r="K156" s="285"/>
      <c r="L156" s="285"/>
      <c r="M156" s="285">
        <v>0.00611</v>
      </c>
      <c r="N156" s="120"/>
      <c r="O156" s="120"/>
    </row>
    <row r="157" spans="1:15" ht="12.75">
      <c r="A157" s="284" t="s">
        <v>177</v>
      </c>
      <c r="B157" s="284" t="s">
        <v>69</v>
      </c>
      <c r="C157" s="285">
        <v>0.0542</v>
      </c>
      <c r="D157" s="285">
        <v>0.6769</v>
      </c>
      <c r="E157" s="285">
        <v>0.1336</v>
      </c>
      <c r="F157" s="285">
        <v>0</v>
      </c>
      <c r="G157" s="285">
        <v>0.1161</v>
      </c>
      <c r="H157" s="285"/>
      <c r="I157" s="285"/>
      <c r="J157" s="285"/>
      <c r="K157" s="285"/>
      <c r="L157" s="285"/>
      <c r="M157" s="285">
        <v>0.0192</v>
      </c>
      <c r="N157" s="120"/>
      <c r="O157" s="120"/>
    </row>
    <row r="158" spans="1:15" ht="12.75">
      <c r="A158" s="284" t="s">
        <v>178</v>
      </c>
      <c r="B158" s="284" t="s">
        <v>70</v>
      </c>
      <c r="C158" s="285">
        <v>0.04789</v>
      </c>
      <c r="D158" s="285">
        <v>0.64608</v>
      </c>
      <c r="E158" s="285">
        <v>0.13126</v>
      </c>
      <c r="F158" s="285">
        <v>0</v>
      </c>
      <c r="G158" s="285">
        <v>0.155</v>
      </c>
      <c r="H158" s="285"/>
      <c r="I158" s="285"/>
      <c r="J158" s="285"/>
      <c r="K158" s="285"/>
      <c r="L158" s="285"/>
      <c r="M158" s="285">
        <v>0.01977</v>
      </c>
      <c r="N158" s="120"/>
      <c r="O158" s="120"/>
    </row>
    <row r="159" spans="1:15" ht="12.75">
      <c r="A159" s="284" t="s">
        <v>179</v>
      </c>
      <c r="B159" s="284" t="s">
        <v>71</v>
      </c>
      <c r="C159" s="285">
        <v>0.0427</v>
      </c>
      <c r="D159" s="285">
        <v>0.612</v>
      </c>
      <c r="E159" s="285">
        <v>0.1496</v>
      </c>
      <c r="F159" s="285">
        <v>0</v>
      </c>
      <c r="G159" s="285">
        <v>0.1671</v>
      </c>
      <c r="H159" s="285"/>
      <c r="I159" s="285"/>
      <c r="J159" s="285"/>
      <c r="K159" s="285"/>
      <c r="L159" s="285"/>
      <c r="M159" s="285">
        <v>0.0286</v>
      </c>
      <c r="N159" s="120"/>
      <c r="O159" s="120"/>
    </row>
    <row r="160" spans="1:15" ht="12.75">
      <c r="A160" s="284" t="s">
        <v>180</v>
      </c>
      <c r="B160" s="284" t="s">
        <v>72</v>
      </c>
      <c r="C160" s="285">
        <v>0.048806</v>
      </c>
      <c r="D160" s="285">
        <v>0.563558</v>
      </c>
      <c r="E160" s="285">
        <v>0.152688</v>
      </c>
      <c r="F160" s="285">
        <v>0</v>
      </c>
      <c r="G160" s="285">
        <v>0.206776</v>
      </c>
      <c r="H160" s="285"/>
      <c r="I160" s="285"/>
      <c r="J160" s="285"/>
      <c r="K160" s="285"/>
      <c r="L160" s="285"/>
      <c r="M160" s="285">
        <v>0.028172</v>
      </c>
      <c r="N160" s="120"/>
      <c r="O160" s="120"/>
    </row>
    <row r="161" spans="1:15" ht="12.75">
      <c r="A161" s="284" t="s">
        <v>181</v>
      </c>
      <c r="B161" s="284" t="s">
        <v>73</v>
      </c>
      <c r="C161" s="285">
        <v>0.015047</v>
      </c>
      <c r="D161" s="285">
        <v>0.159356</v>
      </c>
      <c r="E161" s="285">
        <v>0.039132</v>
      </c>
      <c r="F161" s="285">
        <v>0</v>
      </c>
      <c r="G161" s="285">
        <v>0.038051</v>
      </c>
      <c r="H161" s="285">
        <v>0.469355</v>
      </c>
      <c r="I161" s="285">
        <v>0.139815</v>
      </c>
      <c r="J161" s="285">
        <v>0.135384</v>
      </c>
      <c r="K161" s="285"/>
      <c r="L161" s="285"/>
      <c r="M161" s="285">
        <v>0.00386</v>
      </c>
      <c r="N161" s="120"/>
      <c r="O161" s="120"/>
    </row>
    <row r="162" spans="1:15" ht="12.75" hidden="1">
      <c r="A162" s="284" t="s">
        <v>182</v>
      </c>
      <c r="B162" s="284" t="s">
        <v>74</v>
      </c>
      <c r="C162" s="285">
        <v>0</v>
      </c>
      <c r="D162" s="285">
        <v>0</v>
      </c>
      <c r="E162" s="285">
        <v>0</v>
      </c>
      <c r="F162" s="285">
        <v>0</v>
      </c>
      <c r="G162" s="285">
        <v>0</v>
      </c>
      <c r="H162" s="285">
        <v>0</v>
      </c>
      <c r="I162" s="285">
        <v>0</v>
      </c>
      <c r="J162" s="285">
        <v>0</v>
      </c>
      <c r="K162" s="285">
        <v>0</v>
      </c>
      <c r="L162" s="285">
        <v>1</v>
      </c>
      <c r="M162" s="285">
        <v>0</v>
      </c>
      <c r="N162" s="120"/>
      <c r="O162" s="120"/>
    </row>
    <row r="163" spans="1:15" ht="12.75" hidden="1">
      <c r="A163" s="284" t="s">
        <v>183</v>
      </c>
      <c r="B163" s="284" t="s">
        <v>75</v>
      </c>
      <c r="C163" s="285">
        <v>0</v>
      </c>
      <c r="D163" s="285">
        <v>0</v>
      </c>
      <c r="E163" s="285">
        <v>0</v>
      </c>
      <c r="F163" s="285">
        <v>0</v>
      </c>
      <c r="G163" s="285">
        <v>0</v>
      </c>
      <c r="H163" s="285">
        <v>0</v>
      </c>
      <c r="I163" s="285">
        <v>0</v>
      </c>
      <c r="J163" s="285">
        <v>0</v>
      </c>
      <c r="K163" s="285">
        <v>0</v>
      </c>
      <c r="L163" s="285">
        <v>0</v>
      </c>
      <c r="M163" s="285">
        <v>1</v>
      </c>
      <c r="N163" s="120"/>
      <c r="O163" s="120"/>
    </row>
    <row r="164" spans="1:15" ht="12.75">
      <c r="A164" s="284" t="s">
        <v>184</v>
      </c>
      <c r="B164" s="284" t="s">
        <v>76</v>
      </c>
      <c r="C164" s="285">
        <v>0.01787511532310702</v>
      </c>
      <c r="D164" s="285">
        <v>0.2705876875132774</v>
      </c>
      <c r="E164" s="285">
        <v>0.07999384285568287</v>
      </c>
      <c r="F164" s="285">
        <v>0</v>
      </c>
      <c r="G164" s="285">
        <v>0.12820402443901416</v>
      </c>
      <c r="H164" s="285">
        <v>0.41130425908253465</v>
      </c>
      <c r="I164" s="285">
        <v>0.057177371229841956</v>
      </c>
      <c r="J164" s="285">
        <v>0.031007396365010355</v>
      </c>
      <c r="K164" s="285">
        <v>0.0038503031915314736</v>
      </c>
      <c r="L164" s="285"/>
      <c r="M164" s="285"/>
      <c r="N164" s="120"/>
      <c r="O164" s="120"/>
    </row>
    <row r="165" spans="1:15" ht="12.75">
      <c r="A165" s="284" t="s">
        <v>185</v>
      </c>
      <c r="B165" s="284" t="s">
        <v>77</v>
      </c>
      <c r="C165" s="285">
        <v>0.017875115323107024</v>
      </c>
      <c r="D165" s="285">
        <v>0.27058768751327744</v>
      </c>
      <c r="E165" s="285">
        <v>0.07999384285568288</v>
      </c>
      <c r="F165" s="285">
        <v>0</v>
      </c>
      <c r="G165" s="285">
        <v>0.12820402443901416</v>
      </c>
      <c r="H165" s="285">
        <v>0.4113042590825348</v>
      </c>
      <c r="I165" s="285">
        <v>0.05717737122984197</v>
      </c>
      <c r="J165" s="285">
        <v>0.03100739636501037</v>
      </c>
      <c r="K165" s="285">
        <v>0.003850303191531476</v>
      </c>
      <c r="L165" s="285"/>
      <c r="M165" s="285"/>
      <c r="N165" s="120"/>
      <c r="O165" s="120"/>
    </row>
    <row r="166" spans="1:15" ht="12.75">
      <c r="A166" s="284" t="s">
        <v>186</v>
      </c>
      <c r="B166" s="284" t="s">
        <v>78</v>
      </c>
      <c r="C166" s="285">
        <v>0.017875115323107017</v>
      </c>
      <c r="D166" s="285">
        <v>0.2705876875132774</v>
      </c>
      <c r="E166" s="285">
        <v>0.07999384285568288</v>
      </c>
      <c r="F166" s="285">
        <v>0</v>
      </c>
      <c r="G166" s="285">
        <v>0.12820402443901416</v>
      </c>
      <c r="H166" s="285">
        <v>0.41130425908253476</v>
      </c>
      <c r="I166" s="285">
        <v>0.057177371229841956</v>
      </c>
      <c r="J166" s="285">
        <v>0.031007396365010365</v>
      </c>
      <c r="K166" s="285">
        <v>0.0038503031915314754</v>
      </c>
      <c r="L166" s="285"/>
      <c r="M166" s="285"/>
      <c r="N166" s="120"/>
      <c r="O166" s="120"/>
    </row>
    <row r="167" spans="1:15" ht="12.75">
      <c r="A167" s="284" t="s">
        <v>187</v>
      </c>
      <c r="B167" s="284" t="s">
        <v>79</v>
      </c>
      <c r="C167" s="285">
        <v>0.017875115323107017</v>
      </c>
      <c r="D167" s="285">
        <v>0.27058768751327733</v>
      </c>
      <c r="E167" s="285">
        <v>0.07999384285568284</v>
      </c>
      <c r="F167" s="285">
        <v>0</v>
      </c>
      <c r="G167" s="285">
        <v>0.12820402443901416</v>
      </c>
      <c r="H167" s="285">
        <v>0.41130425908253476</v>
      </c>
      <c r="I167" s="285">
        <v>0.05717737122984192</v>
      </c>
      <c r="J167" s="285">
        <v>0.031007396365010376</v>
      </c>
      <c r="K167" s="285">
        <v>0.003850303191531473</v>
      </c>
      <c r="L167" s="285"/>
      <c r="M167" s="285"/>
      <c r="N167" s="120"/>
      <c r="O167" s="120"/>
    </row>
    <row r="168" spans="1:15" ht="12.75">
      <c r="A168" s="284" t="s">
        <v>188</v>
      </c>
      <c r="B168" s="284" t="s">
        <v>80</v>
      </c>
      <c r="C168" s="285">
        <v>0.01787511532310702</v>
      </c>
      <c r="D168" s="285">
        <v>0.2705876875132774</v>
      </c>
      <c r="E168" s="285">
        <v>0.07999384285568285</v>
      </c>
      <c r="F168" s="285">
        <v>0</v>
      </c>
      <c r="G168" s="285">
        <v>0.12820402443901416</v>
      </c>
      <c r="H168" s="285">
        <v>0.4113042590825349</v>
      </c>
      <c r="I168" s="285">
        <v>0.05717737122984196</v>
      </c>
      <c r="J168" s="285">
        <v>0.03100739636501037</v>
      </c>
      <c r="K168" s="285">
        <v>0.003850303191531474</v>
      </c>
      <c r="L168" s="285"/>
      <c r="M168" s="285"/>
      <c r="N168" s="120"/>
      <c r="O168" s="120"/>
    </row>
    <row r="169" spans="1:15" ht="12.75">
      <c r="A169" s="284" t="s">
        <v>189</v>
      </c>
      <c r="B169" s="284" t="s">
        <v>81</v>
      </c>
      <c r="C169" s="285">
        <v>0.01787511532310702</v>
      </c>
      <c r="D169" s="285">
        <v>0.2705876875132774</v>
      </c>
      <c r="E169" s="285">
        <v>0.07999384285568287</v>
      </c>
      <c r="F169" s="285">
        <v>0</v>
      </c>
      <c r="G169" s="285">
        <v>0.1282040244390141</v>
      </c>
      <c r="H169" s="285">
        <v>0.4113042590825348</v>
      </c>
      <c r="I169" s="285">
        <v>0.057177371229841935</v>
      </c>
      <c r="J169" s="285">
        <v>0.03100739636501036</v>
      </c>
      <c r="K169" s="285">
        <v>0.0038503031915314745</v>
      </c>
      <c r="L169" s="285"/>
      <c r="M169" s="285"/>
      <c r="N169" s="120"/>
      <c r="O169" s="120"/>
    </row>
    <row r="170" spans="1:15" ht="12.75">
      <c r="A170" s="284" t="s">
        <v>190</v>
      </c>
      <c r="B170" s="284" t="s">
        <v>82</v>
      </c>
      <c r="C170" s="285">
        <v>0.02524078682815159</v>
      </c>
      <c r="D170" s="285">
        <v>0.29755208065232214</v>
      </c>
      <c r="E170" s="285">
        <v>0.07983952897316822</v>
      </c>
      <c r="F170" s="285">
        <v>0</v>
      </c>
      <c r="G170" s="285">
        <v>0.11792843566401259</v>
      </c>
      <c r="H170" s="285">
        <v>0.3889684640553243</v>
      </c>
      <c r="I170" s="285">
        <v>0.06395643023369542</v>
      </c>
      <c r="J170" s="285">
        <v>0.0250154707514558</v>
      </c>
      <c r="K170" s="285">
        <v>0.0014988028418696279</v>
      </c>
      <c r="L170" s="285"/>
      <c r="M170" s="285"/>
      <c r="N170" s="120"/>
      <c r="O170" s="120"/>
    </row>
    <row r="171" spans="1:15" ht="12.75">
      <c r="A171" s="284" t="s">
        <v>191</v>
      </c>
      <c r="B171" s="284" t="s">
        <v>83</v>
      </c>
      <c r="C171" s="285">
        <v>0.021021725361762212</v>
      </c>
      <c r="D171" s="285">
        <v>0.27708541716413343</v>
      </c>
      <c r="E171" s="285">
        <v>0.0772098413706429</v>
      </c>
      <c r="F171" s="285">
        <v>0</v>
      </c>
      <c r="G171" s="285">
        <v>0.11795095915845523</v>
      </c>
      <c r="H171" s="285">
        <v>0.41596722527946495</v>
      </c>
      <c r="I171" s="285">
        <v>0.06117441555058537</v>
      </c>
      <c r="J171" s="285">
        <v>0.026632386716724594</v>
      </c>
      <c r="K171" s="285">
        <v>0.002958029398231374</v>
      </c>
      <c r="L171" s="285"/>
      <c r="M171" s="285"/>
      <c r="N171" s="120"/>
      <c r="O171" s="120"/>
    </row>
    <row r="172" spans="1:15" ht="12.75">
      <c r="A172" s="284" t="s">
        <v>192</v>
      </c>
      <c r="B172" s="284" t="s">
        <v>84</v>
      </c>
      <c r="C172" s="285">
        <v>0.017664305604232648</v>
      </c>
      <c r="D172" s="285">
        <v>0.2677330250712756</v>
      </c>
      <c r="E172" s="285">
        <v>0.07908439361647869</v>
      </c>
      <c r="F172" s="285">
        <v>0</v>
      </c>
      <c r="G172" s="285">
        <v>0.1304881435907925</v>
      </c>
      <c r="H172" s="285">
        <v>0.4111072059678432</v>
      </c>
      <c r="I172" s="285">
        <v>0.05831642881578533</v>
      </c>
      <c r="J172" s="285">
        <v>0.031713942600972225</v>
      </c>
      <c r="K172" s="285">
        <v>0.0038925547326197586</v>
      </c>
      <c r="L172" s="285"/>
      <c r="M172" s="285"/>
      <c r="N172" s="120"/>
      <c r="O172" s="120"/>
    </row>
    <row r="173" spans="1:15" ht="12.75">
      <c r="A173" s="284" t="s">
        <v>193</v>
      </c>
      <c r="B173" s="284" t="s">
        <v>85</v>
      </c>
      <c r="C173" s="285">
        <v>0.01762707234740281</v>
      </c>
      <c r="D173" s="285">
        <v>0.2672288339911249</v>
      </c>
      <c r="E173" s="285">
        <v>0.07892376650081347</v>
      </c>
      <c r="F173" s="285">
        <v>0</v>
      </c>
      <c r="G173" s="285">
        <v>0.13089156519517686</v>
      </c>
      <c r="H173" s="285">
        <v>0.4110724024053339</v>
      </c>
      <c r="I173" s="285">
        <v>0.058517609405882694</v>
      </c>
      <c r="J173" s="285">
        <v>0.031838732945583426</v>
      </c>
      <c r="K173" s="285">
        <v>0.0039000172086820412</v>
      </c>
      <c r="L173" s="285"/>
      <c r="M173" s="285"/>
      <c r="N173" s="120"/>
      <c r="O173" s="120"/>
    </row>
    <row r="174" spans="1:15" ht="12.75">
      <c r="A174" s="284" t="s">
        <v>194</v>
      </c>
      <c r="B174" s="284" t="s">
        <v>86</v>
      </c>
      <c r="C174" s="285">
        <v>0.23729391652863174</v>
      </c>
      <c r="D174" s="285">
        <v>-0.16664955553586977</v>
      </c>
      <c r="E174" s="285">
        <v>0.5739646844617285</v>
      </c>
      <c r="F174" s="285">
        <v>0</v>
      </c>
      <c r="G174" s="285">
        <v>0.3195784505765948</v>
      </c>
      <c r="H174" s="285">
        <v>0.553871839212187</v>
      </c>
      <c r="I174" s="285">
        <v>-0.09046801794800205</v>
      </c>
      <c r="J174" s="285">
        <v>-0.27913213558299216</v>
      </c>
      <c r="K174" s="285">
        <v>-0.05438013949389525</v>
      </c>
      <c r="L174" s="285">
        <v>0.39099014442966445</v>
      </c>
      <c r="M174" s="285">
        <v>-0.48503282412082405</v>
      </c>
      <c r="N174" s="120"/>
      <c r="O174" s="120"/>
    </row>
    <row r="175" spans="1:15" ht="12.75">
      <c r="A175" s="284" t="s">
        <v>195</v>
      </c>
      <c r="B175" s="284" t="s">
        <v>66</v>
      </c>
      <c r="C175" s="285">
        <v>0.024061298197267506</v>
      </c>
      <c r="D175" s="285">
        <v>0.3029889132494507</v>
      </c>
      <c r="E175" s="285">
        <v>0.11635035289415781</v>
      </c>
      <c r="F175" s="285">
        <v>0</v>
      </c>
      <c r="G175" s="285">
        <v>0.1226845038531815</v>
      </c>
      <c r="H175" s="285">
        <v>0.3995774372953471</v>
      </c>
      <c r="I175" s="285">
        <v>0.05533866835485889</v>
      </c>
      <c r="J175" s="285">
        <v>0.016287834292724124</v>
      </c>
      <c r="K175" s="285">
        <v>0.0029222507968744175</v>
      </c>
      <c r="L175" s="285">
        <v>0</v>
      </c>
      <c r="M175" s="285">
        <v>-0.04021125893386204</v>
      </c>
      <c r="N175" s="120"/>
      <c r="O175" s="120"/>
    </row>
    <row r="176" spans="1:15" ht="12.75">
      <c r="A176" s="284" t="s">
        <v>196</v>
      </c>
      <c r="B176" s="284" t="s">
        <v>67</v>
      </c>
      <c r="C176" s="285">
        <v>0.025669711907681175</v>
      </c>
      <c r="D176" s="285">
        <v>0.28761000168089934</v>
      </c>
      <c r="E176" s="285">
        <v>0.07635616869786961</v>
      </c>
      <c r="F176" s="285">
        <v>0</v>
      </c>
      <c r="G176" s="285">
        <v>0.10405476077417572</v>
      </c>
      <c r="H176" s="285">
        <v>0.4370130664553874</v>
      </c>
      <c r="I176" s="285">
        <v>0.06148057700641638</v>
      </c>
      <c r="J176" s="285">
        <v>0.019557920576390178</v>
      </c>
      <c r="K176" s="285">
        <v>0.0023820708473146104</v>
      </c>
      <c r="L176" s="285">
        <v>0</v>
      </c>
      <c r="M176" s="285">
        <v>-0.014124277946134441</v>
      </c>
      <c r="N176" s="120"/>
      <c r="O176" s="120"/>
    </row>
    <row r="177" spans="1:15" ht="12.75">
      <c r="A177" s="284" t="s">
        <v>197</v>
      </c>
      <c r="B177" s="284" t="s">
        <v>64</v>
      </c>
      <c r="C177" s="285">
        <v>0.018942</v>
      </c>
      <c r="D177" s="285">
        <v>0.277431</v>
      </c>
      <c r="E177" s="285">
        <v>0.062503</v>
      </c>
      <c r="F177" s="285">
        <v>0</v>
      </c>
      <c r="G177" s="285">
        <v>0.119323</v>
      </c>
      <c r="H177" s="285">
        <v>0.411816</v>
      </c>
      <c r="I177" s="285">
        <v>0.055566</v>
      </c>
      <c r="J177" s="285">
        <v>0.02447</v>
      </c>
      <c r="K177" s="285">
        <v>0.003267</v>
      </c>
      <c r="L177" s="285">
        <v>0</v>
      </c>
      <c r="M177" s="285">
        <v>0.02668</v>
      </c>
      <c r="N177" s="120"/>
      <c r="O177" s="120"/>
    </row>
    <row r="178" spans="1:15" ht="12.75" hidden="1">
      <c r="A178" s="284" t="s">
        <v>173</v>
      </c>
      <c r="B178" s="288" t="s">
        <v>174</v>
      </c>
      <c r="C178" s="285">
        <v>0</v>
      </c>
      <c r="D178" s="285">
        <v>0</v>
      </c>
      <c r="E178" s="285">
        <v>0</v>
      </c>
      <c r="F178" s="285">
        <v>0</v>
      </c>
      <c r="G178" s="285">
        <v>0</v>
      </c>
      <c r="H178" s="285">
        <v>0</v>
      </c>
      <c r="I178" s="285">
        <v>0</v>
      </c>
      <c r="J178" s="285">
        <v>0</v>
      </c>
      <c r="K178" s="285">
        <v>0</v>
      </c>
      <c r="L178" s="285">
        <v>0</v>
      </c>
      <c r="M178" s="285">
        <v>0</v>
      </c>
      <c r="N178" s="120"/>
      <c r="O178" s="120"/>
    </row>
    <row r="179" spans="1:15" ht="12.75" hidden="1">
      <c r="A179" s="284" t="s">
        <v>173</v>
      </c>
      <c r="B179" s="284" t="s">
        <v>174</v>
      </c>
      <c r="C179" s="285">
        <v>0</v>
      </c>
      <c r="D179" s="285">
        <v>0</v>
      </c>
      <c r="E179" s="285">
        <v>0</v>
      </c>
      <c r="F179" s="285">
        <v>0</v>
      </c>
      <c r="G179" s="285">
        <v>0</v>
      </c>
      <c r="H179" s="285">
        <v>0</v>
      </c>
      <c r="I179" s="285">
        <v>0</v>
      </c>
      <c r="J179" s="285">
        <v>0</v>
      </c>
      <c r="K179" s="285">
        <v>0</v>
      </c>
      <c r="L179" s="285">
        <v>0</v>
      </c>
      <c r="M179" s="285">
        <v>0</v>
      </c>
      <c r="N179" s="120"/>
      <c r="O179" s="120"/>
    </row>
    <row r="180" spans="1:15" ht="12.75" hidden="1">
      <c r="A180" s="284" t="s">
        <v>173</v>
      </c>
      <c r="B180" s="284" t="s">
        <v>174</v>
      </c>
      <c r="C180" s="285">
        <v>0</v>
      </c>
      <c r="D180" s="285">
        <v>0</v>
      </c>
      <c r="E180" s="285">
        <v>0</v>
      </c>
      <c r="F180" s="285">
        <v>0</v>
      </c>
      <c r="G180" s="285">
        <v>0</v>
      </c>
      <c r="H180" s="285">
        <v>0</v>
      </c>
      <c r="I180" s="285">
        <v>0</v>
      </c>
      <c r="J180" s="285">
        <v>0</v>
      </c>
      <c r="K180" s="285">
        <v>0</v>
      </c>
      <c r="L180" s="285">
        <v>0</v>
      </c>
      <c r="M180" s="285">
        <v>0</v>
      </c>
      <c r="N180" s="120"/>
      <c r="O180" s="120"/>
    </row>
    <row r="181" spans="1:15" ht="12.75">
      <c r="A181" s="284" t="s">
        <v>198</v>
      </c>
      <c r="B181" s="284" t="s">
        <v>87</v>
      </c>
      <c r="C181" s="285">
        <v>0.029323939419795993</v>
      </c>
      <c r="D181" s="285">
        <v>0.28803137114029204</v>
      </c>
      <c r="E181" s="285">
        <v>0.08163153003072525</v>
      </c>
      <c r="F181" s="285">
        <v>0</v>
      </c>
      <c r="G181" s="285">
        <v>0.11579464636393091</v>
      </c>
      <c r="H181" s="285">
        <v>0.402206278089649</v>
      </c>
      <c r="I181" s="285">
        <v>0.05409201860693095</v>
      </c>
      <c r="J181" s="285">
        <v>0.026362846494027332</v>
      </c>
      <c r="K181" s="285">
        <v>0.0025573698546483715</v>
      </c>
      <c r="L181" s="285">
        <v>0</v>
      </c>
      <c r="M181" s="285">
        <v>0</v>
      </c>
      <c r="N181" s="120"/>
      <c r="O181" s="120"/>
    </row>
    <row r="182" spans="1:15" ht="12.75">
      <c r="A182" s="284" t="s">
        <v>199</v>
      </c>
      <c r="B182" s="284" t="s">
        <v>88</v>
      </c>
      <c r="C182" s="285">
        <v>0.022172096468923867</v>
      </c>
      <c r="D182" s="285">
        <v>0.2574132738990461</v>
      </c>
      <c r="E182" s="285">
        <v>0.06556136634865348</v>
      </c>
      <c r="F182" s="285">
        <v>0</v>
      </c>
      <c r="G182" s="285">
        <v>0.1110215435216549</v>
      </c>
      <c r="H182" s="285">
        <v>0.3704642488471765</v>
      </c>
      <c r="I182" s="285">
        <v>0.049117835028642705</v>
      </c>
      <c r="J182" s="285">
        <v>0.02332035337905999</v>
      </c>
      <c r="K182" s="285">
        <v>0.0025255695098943087</v>
      </c>
      <c r="L182" s="285">
        <v>0.09840371299694813</v>
      </c>
      <c r="M182" s="285">
        <v>0</v>
      </c>
      <c r="N182" s="120"/>
      <c r="O182" s="120"/>
    </row>
    <row r="183" spans="1:15" ht="12.75">
      <c r="A183" s="284" t="s">
        <v>200</v>
      </c>
      <c r="B183" s="284" t="s">
        <v>89</v>
      </c>
      <c r="C183" s="285">
        <v>0.0179442059565711</v>
      </c>
      <c r="D183" s="285">
        <v>0.27163355907270204</v>
      </c>
      <c r="E183" s="285">
        <v>0.08030303388333351</v>
      </c>
      <c r="F183" s="285">
        <v>0</v>
      </c>
      <c r="G183" s="285">
        <v>0.12869955675312938</v>
      </c>
      <c r="H183" s="285">
        <v>0.41289402626964505</v>
      </c>
      <c r="I183" s="285">
        <v>0.057398372366152056</v>
      </c>
      <c r="J183" s="285">
        <v>0.031127245698466754</v>
      </c>
      <c r="K183" s="285"/>
      <c r="L183" s="285"/>
      <c r="M183" s="285"/>
      <c r="N183" s="120"/>
      <c r="O183" s="120"/>
    </row>
    <row r="184" spans="2:15" ht="12.75">
      <c r="B184" s="120"/>
      <c r="C184" s="120"/>
      <c r="D184" s="120"/>
      <c r="E184" s="120"/>
      <c r="F184" s="120"/>
      <c r="G184" s="120"/>
      <c r="H184" s="120"/>
      <c r="I184" s="120"/>
      <c r="J184" s="120"/>
      <c r="K184" s="120"/>
      <c r="L184" s="120"/>
      <c r="M184" s="120"/>
      <c r="N184" s="120"/>
      <c r="O184" s="120"/>
    </row>
    <row r="185" spans="14:15" ht="12.75">
      <c r="N185" s="120"/>
      <c r="O185" s="120"/>
    </row>
    <row r="186" spans="1:13" ht="12.75">
      <c r="A186" s="123" t="s">
        <v>449</v>
      </c>
      <c r="B186" s="116"/>
      <c r="C186" s="122"/>
      <c r="D186" s="122"/>
      <c r="E186" s="122"/>
      <c r="F186" s="122"/>
      <c r="G186" s="122"/>
      <c r="H186" s="122"/>
      <c r="I186" s="122"/>
      <c r="J186" s="122"/>
      <c r="K186" s="122"/>
      <c r="L186" s="122"/>
      <c r="M186" s="122"/>
    </row>
    <row r="187" spans="1:13" ht="12.75">
      <c r="A187" s="282" t="s">
        <v>107</v>
      </c>
      <c r="B187" s="282" t="s">
        <v>108</v>
      </c>
      <c r="C187" s="283">
        <f aca="true" t="shared" si="0" ref="C187:M187">+C98-C10</f>
        <v>0</v>
      </c>
      <c r="D187" s="283">
        <f t="shared" si="0"/>
        <v>0</v>
      </c>
      <c r="E187" s="283">
        <f t="shared" si="0"/>
        <v>0</v>
      </c>
      <c r="F187" s="283">
        <f t="shared" si="0"/>
        <v>0</v>
      </c>
      <c r="G187" s="283">
        <f t="shared" si="0"/>
        <v>0</v>
      </c>
      <c r="H187" s="283">
        <f t="shared" si="0"/>
        <v>0</v>
      </c>
      <c r="I187" s="283">
        <f t="shared" si="0"/>
        <v>0</v>
      </c>
      <c r="J187" s="283">
        <f t="shared" si="0"/>
        <v>0</v>
      </c>
      <c r="K187" s="283">
        <f t="shared" si="0"/>
        <v>0</v>
      </c>
      <c r="L187" s="283">
        <f t="shared" si="0"/>
        <v>0</v>
      </c>
      <c r="M187" s="283">
        <f t="shared" si="0"/>
        <v>0</v>
      </c>
    </row>
    <row r="188" spans="1:13" ht="12.75">
      <c r="A188" s="284" t="s">
        <v>109</v>
      </c>
      <c r="B188" s="284" t="s">
        <v>9</v>
      </c>
      <c r="C188" s="285">
        <f aca="true" t="shared" si="1" ref="C188:M188">+C99-C11</f>
        <v>0</v>
      </c>
      <c r="D188" s="285">
        <f t="shared" si="1"/>
        <v>0</v>
      </c>
      <c r="E188" s="285">
        <f t="shared" si="1"/>
        <v>0</v>
      </c>
      <c r="F188" s="285">
        <f t="shared" si="1"/>
        <v>0</v>
      </c>
      <c r="G188" s="285">
        <f t="shared" si="1"/>
        <v>0</v>
      </c>
      <c r="H188" s="285">
        <f t="shared" si="1"/>
        <v>0</v>
      </c>
      <c r="I188" s="285">
        <f t="shared" si="1"/>
        <v>0</v>
      </c>
      <c r="J188" s="285">
        <f t="shared" si="1"/>
        <v>0</v>
      </c>
      <c r="K188" s="285">
        <f t="shared" si="1"/>
        <v>0</v>
      </c>
      <c r="L188" s="285">
        <f t="shared" si="1"/>
        <v>0</v>
      </c>
      <c r="M188" s="285">
        <f t="shared" si="1"/>
        <v>0</v>
      </c>
    </row>
    <row r="189" spans="1:13" ht="12.75">
      <c r="A189" s="284" t="s">
        <v>110</v>
      </c>
      <c r="B189" s="284" t="s">
        <v>27</v>
      </c>
      <c r="C189" s="285">
        <f aca="true" t="shared" si="2" ref="C189:M189">+C100-C12</f>
        <v>0</v>
      </c>
      <c r="D189" s="285">
        <f t="shared" si="2"/>
        <v>0</v>
      </c>
      <c r="E189" s="285">
        <f t="shared" si="2"/>
        <v>0</v>
      </c>
      <c r="F189" s="285">
        <f t="shared" si="2"/>
        <v>0</v>
      </c>
      <c r="G189" s="285">
        <f t="shared" si="2"/>
        <v>0</v>
      </c>
      <c r="H189" s="285">
        <f t="shared" si="2"/>
        <v>0</v>
      </c>
      <c r="I189" s="285">
        <f t="shared" si="2"/>
        <v>0</v>
      </c>
      <c r="J189" s="285">
        <f t="shared" si="2"/>
        <v>0</v>
      </c>
      <c r="K189" s="285">
        <f t="shared" si="2"/>
        <v>0</v>
      </c>
      <c r="L189" s="285">
        <f t="shared" si="2"/>
        <v>0</v>
      </c>
      <c r="M189" s="285">
        <f t="shared" si="2"/>
        <v>0</v>
      </c>
    </row>
    <row r="190" spans="1:13" ht="12.75">
      <c r="A190" s="284" t="s">
        <v>111</v>
      </c>
      <c r="B190" s="284" t="s">
        <v>28</v>
      </c>
      <c r="C190" s="285">
        <f aca="true" t="shared" si="3" ref="C190:M190">+C101-C13</f>
        <v>0</v>
      </c>
      <c r="D190" s="285">
        <f t="shared" si="3"/>
        <v>0</v>
      </c>
      <c r="E190" s="285">
        <f t="shared" si="3"/>
        <v>0</v>
      </c>
      <c r="F190" s="285">
        <f t="shared" si="3"/>
        <v>0</v>
      </c>
      <c r="G190" s="285">
        <f t="shared" si="3"/>
        <v>0</v>
      </c>
      <c r="H190" s="285">
        <f t="shared" si="3"/>
        <v>0</v>
      </c>
      <c r="I190" s="285">
        <f t="shared" si="3"/>
        <v>0</v>
      </c>
      <c r="J190" s="285">
        <f t="shared" si="3"/>
        <v>0</v>
      </c>
      <c r="K190" s="285">
        <f t="shared" si="3"/>
        <v>0</v>
      </c>
      <c r="L190" s="285">
        <f t="shared" si="3"/>
        <v>0</v>
      </c>
      <c r="M190" s="285">
        <f t="shared" si="3"/>
        <v>0</v>
      </c>
    </row>
    <row r="191" spans="1:13" ht="12.75">
      <c r="A191" s="284" t="s">
        <v>112</v>
      </c>
      <c r="B191" s="284" t="s">
        <v>13</v>
      </c>
      <c r="C191" s="285">
        <f aca="true" t="shared" si="4" ref="C191:M191">+C102-C14</f>
        <v>0</v>
      </c>
      <c r="D191" s="285">
        <f t="shared" si="4"/>
        <v>0</v>
      </c>
      <c r="E191" s="285">
        <f t="shared" si="4"/>
        <v>0</v>
      </c>
      <c r="F191" s="285">
        <f t="shared" si="4"/>
        <v>0</v>
      </c>
      <c r="G191" s="285">
        <f t="shared" si="4"/>
        <v>0</v>
      </c>
      <c r="H191" s="285">
        <f t="shared" si="4"/>
        <v>0</v>
      </c>
      <c r="I191" s="285">
        <f t="shared" si="4"/>
        <v>0</v>
      </c>
      <c r="J191" s="285">
        <f t="shared" si="4"/>
        <v>0</v>
      </c>
      <c r="K191" s="285">
        <f t="shared" si="4"/>
        <v>0</v>
      </c>
      <c r="L191" s="285">
        <f t="shared" si="4"/>
        <v>0</v>
      </c>
      <c r="M191" s="285">
        <f t="shared" si="4"/>
        <v>0</v>
      </c>
    </row>
    <row r="192" spans="1:13" ht="12.75">
      <c r="A192" s="284" t="s">
        <v>113</v>
      </c>
      <c r="B192" s="284" t="s">
        <v>14</v>
      </c>
      <c r="C192" s="285">
        <f aca="true" t="shared" si="5" ref="C192:M192">+C103-C15</f>
        <v>0</v>
      </c>
      <c r="D192" s="285">
        <f t="shared" si="5"/>
        <v>0</v>
      </c>
      <c r="E192" s="285">
        <f t="shared" si="5"/>
        <v>0</v>
      </c>
      <c r="F192" s="285">
        <f t="shared" si="5"/>
        <v>0</v>
      </c>
      <c r="G192" s="285">
        <f t="shared" si="5"/>
        <v>0</v>
      </c>
      <c r="H192" s="285">
        <f t="shared" si="5"/>
        <v>0</v>
      </c>
      <c r="I192" s="285">
        <f t="shared" si="5"/>
        <v>0</v>
      </c>
      <c r="J192" s="285">
        <f t="shared" si="5"/>
        <v>0</v>
      </c>
      <c r="K192" s="285">
        <f t="shared" si="5"/>
        <v>0</v>
      </c>
      <c r="L192" s="285">
        <f t="shared" si="5"/>
        <v>0</v>
      </c>
      <c r="M192" s="285">
        <f t="shared" si="5"/>
        <v>0</v>
      </c>
    </row>
    <row r="193" spans="1:13" ht="12.75">
      <c r="A193" s="284" t="s">
        <v>114</v>
      </c>
      <c r="B193" s="284" t="s">
        <v>34</v>
      </c>
      <c r="C193" s="285">
        <f aca="true" t="shared" si="6" ref="C193:M193">+C104-C16</f>
        <v>0</v>
      </c>
      <c r="D193" s="285">
        <f t="shared" si="6"/>
        <v>0</v>
      </c>
      <c r="E193" s="285">
        <f t="shared" si="6"/>
        <v>0</v>
      </c>
      <c r="F193" s="285">
        <f t="shared" si="6"/>
        <v>0</v>
      </c>
      <c r="G193" s="285">
        <f t="shared" si="6"/>
        <v>0</v>
      </c>
      <c r="H193" s="285">
        <f t="shared" si="6"/>
        <v>0</v>
      </c>
      <c r="I193" s="285">
        <f t="shared" si="6"/>
        <v>0</v>
      </c>
      <c r="J193" s="285">
        <f t="shared" si="6"/>
        <v>0</v>
      </c>
      <c r="K193" s="285">
        <f t="shared" si="6"/>
        <v>0</v>
      </c>
      <c r="L193" s="285">
        <f t="shared" si="6"/>
        <v>0</v>
      </c>
      <c r="M193" s="285">
        <f t="shared" si="6"/>
        <v>0</v>
      </c>
    </row>
    <row r="194" spans="1:13" ht="12.75">
      <c r="A194" s="284" t="s">
        <v>115</v>
      </c>
      <c r="B194" s="284" t="s">
        <v>32</v>
      </c>
      <c r="C194" s="285">
        <f aca="true" t="shared" si="7" ref="C194:M194">+C105-C17</f>
        <v>0</v>
      </c>
      <c r="D194" s="285">
        <f t="shared" si="7"/>
        <v>0</v>
      </c>
      <c r="E194" s="285">
        <f t="shared" si="7"/>
        <v>0</v>
      </c>
      <c r="F194" s="285">
        <f t="shared" si="7"/>
        <v>0</v>
      </c>
      <c r="G194" s="285">
        <f t="shared" si="7"/>
        <v>0</v>
      </c>
      <c r="H194" s="285">
        <f t="shared" si="7"/>
        <v>0</v>
      </c>
      <c r="I194" s="285">
        <f t="shared" si="7"/>
        <v>0</v>
      </c>
      <c r="J194" s="285">
        <f t="shared" si="7"/>
        <v>0</v>
      </c>
      <c r="K194" s="285">
        <f t="shared" si="7"/>
        <v>0</v>
      </c>
      <c r="L194" s="285">
        <f t="shared" si="7"/>
        <v>0</v>
      </c>
      <c r="M194" s="285">
        <f t="shared" si="7"/>
        <v>0</v>
      </c>
    </row>
    <row r="195" spans="1:13" ht="12.75" hidden="1">
      <c r="A195" s="284" t="s">
        <v>116</v>
      </c>
      <c r="B195" s="284" t="s">
        <v>35</v>
      </c>
      <c r="C195" s="285">
        <f aca="true" t="shared" si="8" ref="C195:M195">+C106-C18</f>
        <v>0</v>
      </c>
      <c r="D195" s="285">
        <f t="shared" si="8"/>
        <v>0</v>
      </c>
      <c r="E195" s="285">
        <f t="shared" si="8"/>
        <v>0</v>
      </c>
      <c r="F195" s="285">
        <f t="shared" si="8"/>
        <v>0</v>
      </c>
      <c r="G195" s="285">
        <f t="shared" si="8"/>
        <v>0</v>
      </c>
      <c r="H195" s="285">
        <f t="shared" si="8"/>
        <v>0</v>
      </c>
      <c r="I195" s="285">
        <f t="shared" si="8"/>
        <v>0</v>
      </c>
      <c r="J195" s="285">
        <f t="shared" si="8"/>
        <v>0</v>
      </c>
      <c r="K195" s="285">
        <f t="shared" si="8"/>
        <v>0</v>
      </c>
      <c r="L195" s="285">
        <f t="shared" si="8"/>
        <v>0</v>
      </c>
      <c r="M195" s="285">
        <f t="shared" si="8"/>
        <v>0</v>
      </c>
    </row>
    <row r="196" spans="1:13" ht="12.75" hidden="1">
      <c r="A196" s="284" t="s">
        <v>117</v>
      </c>
      <c r="B196" s="284" t="s">
        <v>36</v>
      </c>
      <c r="C196" s="285">
        <f aca="true" t="shared" si="9" ref="C196:M196">+C107-C19</f>
        <v>0</v>
      </c>
      <c r="D196" s="285">
        <f t="shared" si="9"/>
        <v>0</v>
      </c>
      <c r="E196" s="285">
        <f t="shared" si="9"/>
        <v>0</v>
      </c>
      <c r="F196" s="285">
        <f t="shared" si="9"/>
        <v>0</v>
      </c>
      <c r="G196" s="285">
        <f t="shared" si="9"/>
        <v>0</v>
      </c>
      <c r="H196" s="285">
        <f t="shared" si="9"/>
        <v>0</v>
      </c>
      <c r="I196" s="285">
        <f t="shared" si="9"/>
        <v>0</v>
      </c>
      <c r="J196" s="285">
        <f t="shared" si="9"/>
        <v>0</v>
      </c>
      <c r="K196" s="285">
        <f t="shared" si="9"/>
        <v>0</v>
      </c>
      <c r="L196" s="285">
        <f t="shared" si="9"/>
        <v>0</v>
      </c>
      <c r="M196" s="285">
        <f t="shared" si="9"/>
        <v>0</v>
      </c>
    </row>
    <row r="197" spans="1:13" ht="12.75">
      <c r="A197" s="284" t="s">
        <v>118</v>
      </c>
      <c r="B197" s="284" t="s">
        <v>37</v>
      </c>
      <c r="C197" s="285">
        <f aca="true" t="shared" si="10" ref="C197:M197">+C108-C20</f>
        <v>0</v>
      </c>
      <c r="D197" s="285">
        <f t="shared" si="10"/>
        <v>0</v>
      </c>
      <c r="E197" s="285">
        <f t="shared" si="10"/>
        <v>0</v>
      </c>
      <c r="F197" s="285">
        <f t="shared" si="10"/>
        <v>0</v>
      </c>
      <c r="G197" s="285">
        <f t="shared" si="10"/>
        <v>0</v>
      </c>
      <c r="H197" s="285">
        <f t="shared" si="10"/>
        <v>0</v>
      </c>
      <c r="I197" s="285">
        <f t="shared" si="10"/>
        <v>0</v>
      </c>
      <c r="J197" s="285">
        <f t="shared" si="10"/>
        <v>0</v>
      </c>
      <c r="K197" s="285">
        <f t="shared" si="10"/>
        <v>0</v>
      </c>
      <c r="L197" s="285">
        <f t="shared" si="10"/>
        <v>0</v>
      </c>
      <c r="M197" s="285">
        <f t="shared" si="10"/>
        <v>0</v>
      </c>
    </row>
    <row r="198" spans="1:13" ht="12.75">
      <c r="A198" s="284" t="s">
        <v>119</v>
      </c>
      <c r="B198" s="284" t="s">
        <v>38</v>
      </c>
      <c r="C198" s="285">
        <f aca="true" t="shared" si="11" ref="C198:M198">+C109-C21</f>
        <v>0</v>
      </c>
      <c r="D198" s="285">
        <f t="shared" si="11"/>
        <v>0</v>
      </c>
      <c r="E198" s="285">
        <f t="shared" si="11"/>
        <v>0</v>
      </c>
      <c r="F198" s="285">
        <f t="shared" si="11"/>
        <v>0</v>
      </c>
      <c r="G198" s="285">
        <f t="shared" si="11"/>
        <v>0</v>
      </c>
      <c r="H198" s="285">
        <f t="shared" si="11"/>
        <v>0</v>
      </c>
      <c r="I198" s="285">
        <f t="shared" si="11"/>
        <v>0</v>
      </c>
      <c r="J198" s="285">
        <f t="shared" si="11"/>
        <v>0</v>
      </c>
      <c r="K198" s="285">
        <f t="shared" si="11"/>
        <v>0</v>
      </c>
      <c r="L198" s="285">
        <f t="shared" si="11"/>
        <v>0</v>
      </c>
      <c r="M198" s="285">
        <f t="shared" si="11"/>
        <v>0</v>
      </c>
    </row>
    <row r="199" spans="1:13" ht="12.75">
      <c r="A199" s="284" t="s">
        <v>120</v>
      </c>
      <c r="B199" s="284" t="s">
        <v>30</v>
      </c>
      <c r="C199" s="285">
        <f aca="true" t="shared" si="12" ref="C199:M199">+C110-C22</f>
        <v>-0.00018196000696131878</v>
      </c>
      <c r="D199" s="285">
        <f t="shared" si="12"/>
        <v>-0.00034118561911561374</v>
      </c>
      <c r="E199" s="285">
        <f t="shared" si="12"/>
        <v>5.2065096855527515E-05</v>
      </c>
      <c r="F199" s="285">
        <f t="shared" si="12"/>
        <v>0</v>
      </c>
      <c r="G199" s="285">
        <f t="shared" si="12"/>
        <v>0.00034576869607538807</v>
      </c>
      <c r="H199" s="285">
        <f t="shared" si="12"/>
        <v>-8.32016873935637E-05</v>
      </c>
      <c r="I199" s="285">
        <f t="shared" si="12"/>
        <v>4.3374294574662076E-05</v>
      </c>
      <c r="J199" s="285">
        <f t="shared" si="12"/>
        <v>0.00013195525662701435</v>
      </c>
      <c r="K199" s="285">
        <f t="shared" si="12"/>
        <v>3.318396933808983E-05</v>
      </c>
      <c r="L199" s="285">
        <f t="shared" si="12"/>
        <v>0</v>
      </c>
      <c r="M199" s="285">
        <f t="shared" si="12"/>
        <v>0</v>
      </c>
    </row>
    <row r="200" spans="1:13" ht="12.75" hidden="1">
      <c r="A200" s="284" t="s">
        <v>121</v>
      </c>
      <c r="B200" s="284" t="s">
        <v>39</v>
      </c>
      <c r="C200" s="285">
        <f aca="true" t="shared" si="13" ref="C200:M200">+C111-C23</f>
        <v>-0.00018196000696131878</v>
      </c>
      <c r="D200" s="285">
        <f t="shared" si="13"/>
        <v>-0.00034118561911561374</v>
      </c>
      <c r="E200" s="285">
        <f t="shared" si="13"/>
        <v>5.2065096855527515E-05</v>
      </c>
      <c r="F200" s="285">
        <f t="shared" si="13"/>
        <v>0</v>
      </c>
      <c r="G200" s="285">
        <f t="shared" si="13"/>
        <v>0.00034576869607538807</v>
      </c>
      <c r="H200" s="285">
        <f t="shared" si="13"/>
        <v>-8.32016873935637E-05</v>
      </c>
      <c r="I200" s="285">
        <f t="shared" si="13"/>
        <v>4.3374294574662076E-05</v>
      </c>
      <c r="J200" s="285">
        <f t="shared" si="13"/>
        <v>0.00013195525662701435</v>
      </c>
      <c r="K200" s="285">
        <f t="shared" si="13"/>
        <v>3.318396933808983E-05</v>
      </c>
      <c r="L200" s="285">
        <f t="shared" si="13"/>
        <v>0</v>
      </c>
      <c r="M200" s="285">
        <f t="shared" si="13"/>
        <v>0</v>
      </c>
    </row>
    <row r="201" spans="1:13" ht="12.75" hidden="1">
      <c r="A201" s="284" t="s">
        <v>122</v>
      </c>
      <c r="B201" s="284" t="s">
        <v>40</v>
      </c>
      <c r="C201" s="285">
        <f aca="true" t="shared" si="14" ref="C201:M201">+C112-C24</f>
        <v>-0.00018196000696131878</v>
      </c>
      <c r="D201" s="285">
        <f t="shared" si="14"/>
        <v>-0.00034118561911561374</v>
      </c>
      <c r="E201" s="285">
        <f t="shared" si="14"/>
        <v>5.2065096855527515E-05</v>
      </c>
      <c r="F201" s="285">
        <f t="shared" si="14"/>
        <v>0</v>
      </c>
      <c r="G201" s="285">
        <f t="shared" si="14"/>
        <v>0.00034576869607538807</v>
      </c>
      <c r="H201" s="285">
        <f t="shared" si="14"/>
        <v>-8.32016873935637E-05</v>
      </c>
      <c r="I201" s="285">
        <f t="shared" si="14"/>
        <v>4.3374294574662076E-05</v>
      </c>
      <c r="J201" s="285">
        <f t="shared" si="14"/>
        <v>0.00013195525662701435</v>
      </c>
      <c r="K201" s="285">
        <f t="shared" si="14"/>
        <v>3.318396933808983E-05</v>
      </c>
      <c r="L201" s="285">
        <f t="shared" si="14"/>
        <v>0</v>
      </c>
      <c r="M201" s="285">
        <f t="shared" si="14"/>
        <v>0</v>
      </c>
    </row>
    <row r="202" spans="1:13" ht="12.75" hidden="1">
      <c r="A202" s="284" t="s">
        <v>123</v>
      </c>
      <c r="B202" s="284" t="s">
        <v>41</v>
      </c>
      <c r="C202" s="285">
        <f aca="true" t="shared" si="15" ref="C202:M202">+C113-C25</f>
        <v>0</v>
      </c>
      <c r="D202" s="285">
        <f t="shared" si="15"/>
        <v>0</v>
      </c>
      <c r="E202" s="285">
        <f t="shared" si="15"/>
        <v>0</v>
      </c>
      <c r="F202" s="285">
        <f t="shared" si="15"/>
        <v>0</v>
      </c>
      <c r="G202" s="285">
        <f t="shared" si="15"/>
        <v>0</v>
      </c>
      <c r="H202" s="285">
        <f t="shared" si="15"/>
        <v>0</v>
      </c>
      <c r="I202" s="285">
        <f t="shared" si="15"/>
        <v>0</v>
      </c>
      <c r="J202" s="285">
        <f t="shared" si="15"/>
        <v>0</v>
      </c>
      <c r="K202" s="285">
        <f t="shared" si="15"/>
        <v>0</v>
      </c>
      <c r="L202" s="285">
        <f t="shared" si="15"/>
        <v>0</v>
      </c>
      <c r="M202" s="285">
        <f t="shared" si="15"/>
        <v>0</v>
      </c>
    </row>
    <row r="203" spans="1:13" ht="12.75" hidden="1">
      <c r="A203" s="284" t="s">
        <v>251</v>
      </c>
      <c r="B203" s="284" t="s">
        <v>42</v>
      </c>
      <c r="C203" s="285">
        <f aca="true" t="shared" si="16" ref="C203:M203">+C114-C26</f>
        <v>0</v>
      </c>
      <c r="D203" s="285">
        <f t="shared" si="16"/>
        <v>0</v>
      </c>
      <c r="E203" s="285">
        <f t="shared" si="16"/>
        <v>0</v>
      </c>
      <c r="F203" s="285">
        <f t="shared" si="16"/>
        <v>0</v>
      </c>
      <c r="G203" s="285">
        <f t="shared" si="16"/>
        <v>0</v>
      </c>
      <c r="H203" s="285">
        <f t="shared" si="16"/>
        <v>0</v>
      </c>
      <c r="I203" s="285">
        <f t="shared" si="16"/>
        <v>0</v>
      </c>
      <c r="J203" s="285">
        <f t="shared" si="16"/>
        <v>0</v>
      </c>
      <c r="K203" s="285">
        <f t="shared" si="16"/>
        <v>0</v>
      </c>
      <c r="L203" s="285">
        <f t="shared" si="16"/>
        <v>0</v>
      </c>
      <c r="M203" s="285">
        <f t="shared" si="16"/>
        <v>0</v>
      </c>
    </row>
    <row r="204" spans="1:13" ht="12.75">
      <c r="A204" s="284" t="s">
        <v>124</v>
      </c>
      <c r="B204" s="284" t="s">
        <v>43</v>
      </c>
      <c r="C204" s="285">
        <f aca="true" t="shared" si="17" ref="C204:M204">+C115-C27</f>
        <v>-0.00018196000696131878</v>
      </c>
      <c r="D204" s="285">
        <f t="shared" si="17"/>
        <v>-0.00034118561911561374</v>
      </c>
      <c r="E204" s="285">
        <f t="shared" si="17"/>
        <v>5.206509685554139E-05</v>
      </c>
      <c r="F204" s="285">
        <f t="shared" si="17"/>
        <v>0</v>
      </c>
      <c r="G204" s="285">
        <f t="shared" si="17"/>
        <v>0.0003457686960754158</v>
      </c>
      <c r="H204" s="285">
        <f t="shared" si="17"/>
        <v>-8.32016873935637E-05</v>
      </c>
      <c r="I204" s="285">
        <f t="shared" si="17"/>
        <v>4.3374294574669015E-05</v>
      </c>
      <c r="J204" s="285">
        <f t="shared" si="17"/>
        <v>0.0001319552566270213</v>
      </c>
      <c r="K204" s="285">
        <f t="shared" si="17"/>
        <v>3.3183969338090695E-05</v>
      </c>
      <c r="L204" s="285">
        <f t="shared" si="17"/>
        <v>0</v>
      </c>
      <c r="M204" s="285">
        <f t="shared" si="17"/>
        <v>0</v>
      </c>
    </row>
    <row r="205" spans="1:13" ht="12.75" hidden="1">
      <c r="A205" s="284" t="s">
        <v>125</v>
      </c>
      <c r="B205" s="284" t="s">
        <v>44</v>
      </c>
      <c r="C205" s="285">
        <f aca="true" t="shared" si="18" ref="C205:M205">+C116-C28</f>
        <v>0</v>
      </c>
      <c r="D205" s="285">
        <f t="shared" si="18"/>
        <v>0</v>
      </c>
      <c r="E205" s="285">
        <f t="shared" si="18"/>
        <v>0</v>
      </c>
      <c r="F205" s="285">
        <f t="shared" si="18"/>
        <v>0</v>
      </c>
      <c r="G205" s="285">
        <f t="shared" si="18"/>
        <v>0</v>
      </c>
      <c r="H205" s="285">
        <f t="shared" si="18"/>
        <v>0</v>
      </c>
      <c r="I205" s="285">
        <f t="shared" si="18"/>
        <v>0</v>
      </c>
      <c r="J205" s="285">
        <f t="shared" si="18"/>
        <v>0</v>
      </c>
      <c r="K205" s="285">
        <f t="shared" si="18"/>
        <v>0</v>
      </c>
      <c r="L205" s="285">
        <f t="shared" si="18"/>
        <v>0</v>
      </c>
      <c r="M205" s="285">
        <f t="shared" si="18"/>
        <v>0</v>
      </c>
    </row>
    <row r="206" spans="1:13" ht="12.75" hidden="1">
      <c r="A206" s="284" t="s">
        <v>126</v>
      </c>
      <c r="B206" s="284" t="s">
        <v>45</v>
      </c>
      <c r="C206" s="285">
        <f aca="true" t="shared" si="19" ref="C206:M206">+C117-C29</f>
        <v>0</v>
      </c>
      <c r="D206" s="285">
        <f t="shared" si="19"/>
        <v>0</v>
      </c>
      <c r="E206" s="285">
        <f t="shared" si="19"/>
        <v>0</v>
      </c>
      <c r="F206" s="285">
        <f t="shared" si="19"/>
        <v>0</v>
      </c>
      <c r="G206" s="285">
        <f t="shared" si="19"/>
        <v>0</v>
      </c>
      <c r="H206" s="285">
        <f t="shared" si="19"/>
        <v>0</v>
      </c>
      <c r="I206" s="285">
        <f t="shared" si="19"/>
        <v>0</v>
      </c>
      <c r="J206" s="285">
        <f t="shared" si="19"/>
        <v>0</v>
      </c>
      <c r="K206" s="285">
        <f t="shared" si="19"/>
        <v>0</v>
      </c>
      <c r="L206" s="285">
        <f t="shared" si="19"/>
        <v>0</v>
      </c>
      <c r="M206" s="285">
        <f t="shared" si="19"/>
        <v>0</v>
      </c>
    </row>
    <row r="207" spans="1:13" ht="12.75">
      <c r="A207" s="284" t="s">
        <v>127</v>
      </c>
      <c r="B207" s="284" t="s">
        <v>46</v>
      </c>
      <c r="C207" s="285">
        <f aca="true" t="shared" si="20" ref="C207:M207">+C118-C30</f>
        <v>-0.00021932089592590492</v>
      </c>
      <c r="D207" s="285">
        <f t="shared" si="20"/>
        <v>-0.00017783061360643337</v>
      </c>
      <c r="E207" s="285">
        <f t="shared" si="20"/>
        <v>0.00016953532099579782</v>
      </c>
      <c r="F207" s="285">
        <f t="shared" si="20"/>
        <v>0</v>
      </c>
      <c r="G207" s="285">
        <f t="shared" si="20"/>
        <v>0.0005474376101061162</v>
      </c>
      <c r="H207" s="285">
        <f t="shared" si="20"/>
        <v>-0.0006787146539540267</v>
      </c>
      <c r="I207" s="285">
        <f t="shared" si="20"/>
        <v>9.402253765188745E-05</v>
      </c>
      <c r="J207" s="285">
        <f t="shared" si="20"/>
        <v>0.00021547807853486076</v>
      </c>
      <c r="K207" s="285">
        <f t="shared" si="20"/>
        <v>4.939261619812821E-05</v>
      </c>
      <c r="L207" s="285">
        <f t="shared" si="20"/>
        <v>0</v>
      </c>
      <c r="M207" s="285">
        <f t="shared" si="20"/>
        <v>0</v>
      </c>
    </row>
    <row r="208" spans="1:13" ht="12.75">
      <c r="A208" s="284" t="s">
        <v>128</v>
      </c>
      <c r="B208" s="284" t="s">
        <v>129</v>
      </c>
      <c r="C208" s="285">
        <f aca="true" t="shared" si="21" ref="C208:M208">+C119-C31</f>
        <v>-7.235204914357585E-09</v>
      </c>
      <c r="D208" s="285">
        <f t="shared" si="21"/>
        <v>-2.299067476951855E-07</v>
      </c>
      <c r="E208" s="285">
        <f t="shared" si="21"/>
        <v>6.150621688350011E-08</v>
      </c>
      <c r="F208" s="285">
        <f t="shared" si="21"/>
        <v>0</v>
      </c>
      <c r="G208" s="285">
        <f t="shared" si="21"/>
        <v>1.0274393223708156E-07</v>
      </c>
      <c r="H208" s="285">
        <f t="shared" si="21"/>
        <v>3.6158687582998894E-07</v>
      </c>
      <c r="I208" s="285">
        <f t="shared" si="21"/>
        <v>-2.6977850997589314E-07</v>
      </c>
      <c r="J208" s="285">
        <f t="shared" si="21"/>
        <v>-1.0596288600034365E-08</v>
      </c>
      <c r="K208" s="285">
        <f t="shared" si="21"/>
        <v>-8.320273793722965E-09</v>
      </c>
      <c r="L208" s="285">
        <f t="shared" si="21"/>
        <v>0</v>
      </c>
      <c r="M208" s="285">
        <f t="shared" si="21"/>
        <v>0</v>
      </c>
    </row>
    <row r="209" spans="1:13" ht="12.75">
      <c r="A209" s="284" t="s">
        <v>130</v>
      </c>
      <c r="B209" s="284" t="s">
        <v>131</v>
      </c>
      <c r="C209" s="285">
        <f aca="true" t="shared" si="22" ref="C209:M209">+C120-C32</f>
        <v>3.587765452783831E-08</v>
      </c>
      <c r="D209" s="285">
        <f t="shared" si="22"/>
        <v>-7.979061475427152E-08</v>
      </c>
      <c r="E209" s="285">
        <f t="shared" si="22"/>
        <v>-6.540033246904553E-08</v>
      </c>
      <c r="F209" s="285">
        <f t="shared" si="22"/>
        <v>0</v>
      </c>
      <c r="G209" s="285">
        <f t="shared" si="22"/>
        <v>-1.9154916949815082E-07</v>
      </c>
      <c r="H209" s="285">
        <f t="shared" si="22"/>
        <v>-1.3042483976155594E-07</v>
      </c>
      <c r="I209" s="285">
        <f t="shared" si="22"/>
        <v>4.6017200416859083E-07</v>
      </c>
      <c r="J209" s="285">
        <f t="shared" si="22"/>
        <v>-3.784887469410192E-08</v>
      </c>
      <c r="K209" s="285">
        <f t="shared" si="22"/>
        <v>8.964172828508643E-09</v>
      </c>
      <c r="L209" s="285">
        <f t="shared" si="22"/>
        <v>0</v>
      </c>
      <c r="M209" s="285">
        <f t="shared" si="22"/>
        <v>0</v>
      </c>
    </row>
    <row r="210" spans="1:13" ht="12.75">
      <c r="A210" s="284" t="s">
        <v>132</v>
      </c>
      <c r="B210" s="284" t="s">
        <v>133</v>
      </c>
      <c r="C210" s="285">
        <f aca="true" t="shared" si="23" ref="C210:M210">+C121-C33</f>
        <v>-1.286934230119996E-07</v>
      </c>
      <c r="D210" s="285">
        <f t="shared" si="23"/>
        <v>-3.6013736105511285E-06</v>
      </c>
      <c r="E210" s="285">
        <f t="shared" si="23"/>
        <v>-3.200289104277054E-07</v>
      </c>
      <c r="F210" s="285">
        <f t="shared" si="23"/>
        <v>0</v>
      </c>
      <c r="G210" s="285">
        <f t="shared" si="23"/>
        <v>4.303162724761389E-07</v>
      </c>
      <c r="H210" s="285">
        <f t="shared" si="23"/>
        <v>3.5234113171522807E-06</v>
      </c>
      <c r="I210" s="285">
        <f t="shared" si="23"/>
        <v>-1.6518382104507845E-07</v>
      </c>
      <c r="J210" s="285">
        <f t="shared" si="23"/>
        <v>3.080203063998699E-07</v>
      </c>
      <c r="K210" s="285">
        <f t="shared" si="23"/>
        <v>-4.64681309689588E-08</v>
      </c>
      <c r="L210" s="285">
        <f t="shared" si="23"/>
        <v>0</v>
      </c>
      <c r="M210" s="285">
        <f t="shared" si="23"/>
        <v>0</v>
      </c>
    </row>
    <row r="211" spans="1:13" ht="12.75">
      <c r="A211" s="284" t="s">
        <v>134</v>
      </c>
      <c r="B211" s="284" t="s">
        <v>135</v>
      </c>
      <c r="C211" s="285">
        <f aca="true" t="shared" si="24" ref="C211:M211">+C122-C34</f>
        <v>-7.122690995689518E-08</v>
      </c>
      <c r="D211" s="285">
        <f t="shared" si="24"/>
        <v>4.585471891638271E-07</v>
      </c>
      <c r="E211" s="285">
        <f t="shared" si="24"/>
        <v>4.59047691248049E-07</v>
      </c>
      <c r="F211" s="285">
        <f t="shared" si="24"/>
        <v>0</v>
      </c>
      <c r="G211" s="285">
        <f t="shared" si="24"/>
        <v>1.1807170210154094E-06</v>
      </c>
      <c r="H211" s="285">
        <f t="shared" si="24"/>
        <v>-2.179873323016057E-06</v>
      </c>
      <c r="I211" s="285">
        <f t="shared" si="24"/>
        <v>-2.412933863618627E-07</v>
      </c>
      <c r="J211" s="285">
        <f t="shared" si="24"/>
        <v>4.4547543791295663E-07</v>
      </c>
      <c r="K211" s="285">
        <f t="shared" si="24"/>
        <v>-5.139372002017223E-08</v>
      </c>
      <c r="L211" s="285">
        <f t="shared" si="24"/>
        <v>0</v>
      </c>
      <c r="M211" s="285">
        <f t="shared" si="24"/>
        <v>0</v>
      </c>
    </row>
    <row r="212" spans="1:13" ht="12.75">
      <c r="A212" s="284" t="s">
        <v>136</v>
      </c>
      <c r="B212" s="284" t="s">
        <v>26</v>
      </c>
      <c r="C212" s="285">
        <f aca="true" t="shared" si="25" ref="C212:M212">+C123-C35</f>
        <v>-1.1432679474648877E-07</v>
      </c>
      <c r="D212" s="285">
        <f t="shared" si="25"/>
        <v>-2.586393410608512E-06</v>
      </c>
      <c r="E212" s="285">
        <f t="shared" si="25"/>
        <v>-1.2525976000876682E-07</v>
      </c>
      <c r="F212" s="285">
        <f t="shared" si="25"/>
        <v>0</v>
      </c>
      <c r="G212" s="285">
        <f t="shared" si="25"/>
        <v>6.179164596109565E-07</v>
      </c>
      <c r="H212" s="285">
        <f t="shared" si="25"/>
        <v>2.097590157124074E-06</v>
      </c>
      <c r="I212" s="285">
        <f t="shared" si="25"/>
        <v>-1.8421121237427451E-07</v>
      </c>
      <c r="J212" s="285">
        <f t="shared" si="25"/>
        <v>3.423840892746721E-07</v>
      </c>
      <c r="K212" s="285">
        <f t="shared" si="25"/>
        <v>-4.769952823219584E-08</v>
      </c>
      <c r="L212" s="285">
        <f t="shared" si="25"/>
        <v>0</v>
      </c>
      <c r="M212" s="285">
        <f t="shared" si="25"/>
        <v>0</v>
      </c>
    </row>
    <row r="213" spans="1:13" ht="12.75">
      <c r="A213" s="284" t="s">
        <v>137</v>
      </c>
      <c r="B213" s="284" t="s">
        <v>138</v>
      </c>
      <c r="C213" s="285">
        <f aca="true" t="shared" si="26" ref="C213:M213">+C124-C36</f>
        <v>0</v>
      </c>
      <c r="D213" s="285">
        <f t="shared" si="26"/>
        <v>0</v>
      </c>
      <c r="E213" s="285">
        <f t="shared" si="26"/>
        <v>0</v>
      </c>
      <c r="F213" s="285">
        <f t="shared" si="26"/>
        <v>0</v>
      </c>
      <c r="G213" s="285">
        <f t="shared" si="26"/>
        <v>0</v>
      </c>
      <c r="H213" s="285">
        <f t="shared" si="26"/>
        <v>0</v>
      </c>
      <c r="I213" s="285">
        <f t="shared" si="26"/>
        <v>0</v>
      </c>
      <c r="J213" s="285">
        <f t="shared" si="26"/>
        <v>0</v>
      </c>
      <c r="K213" s="285">
        <f t="shared" si="26"/>
        <v>0</v>
      </c>
      <c r="L213" s="285">
        <f t="shared" si="26"/>
        <v>0</v>
      </c>
      <c r="M213" s="285">
        <f t="shared" si="26"/>
        <v>0</v>
      </c>
    </row>
    <row r="214" spans="1:13" ht="12.75">
      <c r="A214" s="284" t="s">
        <v>139</v>
      </c>
      <c r="B214" s="284" t="s">
        <v>140</v>
      </c>
      <c r="C214" s="285">
        <f aca="true" t="shared" si="27" ref="C214:M214">+C125-C37</f>
        <v>0</v>
      </c>
      <c r="D214" s="285">
        <f t="shared" si="27"/>
        <v>0</v>
      </c>
      <c r="E214" s="285">
        <f t="shared" si="27"/>
        <v>0</v>
      </c>
      <c r="F214" s="285">
        <f t="shared" si="27"/>
        <v>0</v>
      </c>
      <c r="G214" s="285">
        <f t="shared" si="27"/>
        <v>0</v>
      </c>
      <c r="H214" s="285">
        <f t="shared" si="27"/>
        <v>0</v>
      </c>
      <c r="I214" s="285">
        <f t="shared" si="27"/>
        <v>0</v>
      </c>
      <c r="J214" s="285">
        <f t="shared" si="27"/>
        <v>0</v>
      </c>
      <c r="K214" s="285">
        <f t="shared" si="27"/>
        <v>0</v>
      </c>
      <c r="L214" s="285">
        <f t="shared" si="27"/>
        <v>0</v>
      </c>
      <c r="M214" s="285">
        <f t="shared" si="27"/>
        <v>0</v>
      </c>
    </row>
    <row r="215" spans="1:13" ht="12.75">
      <c r="A215" s="284" t="s">
        <v>141</v>
      </c>
      <c r="B215" s="284" t="s">
        <v>142</v>
      </c>
      <c r="C215" s="285">
        <f aca="true" t="shared" si="28" ref="C215:M215">+C126-C38</f>
        <v>0</v>
      </c>
      <c r="D215" s="285">
        <f t="shared" si="28"/>
        <v>0</v>
      </c>
      <c r="E215" s="285">
        <f t="shared" si="28"/>
        <v>0</v>
      </c>
      <c r="F215" s="285">
        <f t="shared" si="28"/>
        <v>0</v>
      </c>
      <c r="G215" s="285">
        <f t="shared" si="28"/>
        <v>0</v>
      </c>
      <c r="H215" s="285">
        <f t="shared" si="28"/>
        <v>0</v>
      </c>
      <c r="I215" s="285">
        <f t="shared" si="28"/>
        <v>0</v>
      </c>
      <c r="J215" s="285">
        <f t="shared" si="28"/>
        <v>0</v>
      </c>
      <c r="K215" s="285">
        <f t="shared" si="28"/>
        <v>0</v>
      </c>
      <c r="L215" s="285">
        <f t="shared" si="28"/>
        <v>0</v>
      </c>
      <c r="M215" s="285">
        <f t="shared" si="28"/>
        <v>0</v>
      </c>
    </row>
    <row r="216" spans="1:13" ht="12.75">
      <c r="A216" s="284" t="s">
        <v>143</v>
      </c>
      <c r="B216" s="284" t="s">
        <v>29</v>
      </c>
      <c r="C216" s="285">
        <f aca="true" t="shared" si="29" ref="C216:M216">+C127-C39</f>
        <v>3.5430099479261123E-09</v>
      </c>
      <c r="D216" s="285">
        <f t="shared" si="29"/>
        <v>-1.9237771448077368E-07</v>
      </c>
      <c r="E216" s="285">
        <f t="shared" si="29"/>
        <v>2.9779579552302593E-08</v>
      </c>
      <c r="F216" s="285">
        <f t="shared" si="29"/>
        <v>0</v>
      </c>
      <c r="G216" s="285">
        <f t="shared" si="29"/>
        <v>2.9170656792865124E-08</v>
      </c>
      <c r="H216" s="285">
        <f t="shared" si="29"/>
        <v>2.385839469321027E-07</v>
      </c>
      <c r="I216" s="285">
        <f t="shared" si="29"/>
        <v>-8.729088143977215E-08</v>
      </c>
      <c r="J216" s="285">
        <f t="shared" si="29"/>
        <v>-1.740943512615334E-08</v>
      </c>
      <c r="K216" s="285">
        <f t="shared" si="29"/>
        <v>-3.999162137731382E-09</v>
      </c>
      <c r="L216" s="285">
        <f t="shared" si="29"/>
        <v>0</v>
      </c>
      <c r="M216" s="285">
        <f t="shared" si="29"/>
        <v>0</v>
      </c>
    </row>
    <row r="217" spans="1:13" ht="12.75">
      <c r="A217" s="284" t="s">
        <v>144</v>
      </c>
      <c r="B217" s="284" t="s">
        <v>145</v>
      </c>
      <c r="C217" s="285">
        <f aca="true" t="shared" si="30" ref="C217:M217">+C128-C40</f>
        <v>0</v>
      </c>
      <c r="D217" s="285">
        <f t="shared" si="30"/>
        <v>0</v>
      </c>
      <c r="E217" s="285">
        <f t="shared" si="30"/>
        <v>0</v>
      </c>
      <c r="F217" s="285">
        <f t="shared" si="30"/>
        <v>0</v>
      </c>
      <c r="G217" s="285">
        <f t="shared" si="30"/>
        <v>0</v>
      </c>
      <c r="H217" s="285">
        <f t="shared" si="30"/>
        <v>0</v>
      </c>
      <c r="I217" s="285">
        <f t="shared" si="30"/>
        <v>0</v>
      </c>
      <c r="J217" s="285">
        <f t="shared" si="30"/>
        <v>0</v>
      </c>
      <c r="K217" s="285">
        <f t="shared" si="30"/>
        <v>0</v>
      </c>
      <c r="L217" s="285">
        <f t="shared" si="30"/>
        <v>0</v>
      </c>
      <c r="M217" s="285">
        <f t="shared" si="30"/>
        <v>0</v>
      </c>
    </row>
    <row r="218" spans="1:13" ht="12.75">
      <c r="A218" s="284" t="s">
        <v>146</v>
      </c>
      <c r="B218" s="284" t="s">
        <v>47</v>
      </c>
      <c r="C218" s="285">
        <f aca="true" t="shared" si="31" ref="C218:M218">+C129-C41</f>
        <v>0</v>
      </c>
      <c r="D218" s="285">
        <f t="shared" si="31"/>
        <v>0</v>
      </c>
      <c r="E218" s="285">
        <f t="shared" si="31"/>
        <v>0</v>
      </c>
      <c r="F218" s="285">
        <f t="shared" si="31"/>
        <v>0</v>
      </c>
      <c r="G218" s="285">
        <f t="shared" si="31"/>
        <v>0</v>
      </c>
      <c r="H218" s="285">
        <f t="shared" si="31"/>
        <v>0</v>
      </c>
      <c r="I218" s="285">
        <f t="shared" si="31"/>
        <v>0</v>
      </c>
      <c r="J218" s="285">
        <f t="shared" si="31"/>
        <v>0</v>
      </c>
      <c r="K218" s="285">
        <f t="shared" si="31"/>
        <v>0</v>
      </c>
      <c r="L218" s="285">
        <f t="shared" si="31"/>
        <v>0</v>
      </c>
      <c r="M218" s="285">
        <f t="shared" si="31"/>
        <v>0</v>
      </c>
    </row>
    <row r="219" spans="1:13" ht="12.75" hidden="1">
      <c r="A219" s="284" t="s">
        <v>147</v>
      </c>
      <c r="B219" s="284" t="s">
        <v>148</v>
      </c>
      <c r="C219" s="285">
        <f aca="true" t="shared" si="32" ref="C219:M219">+C130-C42</f>
        <v>0</v>
      </c>
      <c r="D219" s="285">
        <f t="shared" si="32"/>
        <v>0</v>
      </c>
      <c r="E219" s="285">
        <f t="shared" si="32"/>
        <v>0</v>
      </c>
      <c r="F219" s="285">
        <f t="shared" si="32"/>
        <v>0</v>
      </c>
      <c r="G219" s="285">
        <f t="shared" si="32"/>
        <v>0</v>
      </c>
      <c r="H219" s="285">
        <f t="shared" si="32"/>
        <v>0</v>
      </c>
      <c r="I219" s="285">
        <f t="shared" si="32"/>
        <v>0</v>
      </c>
      <c r="J219" s="285">
        <f t="shared" si="32"/>
        <v>0</v>
      </c>
      <c r="K219" s="285">
        <f t="shared" si="32"/>
        <v>0</v>
      </c>
      <c r="L219" s="285">
        <f t="shared" si="32"/>
        <v>0</v>
      </c>
      <c r="M219" s="285">
        <f t="shared" si="32"/>
        <v>0</v>
      </c>
    </row>
    <row r="220" spans="1:15" ht="12.75" hidden="1">
      <c r="A220" s="284" t="s">
        <v>149</v>
      </c>
      <c r="B220" s="284" t="s">
        <v>150</v>
      </c>
      <c r="C220" s="285">
        <f aca="true" t="shared" si="33" ref="C220:M220">+C131-C43</f>
        <v>0</v>
      </c>
      <c r="D220" s="285">
        <f t="shared" si="33"/>
        <v>0</v>
      </c>
      <c r="E220" s="285">
        <f t="shared" si="33"/>
        <v>0</v>
      </c>
      <c r="F220" s="285">
        <f t="shared" si="33"/>
        <v>0</v>
      </c>
      <c r="G220" s="285">
        <f t="shared" si="33"/>
        <v>0</v>
      </c>
      <c r="H220" s="285">
        <f t="shared" si="33"/>
        <v>0</v>
      </c>
      <c r="I220" s="285">
        <f t="shared" si="33"/>
        <v>0</v>
      </c>
      <c r="J220" s="285">
        <f t="shared" si="33"/>
        <v>0</v>
      </c>
      <c r="K220" s="285">
        <f t="shared" si="33"/>
        <v>0</v>
      </c>
      <c r="L220" s="285">
        <f t="shared" si="33"/>
        <v>0</v>
      </c>
      <c r="M220" s="285">
        <f t="shared" si="33"/>
        <v>0</v>
      </c>
      <c r="N220" s="120"/>
      <c r="O220" s="120"/>
    </row>
    <row r="221" spans="1:15" ht="12.75" hidden="1">
      <c r="A221" s="284" t="s">
        <v>151</v>
      </c>
      <c r="B221" s="284" t="s">
        <v>48</v>
      </c>
      <c r="C221" s="285">
        <f aca="true" t="shared" si="34" ref="C221:M221">+C132-C44</f>
        <v>0</v>
      </c>
      <c r="D221" s="285">
        <f t="shared" si="34"/>
        <v>0</v>
      </c>
      <c r="E221" s="285">
        <f t="shared" si="34"/>
        <v>0</v>
      </c>
      <c r="F221" s="285">
        <f t="shared" si="34"/>
        <v>0</v>
      </c>
      <c r="G221" s="285">
        <f t="shared" si="34"/>
        <v>0</v>
      </c>
      <c r="H221" s="285">
        <f t="shared" si="34"/>
        <v>0</v>
      </c>
      <c r="I221" s="285">
        <f t="shared" si="34"/>
        <v>0</v>
      </c>
      <c r="J221" s="285">
        <f t="shared" si="34"/>
        <v>0</v>
      </c>
      <c r="K221" s="285">
        <f t="shared" si="34"/>
        <v>0</v>
      </c>
      <c r="L221" s="285">
        <f t="shared" si="34"/>
        <v>0</v>
      </c>
      <c r="M221" s="285">
        <f t="shared" si="34"/>
        <v>0</v>
      </c>
      <c r="N221" s="120"/>
      <c r="O221" s="120"/>
    </row>
    <row r="222" spans="1:15" ht="12.75" hidden="1">
      <c r="A222" s="284" t="s">
        <v>152</v>
      </c>
      <c r="B222" s="284" t="s">
        <v>49</v>
      </c>
      <c r="C222" s="285">
        <f aca="true" t="shared" si="35" ref="C222:M222">+C133-C45</f>
        <v>0</v>
      </c>
      <c r="D222" s="285">
        <f t="shared" si="35"/>
        <v>0</v>
      </c>
      <c r="E222" s="285">
        <f t="shared" si="35"/>
        <v>0</v>
      </c>
      <c r="F222" s="285">
        <f t="shared" si="35"/>
        <v>0</v>
      </c>
      <c r="G222" s="285">
        <f t="shared" si="35"/>
        <v>0</v>
      </c>
      <c r="H222" s="285">
        <f t="shared" si="35"/>
        <v>0</v>
      </c>
      <c r="I222" s="285">
        <f t="shared" si="35"/>
        <v>0</v>
      </c>
      <c r="J222" s="285">
        <f t="shared" si="35"/>
        <v>0</v>
      </c>
      <c r="K222" s="285">
        <f t="shared" si="35"/>
        <v>0</v>
      </c>
      <c r="L222" s="285">
        <f t="shared" si="35"/>
        <v>0</v>
      </c>
      <c r="M222" s="285">
        <f t="shared" si="35"/>
        <v>0</v>
      </c>
      <c r="N222" s="120"/>
      <c r="O222" s="120"/>
    </row>
    <row r="223" spans="1:15" ht="12.75" hidden="1">
      <c r="A223" s="284" t="s">
        <v>153</v>
      </c>
      <c r="B223" s="284" t="s">
        <v>50</v>
      </c>
      <c r="C223" s="285">
        <f aca="true" t="shared" si="36" ref="C223:M223">+C134-C46</f>
        <v>0</v>
      </c>
      <c r="D223" s="285">
        <f t="shared" si="36"/>
        <v>0</v>
      </c>
      <c r="E223" s="285">
        <f t="shared" si="36"/>
        <v>0</v>
      </c>
      <c r="F223" s="285">
        <f t="shared" si="36"/>
        <v>0</v>
      </c>
      <c r="G223" s="285">
        <f t="shared" si="36"/>
        <v>0</v>
      </c>
      <c r="H223" s="285">
        <f t="shared" si="36"/>
        <v>0</v>
      </c>
      <c r="I223" s="285">
        <f t="shared" si="36"/>
        <v>0</v>
      </c>
      <c r="J223" s="285">
        <f t="shared" si="36"/>
        <v>0</v>
      </c>
      <c r="K223" s="285">
        <f t="shared" si="36"/>
        <v>0</v>
      </c>
      <c r="L223" s="285">
        <f t="shared" si="36"/>
        <v>0</v>
      </c>
      <c r="M223" s="285">
        <f t="shared" si="36"/>
        <v>0</v>
      </c>
      <c r="N223" s="120"/>
      <c r="O223" s="120"/>
    </row>
    <row r="224" spans="1:15" ht="12.75" hidden="1">
      <c r="A224" s="284" t="s">
        <v>154</v>
      </c>
      <c r="B224" s="284" t="s">
        <v>51</v>
      </c>
      <c r="C224" s="285">
        <f aca="true" t="shared" si="37" ref="C224:M224">+C135-C47</f>
        <v>0</v>
      </c>
      <c r="D224" s="285">
        <f t="shared" si="37"/>
        <v>0</v>
      </c>
      <c r="E224" s="285">
        <f t="shared" si="37"/>
        <v>0</v>
      </c>
      <c r="F224" s="285">
        <f t="shared" si="37"/>
        <v>0</v>
      </c>
      <c r="G224" s="285">
        <f t="shared" si="37"/>
        <v>0</v>
      </c>
      <c r="H224" s="285">
        <f t="shared" si="37"/>
        <v>0</v>
      </c>
      <c r="I224" s="285">
        <f t="shared" si="37"/>
        <v>0</v>
      </c>
      <c r="J224" s="285">
        <f t="shared" si="37"/>
        <v>0</v>
      </c>
      <c r="K224" s="285">
        <f t="shared" si="37"/>
        <v>0</v>
      </c>
      <c r="L224" s="285">
        <f t="shared" si="37"/>
        <v>0</v>
      </c>
      <c r="M224" s="285">
        <f t="shared" si="37"/>
        <v>0</v>
      </c>
      <c r="N224" s="120"/>
      <c r="O224" s="120"/>
    </row>
    <row r="225" spans="1:15" ht="12.75" hidden="1">
      <c r="A225" s="284" t="s">
        <v>155</v>
      </c>
      <c r="B225" s="284" t="s">
        <v>52</v>
      </c>
      <c r="C225" s="285">
        <f aca="true" t="shared" si="38" ref="C225:M225">+C136-C48</f>
        <v>0</v>
      </c>
      <c r="D225" s="285">
        <f t="shared" si="38"/>
        <v>0</v>
      </c>
      <c r="E225" s="285">
        <f t="shared" si="38"/>
        <v>0</v>
      </c>
      <c r="F225" s="285">
        <f t="shared" si="38"/>
        <v>0</v>
      </c>
      <c r="G225" s="285">
        <f t="shared" si="38"/>
        <v>0</v>
      </c>
      <c r="H225" s="285">
        <f t="shared" si="38"/>
        <v>0</v>
      </c>
      <c r="I225" s="285">
        <f t="shared" si="38"/>
        <v>0</v>
      </c>
      <c r="J225" s="285">
        <f t="shared" si="38"/>
        <v>0</v>
      </c>
      <c r="K225" s="285">
        <f t="shared" si="38"/>
        <v>0</v>
      </c>
      <c r="L225" s="285">
        <f t="shared" si="38"/>
        <v>0</v>
      </c>
      <c r="M225" s="285">
        <f t="shared" si="38"/>
        <v>0</v>
      </c>
      <c r="N225" s="120"/>
      <c r="O225" s="120"/>
    </row>
    <row r="226" spans="1:15" ht="12.75" hidden="1">
      <c r="A226" s="284" t="s">
        <v>156</v>
      </c>
      <c r="B226" s="284" t="s">
        <v>53</v>
      </c>
      <c r="C226" s="285">
        <f aca="true" t="shared" si="39" ref="C226:M226">+C137-C49</f>
        <v>0</v>
      </c>
      <c r="D226" s="285">
        <f t="shared" si="39"/>
        <v>0</v>
      </c>
      <c r="E226" s="285">
        <f t="shared" si="39"/>
        <v>0</v>
      </c>
      <c r="F226" s="285">
        <f t="shared" si="39"/>
        <v>0</v>
      </c>
      <c r="G226" s="285">
        <f t="shared" si="39"/>
        <v>0</v>
      </c>
      <c r="H226" s="285">
        <f t="shared" si="39"/>
        <v>0</v>
      </c>
      <c r="I226" s="285">
        <f t="shared" si="39"/>
        <v>0</v>
      </c>
      <c r="J226" s="285">
        <f t="shared" si="39"/>
        <v>0</v>
      </c>
      <c r="K226" s="285">
        <f t="shared" si="39"/>
        <v>0</v>
      </c>
      <c r="L226" s="285">
        <f t="shared" si="39"/>
        <v>0</v>
      </c>
      <c r="M226" s="285">
        <f t="shared" si="39"/>
        <v>0</v>
      </c>
      <c r="N226" s="120"/>
      <c r="O226" s="120"/>
    </row>
    <row r="227" spans="1:15" ht="12.75" hidden="1">
      <c r="A227" s="284" t="s">
        <v>157</v>
      </c>
      <c r="B227" s="284" t="s">
        <v>54</v>
      </c>
      <c r="C227" s="285">
        <f aca="true" t="shared" si="40" ref="C227:M227">+C138-C50</f>
        <v>0</v>
      </c>
      <c r="D227" s="285">
        <f t="shared" si="40"/>
        <v>0</v>
      </c>
      <c r="E227" s="285">
        <f t="shared" si="40"/>
        <v>0</v>
      </c>
      <c r="F227" s="285">
        <f t="shared" si="40"/>
        <v>0</v>
      </c>
      <c r="G227" s="285">
        <f t="shared" si="40"/>
        <v>0</v>
      </c>
      <c r="H227" s="285">
        <f t="shared" si="40"/>
        <v>0</v>
      </c>
      <c r="I227" s="285">
        <f t="shared" si="40"/>
        <v>0</v>
      </c>
      <c r="J227" s="285">
        <f t="shared" si="40"/>
        <v>0</v>
      </c>
      <c r="K227" s="285">
        <f t="shared" si="40"/>
        <v>0</v>
      </c>
      <c r="L227" s="285">
        <f t="shared" si="40"/>
        <v>0</v>
      </c>
      <c r="M227" s="285">
        <f t="shared" si="40"/>
        <v>0</v>
      </c>
      <c r="N227" s="120"/>
      <c r="O227" s="120"/>
    </row>
    <row r="228" spans="1:15" ht="12.75" hidden="1">
      <c r="A228" s="284" t="s">
        <v>158</v>
      </c>
      <c r="B228" s="284" t="s">
        <v>55</v>
      </c>
      <c r="C228" s="285">
        <f aca="true" t="shared" si="41" ref="C228:M228">+C139-C51</f>
        <v>0</v>
      </c>
      <c r="D228" s="285">
        <f t="shared" si="41"/>
        <v>0</v>
      </c>
      <c r="E228" s="285">
        <f t="shared" si="41"/>
        <v>0</v>
      </c>
      <c r="F228" s="285">
        <f t="shared" si="41"/>
        <v>0</v>
      </c>
      <c r="G228" s="285">
        <f t="shared" si="41"/>
        <v>0</v>
      </c>
      <c r="H228" s="285">
        <f t="shared" si="41"/>
        <v>0</v>
      </c>
      <c r="I228" s="285">
        <f t="shared" si="41"/>
        <v>0</v>
      </c>
      <c r="J228" s="285">
        <f t="shared" si="41"/>
        <v>0</v>
      </c>
      <c r="K228" s="285">
        <f t="shared" si="41"/>
        <v>0</v>
      </c>
      <c r="L228" s="285">
        <f t="shared" si="41"/>
        <v>0</v>
      </c>
      <c r="M228" s="285">
        <f t="shared" si="41"/>
        <v>0</v>
      </c>
      <c r="N228" s="120"/>
      <c r="O228" s="120"/>
    </row>
    <row r="229" spans="1:15" ht="12.75">
      <c r="A229" s="284" t="s">
        <v>159</v>
      </c>
      <c r="B229" s="284" t="s">
        <v>160</v>
      </c>
      <c r="C229" s="285">
        <f aca="true" t="shared" si="42" ref="C229:M229">+C140-C52</f>
        <v>0</v>
      </c>
      <c r="D229" s="285">
        <f t="shared" si="42"/>
        <v>0</v>
      </c>
      <c r="E229" s="285">
        <f t="shared" si="42"/>
        <v>0</v>
      </c>
      <c r="F229" s="285">
        <f t="shared" si="42"/>
        <v>0</v>
      </c>
      <c r="G229" s="285">
        <f t="shared" si="42"/>
        <v>0</v>
      </c>
      <c r="H229" s="285">
        <f t="shared" si="42"/>
        <v>0</v>
      </c>
      <c r="I229" s="285">
        <f t="shared" si="42"/>
        <v>0</v>
      </c>
      <c r="J229" s="285">
        <f t="shared" si="42"/>
        <v>0</v>
      </c>
      <c r="K229" s="285">
        <f t="shared" si="42"/>
        <v>0</v>
      </c>
      <c r="L229" s="285">
        <f t="shared" si="42"/>
        <v>0</v>
      </c>
      <c r="M229" s="285">
        <f t="shared" si="42"/>
        <v>0</v>
      </c>
      <c r="N229" s="120"/>
      <c r="O229" s="120"/>
    </row>
    <row r="230" spans="1:15" ht="12.75">
      <c r="A230" s="284" t="s">
        <v>161</v>
      </c>
      <c r="B230" s="284" t="s">
        <v>162</v>
      </c>
      <c r="C230" s="285">
        <f aca="true" t="shared" si="43" ref="C230:M230">+C141-C53</f>
        <v>0</v>
      </c>
      <c r="D230" s="285">
        <f t="shared" si="43"/>
        <v>0</v>
      </c>
      <c r="E230" s="285">
        <f t="shared" si="43"/>
        <v>0</v>
      </c>
      <c r="F230" s="285">
        <f t="shared" si="43"/>
        <v>0</v>
      </c>
      <c r="G230" s="285">
        <f t="shared" si="43"/>
        <v>0</v>
      </c>
      <c r="H230" s="285">
        <f t="shared" si="43"/>
        <v>0</v>
      </c>
      <c r="I230" s="285">
        <f t="shared" si="43"/>
        <v>0</v>
      </c>
      <c r="J230" s="285">
        <f t="shared" si="43"/>
        <v>0</v>
      </c>
      <c r="K230" s="285">
        <f t="shared" si="43"/>
        <v>0</v>
      </c>
      <c r="L230" s="285">
        <f t="shared" si="43"/>
        <v>0</v>
      </c>
      <c r="M230" s="285">
        <f t="shared" si="43"/>
        <v>0</v>
      </c>
      <c r="N230" s="120"/>
      <c r="O230" s="120"/>
    </row>
    <row r="231" spans="1:15" ht="12.75">
      <c r="A231" s="284" t="s">
        <v>163</v>
      </c>
      <c r="B231" s="284" t="s">
        <v>31</v>
      </c>
      <c r="C231" s="285">
        <f aca="true" t="shared" si="44" ref="C231:M231">+C142-C54</f>
        <v>0</v>
      </c>
      <c r="D231" s="285">
        <f t="shared" si="44"/>
        <v>0</v>
      </c>
      <c r="E231" s="285">
        <f t="shared" si="44"/>
        <v>0</v>
      </c>
      <c r="F231" s="285">
        <f t="shared" si="44"/>
        <v>0</v>
      </c>
      <c r="G231" s="285">
        <f t="shared" si="44"/>
        <v>0</v>
      </c>
      <c r="H231" s="285">
        <f t="shared" si="44"/>
        <v>0</v>
      </c>
      <c r="I231" s="285">
        <f t="shared" si="44"/>
        <v>0</v>
      </c>
      <c r="J231" s="285">
        <f t="shared" si="44"/>
        <v>0</v>
      </c>
      <c r="K231" s="285">
        <f t="shared" si="44"/>
        <v>0</v>
      </c>
      <c r="L231" s="285">
        <f t="shared" si="44"/>
        <v>0</v>
      </c>
      <c r="M231" s="285">
        <f t="shared" si="44"/>
        <v>0</v>
      </c>
      <c r="N231" s="120"/>
      <c r="O231" s="120"/>
    </row>
    <row r="232" spans="1:15" ht="12.75" hidden="1">
      <c r="A232" s="284" t="s">
        <v>164</v>
      </c>
      <c r="B232" s="284" t="s">
        <v>56</v>
      </c>
      <c r="C232" s="285">
        <f aca="true" t="shared" si="45" ref="C232:M232">+C143-C55</f>
        <v>0</v>
      </c>
      <c r="D232" s="285">
        <f t="shared" si="45"/>
        <v>0</v>
      </c>
      <c r="E232" s="285">
        <f t="shared" si="45"/>
        <v>0</v>
      </c>
      <c r="F232" s="285">
        <f t="shared" si="45"/>
        <v>0</v>
      </c>
      <c r="G232" s="285">
        <f t="shared" si="45"/>
        <v>0</v>
      </c>
      <c r="H232" s="285">
        <f t="shared" si="45"/>
        <v>0</v>
      </c>
      <c r="I232" s="285">
        <f t="shared" si="45"/>
        <v>0</v>
      </c>
      <c r="J232" s="285">
        <f t="shared" si="45"/>
        <v>0</v>
      </c>
      <c r="K232" s="285">
        <f t="shared" si="45"/>
        <v>0</v>
      </c>
      <c r="L232" s="285">
        <f t="shared" si="45"/>
        <v>0</v>
      </c>
      <c r="M232" s="285">
        <f t="shared" si="45"/>
        <v>0</v>
      </c>
      <c r="N232" s="120"/>
      <c r="O232" s="120"/>
    </row>
    <row r="233" spans="1:15" ht="12.75" hidden="1">
      <c r="A233" s="284" t="s">
        <v>165</v>
      </c>
      <c r="B233" s="286" t="s">
        <v>57</v>
      </c>
      <c r="C233" s="285">
        <f aca="true" t="shared" si="46" ref="C233:M233">+C144-C56</f>
        <v>0</v>
      </c>
      <c r="D233" s="285">
        <f t="shared" si="46"/>
        <v>0</v>
      </c>
      <c r="E233" s="285">
        <f t="shared" si="46"/>
        <v>0</v>
      </c>
      <c r="F233" s="285">
        <f t="shared" si="46"/>
        <v>0</v>
      </c>
      <c r="G233" s="285">
        <f t="shared" si="46"/>
        <v>0</v>
      </c>
      <c r="H233" s="285">
        <f t="shared" si="46"/>
        <v>0</v>
      </c>
      <c r="I233" s="285">
        <f t="shared" si="46"/>
        <v>0</v>
      </c>
      <c r="J233" s="285">
        <f t="shared" si="46"/>
        <v>0</v>
      </c>
      <c r="K233" s="285">
        <f t="shared" si="46"/>
        <v>0</v>
      </c>
      <c r="L233" s="285">
        <f t="shared" si="46"/>
        <v>0</v>
      </c>
      <c r="M233" s="285">
        <f t="shared" si="46"/>
        <v>0</v>
      </c>
      <c r="N233" s="120"/>
      <c r="O233" s="120"/>
    </row>
    <row r="234" spans="1:15" ht="12.75" hidden="1">
      <c r="A234" s="284" t="s">
        <v>166</v>
      </c>
      <c r="B234" s="284" t="s">
        <v>58</v>
      </c>
      <c r="C234" s="285">
        <f aca="true" t="shared" si="47" ref="C234:M234">+C145-C57</f>
        <v>0</v>
      </c>
      <c r="D234" s="285">
        <f t="shared" si="47"/>
        <v>0</v>
      </c>
      <c r="E234" s="285">
        <f t="shared" si="47"/>
        <v>0</v>
      </c>
      <c r="F234" s="285">
        <f t="shared" si="47"/>
        <v>0</v>
      </c>
      <c r="G234" s="285">
        <f t="shared" si="47"/>
        <v>0</v>
      </c>
      <c r="H234" s="285">
        <f t="shared" si="47"/>
        <v>0</v>
      </c>
      <c r="I234" s="285">
        <f t="shared" si="47"/>
        <v>0</v>
      </c>
      <c r="J234" s="285">
        <f t="shared" si="47"/>
        <v>0</v>
      </c>
      <c r="K234" s="285">
        <f t="shared" si="47"/>
        <v>0</v>
      </c>
      <c r="L234" s="285">
        <f t="shared" si="47"/>
        <v>0</v>
      </c>
      <c r="M234" s="285">
        <f t="shared" si="47"/>
        <v>0</v>
      </c>
      <c r="N234" s="120"/>
      <c r="O234" s="120"/>
    </row>
    <row r="235" spans="1:15" ht="12.75" hidden="1">
      <c r="A235" s="284" t="s">
        <v>167</v>
      </c>
      <c r="B235" s="284" t="s">
        <v>168</v>
      </c>
      <c r="C235" s="285">
        <f aca="true" t="shared" si="48" ref="C235:M235">+C146-C58</f>
        <v>0</v>
      </c>
      <c r="D235" s="285">
        <f t="shared" si="48"/>
        <v>0</v>
      </c>
      <c r="E235" s="285">
        <f t="shared" si="48"/>
        <v>0</v>
      </c>
      <c r="F235" s="285">
        <f t="shared" si="48"/>
        <v>0</v>
      </c>
      <c r="G235" s="285">
        <f t="shared" si="48"/>
        <v>0</v>
      </c>
      <c r="H235" s="285">
        <f t="shared" si="48"/>
        <v>0</v>
      </c>
      <c r="I235" s="285">
        <f t="shared" si="48"/>
        <v>0</v>
      </c>
      <c r="J235" s="285">
        <f t="shared" si="48"/>
        <v>0</v>
      </c>
      <c r="K235" s="285">
        <f t="shared" si="48"/>
        <v>0</v>
      </c>
      <c r="L235" s="285">
        <f t="shared" si="48"/>
        <v>0</v>
      </c>
      <c r="M235" s="285">
        <f t="shared" si="48"/>
        <v>0</v>
      </c>
      <c r="N235" s="120"/>
      <c r="O235" s="120"/>
    </row>
    <row r="236" spans="1:15" ht="12.75" hidden="1">
      <c r="A236" s="284" t="s">
        <v>169</v>
      </c>
      <c r="B236" s="284" t="s">
        <v>59</v>
      </c>
      <c r="C236" s="285">
        <f aca="true" t="shared" si="49" ref="C236:M236">+C147-C59</f>
        <v>0</v>
      </c>
      <c r="D236" s="285">
        <f t="shared" si="49"/>
        <v>0</v>
      </c>
      <c r="E236" s="285">
        <f t="shared" si="49"/>
        <v>0</v>
      </c>
      <c r="F236" s="285">
        <f t="shared" si="49"/>
        <v>0</v>
      </c>
      <c r="G236" s="285">
        <f t="shared" si="49"/>
        <v>0</v>
      </c>
      <c r="H236" s="285">
        <f t="shared" si="49"/>
        <v>0</v>
      </c>
      <c r="I236" s="285">
        <f t="shared" si="49"/>
        <v>0</v>
      </c>
      <c r="J236" s="285">
        <f t="shared" si="49"/>
        <v>0</v>
      </c>
      <c r="K236" s="285">
        <f t="shared" si="49"/>
        <v>0</v>
      </c>
      <c r="L236" s="285">
        <f t="shared" si="49"/>
        <v>0</v>
      </c>
      <c r="M236" s="285">
        <f t="shared" si="49"/>
        <v>0</v>
      </c>
      <c r="N236" s="120"/>
      <c r="O236" s="120"/>
    </row>
    <row r="237" spans="1:15" ht="12.75" hidden="1">
      <c r="A237" s="284" t="s">
        <v>170</v>
      </c>
      <c r="B237" s="284" t="s">
        <v>60</v>
      </c>
      <c r="C237" s="285">
        <f aca="true" t="shared" si="50" ref="C237:M237">+C148-C60</f>
        <v>10.422188420979339</v>
      </c>
      <c r="D237" s="285">
        <f t="shared" si="50"/>
        <v>-21.62683010536811</v>
      </c>
      <c r="E237" s="285">
        <f t="shared" si="50"/>
        <v>23.570538335600958</v>
      </c>
      <c r="F237" s="285">
        <f t="shared" si="50"/>
        <v>0</v>
      </c>
      <c r="G237" s="285">
        <f t="shared" si="50"/>
        <v>9.04191472601318</v>
      </c>
      <c r="H237" s="285">
        <f t="shared" si="50"/>
        <v>6.156969134360649</v>
      </c>
      <c r="I237" s="285">
        <f t="shared" si="50"/>
        <v>-7.173802708776318</v>
      </c>
      <c r="J237" s="285">
        <f t="shared" si="50"/>
        <v>-14.9283503695012</v>
      </c>
      <c r="K237" s="285">
        <f t="shared" si="50"/>
        <v>-2.796278350280031</v>
      </c>
      <c r="L237" s="285">
        <f t="shared" si="50"/>
        <v>20.937969213957842</v>
      </c>
      <c r="M237" s="285">
        <f t="shared" si="50"/>
        <v>-23.60254898735412</v>
      </c>
      <c r="N237" s="120"/>
      <c r="O237" s="120"/>
    </row>
    <row r="238" spans="1:15" ht="12.75" hidden="1">
      <c r="A238" s="284" t="s">
        <v>171</v>
      </c>
      <c r="B238" s="284" t="s">
        <v>61</v>
      </c>
      <c r="C238" s="285">
        <f aca="true" t="shared" si="51" ref="C238:M238">+C149-C61</f>
        <v>-0.00021932089592590492</v>
      </c>
      <c r="D238" s="285">
        <f t="shared" si="51"/>
        <v>-0.00017783061360643337</v>
      </c>
      <c r="E238" s="285">
        <f t="shared" si="51"/>
        <v>0.00016953532099579782</v>
      </c>
      <c r="F238" s="285">
        <f t="shared" si="51"/>
        <v>0</v>
      </c>
      <c r="G238" s="285">
        <f t="shared" si="51"/>
        <v>0.0005474376101061162</v>
      </c>
      <c r="H238" s="285">
        <f t="shared" si="51"/>
        <v>-0.0006787146539540267</v>
      </c>
      <c r="I238" s="285">
        <f t="shared" si="51"/>
        <v>9.402253765188745E-05</v>
      </c>
      <c r="J238" s="285">
        <f t="shared" si="51"/>
        <v>0.00021547807853486076</v>
      </c>
      <c r="K238" s="285">
        <f t="shared" si="51"/>
        <v>4.939261619812821E-05</v>
      </c>
      <c r="L238" s="285">
        <f t="shared" si="51"/>
        <v>0</v>
      </c>
      <c r="M238" s="285">
        <f t="shared" si="51"/>
        <v>0</v>
      </c>
      <c r="N238" s="120"/>
      <c r="O238" s="120"/>
    </row>
    <row r="239" spans="1:15" ht="12.75">
      <c r="A239" s="284" t="s">
        <v>62</v>
      </c>
      <c r="B239" s="287" t="s">
        <v>62</v>
      </c>
      <c r="C239" s="285">
        <f aca="true" t="shared" si="52" ref="C239:M239">+C150-C62</f>
        <v>0</v>
      </c>
      <c r="D239" s="285">
        <f t="shared" si="52"/>
        <v>0</v>
      </c>
      <c r="E239" s="285">
        <f t="shared" si="52"/>
        <v>0</v>
      </c>
      <c r="F239" s="285">
        <f t="shared" si="52"/>
        <v>0</v>
      </c>
      <c r="G239" s="285">
        <f t="shared" si="52"/>
        <v>0</v>
      </c>
      <c r="H239" s="285">
        <f t="shared" si="52"/>
        <v>0</v>
      </c>
      <c r="I239" s="285">
        <f t="shared" si="52"/>
        <v>0</v>
      </c>
      <c r="J239" s="285">
        <f t="shared" si="52"/>
        <v>0</v>
      </c>
      <c r="K239" s="285">
        <f t="shared" si="52"/>
        <v>0</v>
      </c>
      <c r="L239" s="285">
        <f t="shared" si="52"/>
        <v>0</v>
      </c>
      <c r="M239" s="285">
        <f t="shared" si="52"/>
        <v>0</v>
      </c>
      <c r="N239" s="120"/>
      <c r="O239" s="120"/>
    </row>
    <row r="240" spans="1:15" ht="12.75" hidden="1">
      <c r="A240" s="284" t="s">
        <v>172</v>
      </c>
      <c r="B240" s="284" t="s">
        <v>63</v>
      </c>
      <c r="C240" s="285">
        <f aca="true" t="shared" si="53" ref="C240:M240">+C151-C63</f>
        <v>0</v>
      </c>
      <c r="D240" s="285">
        <f t="shared" si="53"/>
        <v>0</v>
      </c>
      <c r="E240" s="285">
        <f t="shared" si="53"/>
        <v>0</v>
      </c>
      <c r="F240" s="285">
        <f t="shared" si="53"/>
        <v>0</v>
      </c>
      <c r="G240" s="285">
        <f t="shared" si="53"/>
        <v>0</v>
      </c>
      <c r="H240" s="285">
        <f t="shared" si="53"/>
        <v>0</v>
      </c>
      <c r="I240" s="285">
        <f t="shared" si="53"/>
        <v>0</v>
      </c>
      <c r="J240" s="285">
        <f t="shared" si="53"/>
        <v>0</v>
      </c>
      <c r="K240" s="285">
        <f t="shared" si="53"/>
        <v>0</v>
      </c>
      <c r="L240" s="285">
        <f t="shared" si="53"/>
        <v>0</v>
      </c>
      <c r="M240" s="285">
        <f t="shared" si="53"/>
        <v>0</v>
      </c>
      <c r="N240" s="120"/>
      <c r="O240" s="120"/>
    </row>
    <row r="241" spans="1:15" ht="12.75" hidden="1">
      <c r="A241" s="288" t="s">
        <v>173</v>
      </c>
      <c r="B241" s="284" t="s">
        <v>174</v>
      </c>
      <c r="C241" s="285">
        <f aca="true" t="shared" si="54" ref="C241:M241">+C152-C64</f>
        <v>0</v>
      </c>
      <c r="D241" s="285">
        <f t="shared" si="54"/>
        <v>0</v>
      </c>
      <c r="E241" s="285">
        <f t="shared" si="54"/>
        <v>0</v>
      </c>
      <c r="F241" s="285">
        <f t="shared" si="54"/>
        <v>0</v>
      </c>
      <c r="G241" s="285">
        <f t="shared" si="54"/>
        <v>0</v>
      </c>
      <c r="H241" s="285">
        <f t="shared" si="54"/>
        <v>0</v>
      </c>
      <c r="I241" s="285">
        <f t="shared" si="54"/>
        <v>0</v>
      </c>
      <c r="J241" s="285">
        <f t="shared" si="54"/>
        <v>0</v>
      </c>
      <c r="K241" s="285">
        <f t="shared" si="54"/>
        <v>0</v>
      </c>
      <c r="L241" s="285">
        <f t="shared" si="54"/>
        <v>0</v>
      </c>
      <c r="M241" s="285">
        <f t="shared" si="54"/>
        <v>0</v>
      </c>
      <c r="N241" s="120"/>
      <c r="O241" s="120"/>
    </row>
    <row r="242" spans="1:15" ht="12.75">
      <c r="A242" s="284" t="s">
        <v>175</v>
      </c>
      <c r="B242" s="284" t="s">
        <v>65</v>
      </c>
      <c r="C242" s="285">
        <f aca="true" t="shared" si="55" ref="C242:M242">+C153-C65</f>
        <v>0</v>
      </c>
      <c r="D242" s="285">
        <f t="shared" si="55"/>
        <v>0</v>
      </c>
      <c r="E242" s="285">
        <f t="shared" si="55"/>
        <v>0</v>
      </c>
      <c r="F242" s="285">
        <f t="shared" si="55"/>
        <v>0</v>
      </c>
      <c r="G242" s="285">
        <f t="shared" si="55"/>
        <v>0</v>
      </c>
      <c r="H242" s="285">
        <f t="shared" si="55"/>
        <v>0</v>
      </c>
      <c r="I242" s="285">
        <f t="shared" si="55"/>
        <v>0</v>
      </c>
      <c r="J242" s="285">
        <f t="shared" si="55"/>
        <v>0</v>
      </c>
      <c r="K242" s="285">
        <f t="shared" si="55"/>
        <v>0</v>
      </c>
      <c r="L242" s="285">
        <f t="shared" si="55"/>
        <v>0</v>
      </c>
      <c r="M242" s="285">
        <f t="shared" si="55"/>
        <v>0</v>
      </c>
      <c r="N242" s="120"/>
      <c r="O242" s="120"/>
    </row>
    <row r="243" spans="1:15" ht="12.75" hidden="1">
      <c r="A243" s="288" t="s">
        <v>173</v>
      </c>
      <c r="B243" s="284" t="s">
        <v>174</v>
      </c>
      <c r="C243" s="285">
        <f aca="true" t="shared" si="56" ref="C243:M243">+C154-C66</f>
        <v>0</v>
      </c>
      <c r="D243" s="285">
        <f t="shared" si="56"/>
        <v>0</v>
      </c>
      <c r="E243" s="285">
        <f t="shared" si="56"/>
        <v>0</v>
      </c>
      <c r="F243" s="285">
        <f t="shared" si="56"/>
        <v>0</v>
      </c>
      <c r="G243" s="285">
        <f t="shared" si="56"/>
        <v>0</v>
      </c>
      <c r="H243" s="285">
        <f t="shared" si="56"/>
        <v>0</v>
      </c>
      <c r="I243" s="285">
        <f t="shared" si="56"/>
        <v>0</v>
      </c>
      <c r="J243" s="285">
        <f t="shared" si="56"/>
        <v>0</v>
      </c>
      <c r="K243" s="285">
        <f t="shared" si="56"/>
        <v>0</v>
      </c>
      <c r="L243" s="285">
        <f t="shared" si="56"/>
        <v>0</v>
      </c>
      <c r="M243" s="285">
        <f t="shared" si="56"/>
        <v>0</v>
      </c>
      <c r="N243" s="120"/>
      <c r="O243" s="120"/>
    </row>
    <row r="244" spans="1:15" ht="12.75" hidden="1">
      <c r="A244" s="288" t="s">
        <v>173</v>
      </c>
      <c r="B244" s="284" t="s">
        <v>174</v>
      </c>
      <c r="C244" s="285">
        <f aca="true" t="shared" si="57" ref="C244:M244">+C155-C67</f>
        <v>0</v>
      </c>
      <c r="D244" s="285">
        <f t="shared" si="57"/>
        <v>0</v>
      </c>
      <c r="E244" s="285">
        <f t="shared" si="57"/>
        <v>0</v>
      </c>
      <c r="F244" s="285">
        <f t="shared" si="57"/>
        <v>0</v>
      </c>
      <c r="G244" s="285">
        <f t="shared" si="57"/>
        <v>0</v>
      </c>
      <c r="H244" s="285">
        <f t="shared" si="57"/>
        <v>0</v>
      </c>
      <c r="I244" s="285">
        <f t="shared" si="57"/>
        <v>0</v>
      </c>
      <c r="J244" s="285">
        <f t="shared" si="57"/>
        <v>0</v>
      </c>
      <c r="K244" s="285">
        <f t="shared" si="57"/>
        <v>0</v>
      </c>
      <c r="L244" s="285">
        <f t="shared" si="57"/>
        <v>0</v>
      </c>
      <c r="M244" s="285">
        <f t="shared" si="57"/>
        <v>0</v>
      </c>
      <c r="N244" s="120"/>
      <c r="O244" s="120"/>
    </row>
    <row r="245" spans="1:15" ht="12.75">
      <c r="A245" s="284" t="s">
        <v>176</v>
      </c>
      <c r="B245" s="284" t="s">
        <v>68</v>
      </c>
      <c r="C245" s="285">
        <f aca="true" t="shared" si="58" ref="C245:M245">+C156-C68</f>
        <v>0</v>
      </c>
      <c r="D245" s="285">
        <f t="shared" si="58"/>
        <v>0</v>
      </c>
      <c r="E245" s="285">
        <f t="shared" si="58"/>
        <v>0</v>
      </c>
      <c r="F245" s="285">
        <f t="shared" si="58"/>
        <v>0</v>
      </c>
      <c r="G245" s="285">
        <f t="shared" si="58"/>
        <v>0</v>
      </c>
      <c r="H245" s="285">
        <f t="shared" si="58"/>
        <v>0</v>
      </c>
      <c r="I245" s="285">
        <f t="shared" si="58"/>
        <v>0</v>
      </c>
      <c r="J245" s="285">
        <f t="shared" si="58"/>
        <v>0</v>
      </c>
      <c r="K245" s="285">
        <f t="shared" si="58"/>
        <v>0</v>
      </c>
      <c r="L245" s="285">
        <f t="shared" si="58"/>
        <v>0</v>
      </c>
      <c r="M245" s="285">
        <f t="shared" si="58"/>
        <v>0</v>
      </c>
      <c r="N245" s="120"/>
      <c r="O245" s="120"/>
    </row>
    <row r="246" spans="1:15" ht="12.75">
      <c r="A246" s="284" t="s">
        <v>177</v>
      </c>
      <c r="B246" s="284" t="s">
        <v>69</v>
      </c>
      <c r="C246" s="285">
        <f aca="true" t="shared" si="59" ref="C246:M246">+C157-C69</f>
        <v>0</v>
      </c>
      <c r="D246" s="285">
        <f t="shared" si="59"/>
        <v>0</v>
      </c>
      <c r="E246" s="285">
        <f t="shared" si="59"/>
        <v>0</v>
      </c>
      <c r="F246" s="285">
        <f t="shared" si="59"/>
        <v>0</v>
      </c>
      <c r="G246" s="285">
        <f t="shared" si="59"/>
        <v>0</v>
      </c>
      <c r="H246" s="285">
        <f t="shared" si="59"/>
        <v>0</v>
      </c>
      <c r="I246" s="285">
        <f t="shared" si="59"/>
        <v>0</v>
      </c>
      <c r="J246" s="285">
        <f t="shared" si="59"/>
        <v>0</v>
      </c>
      <c r="K246" s="285">
        <f t="shared" si="59"/>
        <v>0</v>
      </c>
      <c r="L246" s="285">
        <f t="shared" si="59"/>
        <v>0</v>
      </c>
      <c r="M246" s="285">
        <f t="shared" si="59"/>
        <v>0</v>
      </c>
      <c r="N246" s="120"/>
      <c r="O246" s="120"/>
    </row>
    <row r="247" spans="1:15" ht="12.75">
      <c r="A247" s="284" t="s">
        <v>178</v>
      </c>
      <c r="B247" s="284" t="s">
        <v>70</v>
      </c>
      <c r="C247" s="285">
        <f aca="true" t="shared" si="60" ref="C247:M247">+C158-C70</f>
        <v>0</v>
      </c>
      <c r="D247" s="285">
        <f t="shared" si="60"/>
        <v>0</v>
      </c>
      <c r="E247" s="285">
        <f t="shared" si="60"/>
        <v>0</v>
      </c>
      <c r="F247" s="285">
        <f t="shared" si="60"/>
        <v>0</v>
      </c>
      <c r="G247" s="285">
        <f t="shared" si="60"/>
        <v>0</v>
      </c>
      <c r="H247" s="285">
        <f t="shared" si="60"/>
        <v>0</v>
      </c>
      <c r="I247" s="285">
        <f t="shared" si="60"/>
        <v>0</v>
      </c>
      <c r="J247" s="285">
        <f t="shared" si="60"/>
        <v>0</v>
      </c>
      <c r="K247" s="285">
        <f t="shared" si="60"/>
        <v>0</v>
      </c>
      <c r="L247" s="285">
        <f t="shared" si="60"/>
        <v>0</v>
      </c>
      <c r="M247" s="285">
        <f t="shared" si="60"/>
        <v>0</v>
      </c>
      <c r="N247" s="120"/>
      <c r="O247" s="120"/>
    </row>
    <row r="248" spans="1:15" ht="12.75">
      <c r="A248" s="284" t="s">
        <v>179</v>
      </c>
      <c r="B248" s="284" t="s">
        <v>71</v>
      </c>
      <c r="C248" s="285">
        <f aca="true" t="shared" si="61" ref="C248:M248">+C159-C71</f>
        <v>0</v>
      </c>
      <c r="D248" s="285">
        <f t="shared" si="61"/>
        <v>0</v>
      </c>
      <c r="E248" s="285">
        <f t="shared" si="61"/>
        <v>0</v>
      </c>
      <c r="F248" s="285">
        <f t="shared" si="61"/>
        <v>0</v>
      </c>
      <c r="G248" s="285">
        <f t="shared" si="61"/>
        <v>0</v>
      </c>
      <c r="H248" s="285">
        <f t="shared" si="61"/>
        <v>0</v>
      </c>
      <c r="I248" s="285">
        <f t="shared" si="61"/>
        <v>0</v>
      </c>
      <c r="J248" s="285">
        <f t="shared" si="61"/>
        <v>0</v>
      </c>
      <c r="K248" s="285">
        <f t="shared" si="61"/>
        <v>0</v>
      </c>
      <c r="L248" s="285">
        <f t="shared" si="61"/>
        <v>0</v>
      </c>
      <c r="M248" s="285">
        <f t="shared" si="61"/>
        <v>0</v>
      </c>
      <c r="N248" s="120"/>
      <c r="O248" s="120"/>
    </row>
    <row r="249" spans="1:15" ht="12.75">
      <c r="A249" s="284" t="s">
        <v>180</v>
      </c>
      <c r="B249" s="284" t="s">
        <v>72</v>
      </c>
      <c r="C249" s="285">
        <f aca="true" t="shared" si="62" ref="C249:M249">+C160-C72</f>
        <v>0</v>
      </c>
      <c r="D249" s="285">
        <f t="shared" si="62"/>
        <v>0</v>
      </c>
      <c r="E249" s="285">
        <f t="shared" si="62"/>
        <v>0</v>
      </c>
      <c r="F249" s="285">
        <f t="shared" si="62"/>
        <v>0</v>
      </c>
      <c r="G249" s="285">
        <f t="shared" si="62"/>
        <v>0</v>
      </c>
      <c r="H249" s="285">
        <f t="shared" si="62"/>
        <v>0</v>
      </c>
      <c r="I249" s="285">
        <f t="shared" si="62"/>
        <v>0</v>
      </c>
      <c r="J249" s="285">
        <f t="shared" si="62"/>
        <v>0</v>
      </c>
      <c r="K249" s="285">
        <f t="shared" si="62"/>
        <v>0</v>
      </c>
      <c r="L249" s="285">
        <f t="shared" si="62"/>
        <v>0</v>
      </c>
      <c r="M249" s="285">
        <f t="shared" si="62"/>
        <v>0</v>
      </c>
      <c r="N249" s="120"/>
      <c r="O249" s="120"/>
    </row>
    <row r="250" spans="1:15" ht="12.75">
      <c r="A250" s="284" t="s">
        <v>181</v>
      </c>
      <c r="B250" s="284" t="s">
        <v>73</v>
      </c>
      <c r="C250" s="285">
        <f aca="true" t="shared" si="63" ref="C250:M250">+C161-C73</f>
        <v>0</v>
      </c>
      <c r="D250" s="285">
        <f t="shared" si="63"/>
        <v>0</v>
      </c>
      <c r="E250" s="285">
        <f t="shared" si="63"/>
        <v>0</v>
      </c>
      <c r="F250" s="285">
        <f t="shared" si="63"/>
        <v>0</v>
      </c>
      <c r="G250" s="285">
        <f t="shared" si="63"/>
        <v>0</v>
      </c>
      <c r="H250" s="285">
        <f t="shared" si="63"/>
        <v>0</v>
      </c>
      <c r="I250" s="285">
        <f t="shared" si="63"/>
        <v>0</v>
      </c>
      <c r="J250" s="285">
        <f t="shared" si="63"/>
        <v>0</v>
      </c>
      <c r="K250" s="285">
        <f t="shared" si="63"/>
        <v>0</v>
      </c>
      <c r="L250" s="285">
        <f t="shared" si="63"/>
        <v>0</v>
      </c>
      <c r="M250" s="285">
        <f t="shared" si="63"/>
        <v>0</v>
      </c>
      <c r="N250" s="120"/>
      <c r="O250" s="120"/>
    </row>
    <row r="251" spans="1:15" ht="12.75" hidden="1">
      <c r="A251" s="284" t="s">
        <v>182</v>
      </c>
      <c r="B251" s="284" t="s">
        <v>74</v>
      </c>
      <c r="C251" s="285">
        <f aca="true" t="shared" si="64" ref="C251:M251">+C162-C74</f>
        <v>0</v>
      </c>
      <c r="D251" s="285">
        <f t="shared" si="64"/>
        <v>0</v>
      </c>
      <c r="E251" s="285">
        <f t="shared" si="64"/>
        <v>0</v>
      </c>
      <c r="F251" s="285">
        <f t="shared" si="64"/>
        <v>0</v>
      </c>
      <c r="G251" s="285">
        <f t="shared" si="64"/>
        <v>0</v>
      </c>
      <c r="H251" s="285">
        <f t="shared" si="64"/>
        <v>0</v>
      </c>
      <c r="I251" s="285">
        <f t="shared" si="64"/>
        <v>0</v>
      </c>
      <c r="J251" s="285">
        <f t="shared" si="64"/>
        <v>0</v>
      </c>
      <c r="K251" s="285">
        <f t="shared" si="64"/>
        <v>0</v>
      </c>
      <c r="L251" s="285">
        <f t="shared" si="64"/>
        <v>0</v>
      </c>
      <c r="M251" s="285">
        <f t="shared" si="64"/>
        <v>0</v>
      </c>
      <c r="N251" s="120"/>
      <c r="O251" s="120"/>
    </row>
    <row r="252" spans="1:15" ht="12.75" hidden="1">
      <c r="A252" s="284" t="s">
        <v>183</v>
      </c>
      <c r="B252" s="284" t="s">
        <v>75</v>
      </c>
      <c r="C252" s="285">
        <f aca="true" t="shared" si="65" ref="C252:M252">+C163-C75</f>
        <v>0</v>
      </c>
      <c r="D252" s="285">
        <f t="shared" si="65"/>
        <v>0</v>
      </c>
      <c r="E252" s="285">
        <f t="shared" si="65"/>
        <v>0</v>
      </c>
      <c r="F252" s="285">
        <f t="shared" si="65"/>
        <v>0</v>
      </c>
      <c r="G252" s="285">
        <f t="shared" si="65"/>
        <v>0</v>
      </c>
      <c r="H252" s="285">
        <f t="shared" si="65"/>
        <v>0</v>
      </c>
      <c r="I252" s="285">
        <f t="shared" si="65"/>
        <v>0</v>
      </c>
      <c r="J252" s="285">
        <f t="shared" si="65"/>
        <v>0</v>
      </c>
      <c r="K252" s="285">
        <f t="shared" si="65"/>
        <v>0</v>
      </c>
      <c r="L252" s="285">
        <f t="shared" si="65"/>
        <v>0</v>
      </c>
      <c r="M252" s="285">
        <f t="shared" si="65"/>
        <v>0</v>
      </c>
      <c r="N252" s="120"/>
      <c r="O252" s="120"/>
    </row>
    <row r="253" spans="1:15" ht="12.75">
      <c r="A253" s="284" t="s">
        <v>184</v>
      </c>
      <c r="B253" s="284" t="s">
        <v>76</v>
      </c>
      <c r="C253" s="285">
        <f aca="true" t="shared" si="66" ref="C253:M253">+C164-C76</f>
        <v>0</v>
      </c>
      <c r="D253" s="285">
        <f t="shared" si="66"/>
        <v>0</v>
      </c>
      <c r="E253" s="285">
        <f t="shared" si="66"/>
        <v>0</v>
      </c>
      <c r="F253" s="285">
        <f t="shared" si="66"/>
        <v>0</v>
      </c>
      <c r="G253" s="285">
        <f t="shared" si="66"/>
        <v>0</v>
      </c>
      <c r="H253" s="285">
        <f t="shared" si="66"/>
        <v>0</v>
      </c>
      <c r="I253" s="285">
        <f t="shared" si="66"/>
        <v>0</v>
      </c>
      <c r="J253" s="285">
        <f t="shared" si="66"/>
        <v>0</v>
      </c>
      <c r="K253" s="285">
        <f t="shared" si="66"/>
        <v>0</v>
      </c>
      <c r="L253" s="285">
        <f t="shared" si="66"/>
        <v>0</v>
      </c>
      <c r="M253" s="285">
        <f t="shared" si="66"/>
        <v>0</v>
      </c>
      <c r="N253" s="120"/>
      <c r="O253" s="120"/>
    </row>
    <row r="254" spans="1:15" ht="12.75">
      <c r="A254" s="284" t="s">
        <v>185</v>
      </c>
      <c r="B254" s="284" t="s">
        <v>77</v>
      </c>
      <c r="C254" s="285">
        <f aca="true" t="shared" si="67" ref="C254:M254">+C165-C77</f>
        <v>0</v>
      </c>
      <c r="D254" s="285">
        <f t="shared" si="67"/>
        <v>0</v>
      </c>
      <c r="E254" s="285">
        <f t="shared" si="67"/>
        <v>0</v>
      </c>
      <c r="F254" s="285">
        <f t="shared" si="67"/>
        <v>0</v>
      </c>
      <c r="G254" s="285">
        <f t="shared" si="67"/>
        <v>0</v>
      </c>
      <c r="H254" s="285">
        <f t="shared" si="67"/>
        <v>0</v>
      </c>
      <c r="I254" s="285">
        <f t="shared" si="67"/>
        <v>0</v>
      </c>
      <c r="J254" s="285">
        <f t="shared" si="67"/>
        <v>0</v>
      </c>
      <c r="K254" s="285">
        <f t="shared" si="67"/>
        <v>0</v>
      </c>
      <c r="L254" s="285">
        <f t="shared" si="67"/>
        <v>0</v>
      </c>
      <c r="M254" s="285">
        <f t="shared" si="67"/>
        <v>0</v>
      </c>
      <c r="N254" s="120"/>
      <c r="O254" s="120"/>
    </row>
    <row r="255" spans="1:15" ht="12.75">
      <c r="A255" s="284" t="s">
        <v>186</v>
      </c>
      <c r="B255" s="284" t="s">
        <v>78</v>
      </c>
      <c r="C255" s="285">
        <f aca="true" t="shared" si="68" ref="C255:M255">+C166-C78</f>
        <v>0</v>
      </c>
      <c r="D255" s="285">
        <f t="shared" si="68"/>
        <v>0</v>
      </c>
      <c r="E255" s="285">
        <f t="shared" si="68"/>
        <v>0</v>
      </c>
      <c r="F255" s="285">
        <f t="shared" si="68"/>
        <v>0</v>
      </c>
      <c r="G255" s="285">
        <f t="shared" si="68"/>
        <v>0</v>
      </c>
      <c r="H255" s="285">
        <f t="shared" si="68"/>
        <v>0</v>
      </c>
      <c r="I255" s="285">
        <f t="shared" si="68"/>
        <v>0</v>
      </c>
      <c r="J255" s="285">
        <f t="shared" si="68"/>
        <v>0</v>
      </c>
      <c r="K255" s="285">
        <f t="shared" si="68"/>
        <v>0</v>
      </c>
      <c r="L255" s="285">
        <f t="shared" si="68"/>
        <v>0</v>
      </c>
      <c r="M255" s="285">
        <f t="shared" si="68"/>
        <v>0</v>
      </c>
      <c r="N255" s="120"/>
      <c r="O255" s="120"/>
    </row>
    <row r="256" spans="1:15" ht="12.75">
      <c r="A256" s="284" t="s">
        <v>187</v>
      </c>
      <c r="B256" s="284" t="s">
        <v>79</v>
      </c>
      <c r="C256" s="285">
        <f aca="true" t="shared" si="69" ref="C256:M256">+C167-C79</f>
        <v>0</v>
      </c>
      <c r="D256" s="285">
        <f t="shared" si="69"/>
        <v>0</v>
      </c>
      <c r="E256" s="285">
        <f t="shared" si="69"/>
        <v>0</v>
      </c>
      <c r="F256" s="285">
        <f t="shared" si="69"/>
        <v>0</v>
      </c>
      <c r="G256" s="285">
        <f t="shared" si="69"/>
        <v>0</v>
      </c>
      <c r="H256" s="285">
        <f t="shared" si="69"/>
        <v>0</v>
      </c>
      <c r="I256" s="285">
        <f t="shared" si="69"/>
        <v>0</v>
      </c>
      <c r="J256" s="285">
        <f t="shared" si="69"/>
        <v>0</v>
      </c>
      <c r="K256" s="285">
        <f t="shared" si="69"/>
        <v>0</v>
      </c>
      <c r="L256" s="285">
        <f t="shared" si="69"/>
        <v>0</v>
      </c>
      <c r="M256" s="285">
        <f t="shared" si="69"/>
        <v>0</v>
      </c>
      <c r="N256" s="120"/>
      <c r="O256" s="120"/>
    </row>
    <row r="257" spans="1:15" ht="12.75">
      <c r="A257" s="284" t="s">
        <v>188</v>
      </c>
      <c r="B257" s="284" t="s">
        <v>80</v>
      </c>
      <c r="C257" s="285">
        <f aca="true" t="shared" si="70" ref="C257:M257">+C168-C80</f>
        <v>0</v>
      </c>
      <c r="D257" s="285">
        <f t="shared" si="70"/>
        <v>0</v>
      </c>
      <c r="E257" s="285">
        <f t="shared" si="70"/>
        <v>0</v>
      </c>
      <c r="F257" s="285">
        <f t="shared" si="70"/>
        <v>0</v>
      </c>
      <c r="G257" s="285">
        <f t="shared" si="70"/>
        <v>0</v>
      </c>
      <c r="H257" s="285">
        <f t="shared" si="70"/>
        <v>0</v>
      </c>
      <c r="I257" s="285">
        <f t="shared" si="70"/>
        <v>0</v>
      </c>
      <c r="J257" s="285">
        <f t="shared" si="70"/>
        <v>0</v>
      </c>
      <c r="K257" s="285">
        <f t="shared" si="70"/>
        <v>0</v>
      </c>
      <c r="L257" s="285">
        <f t="shared" si="70"/>
        <v>0</v>
      </c>
      <c r="M257" s="285">
        <f t="shared" si="70"/>
        <v>0</v>
      </c>
      <c r="N257" s="120"/>
      <c r="O257" s="120"/>
    </row>
    <row r="258" spans="1:15" ht="12.75">
      <c r="A258" s="284" t="s">
        <v>189</v>
      </c>
      <c r="B258" s="284" t="s">
        <v>81</v>
      </c>
      <c r="C258" s="285">
        <f aca="true" t="shared" si="71" ref="C258:M258">+C169-C81</f>
        <v>0</v>
      </c>
      <c r="D258" s="285">
        <f t="shared" si="71"/>
        <v>0</v>
      </c>
      <c r="E258" s="285">
        <f t="shared" si="71"/>
        <v>0</v>
      </c>
      <c r="F258" s="285">
        <f t="shared" si="71"/>
        <v>0</v>
      </c>
      <c r="G258" s="285">
        <f t="shared" si="71"/>
        <v>0</v>
      </c>
      <c r="H258" s="285">
        <f t="shared" si="71"/>
        <v>0</v>
      </c>
      <c r="I258" s="285">
        <f t="shared" si="71"/>
        <v>0</v>
      </c>
      <c r="J258" s="285">
        <f t="shared" si="71"/>
        <v>0</v>
      </c>
      <c r="K258" s="285">
        <f t="shared" si="71"/>
        <v>0</v>
      </c>
      <c r="L258" s="285">
        <f t="shared" si="71"/>
        <v>0</v>
      </c>
      <c r="M258" s="285">
        <f t="shared" si="71"/>
        <v>0</v>
      </c>
      <c r="N258" s="120"/>
      <c r="O258" s="120"/>
    </row>
    <row r="259" spans="1:15" ht="12.75">
      <c r="A259" s="284" t="s">
        <v>190</v>
      </c>
      <c r="B259" s="284" t="s">
        <v>82</v>
      </c>
      <c r="C259" s="285">
        <f aca="true" t="shared" si="72" ref="C259:M259">+C170-C82</f>
        <v>-4.6302177010678486E-05</v>
      </c>
      <c r="D259" s="285">
        <f t="shared" si="72"/>
        <v>-8.681928075082723E-05</v>
      </c>
      <c r="E259" s="285">
        <f t="shared" si="72"/>
        <v>1.3248665852144681E-05</v>
      </c>
      <c r="F259" s="285">
        <f t="shared" si="72"/>
        <v>0</v>
      </c>
      <c r="G259" s="285">
        <f t="shared" si="72"/>
        <v>8.798550647362569E-05</v>
      </c>
      <c r="H259" s="285">
        <f t="shared" si="72"/>
        <v>-2.1171791107499338E-05</v>
      </c>
      <c r="I259" s="285">
        <f t="shared" si="72"/>
        <v>1.1037174039774111E-05</v>
      </c>
      <c r="J259" s="285">
        <f t="shared" si="72"/>
        <v>3.357779410908396E-05</v>
      </c>
      <c r="K259" s="285">
        <f t="shared" si="72"/>
        <v>8.444108394302461E-06</v>
      </c>
      <c r="L259" s="285">
        <f t="shared" si="72"/>
        <v>0</v>
      </c>
      <c r="M259" s="285">
        <f t="shared" si="72"/>
        <v>0</v>
      </c>
      <c r="N259" s="120"/>
      <c r="O259" s="120"/>
    </row>
    <row r="260" spans="1:15" ht="12.75">
      <c r="A260" s="284" t="s">
        <v>191</v>
      </c>
      <c r="B260" s="284" t="s">
        <v>83</v>
      </c>
      <c r="C260" s="285">
        <f aca="true" t="shared" si="73" ref="C260:M260">+C171-C83</f>
        <v>-7.720157863247076E-05</v>
      </c>
      <c r="D260" s="285">
        <f t="shared" si="73"/>
        <v>-0.00014475745985231825</v>
      </c>
      <c r="E260" s="285">
        <f t="shared" si="73"/>
        <v>2.209006108554179E-05</v>
      </c>
      <c r="F260" s="285">
        <f t="shared" si="73"/>
        <v>0</v>
      </c>
      <c r="G260" s="285">
        <f t="shared" si="73"/>
        <v>0.00014670195733941516</v>
      </c>
      <c r="H260" s="285">
        <f t="shared" si="73"/>
        <v>-3.530062302659065E-05</v>
      </c>
      <c r="I260" s="285">
        <f t="shared" si="73"/>
        <v>1.840274722537949E-05</v>
      </c>
      <c r="J260" s="285">
        <f t="shared" si="73"/>
        <v>5.598567669116636E-05</v>
      </c>
      <c r="K260" s="285">
        <f t="shared" si="73"/>
        <v>1.4079219170049905E-05</v>
      </c>
      <c r="L260" s="285">
        <f t="shared" si="73"/>
        <v>0</v>
      </c>
      <c r="M260" s="285">
        <f t="shared" si="73"/>
        <v>0</v>
      </c>
      <c r="N260" s="120"/>
      <c r="O260" s="120"/>
    </row>
    <row r="261" spans="1:15" ht="12.75">
      <c r="A261" s="284" t="s">
        <v>192</v>
      </c>
      <c r="B261" s="284" t="s">
        <v>84</v>
      </c>
      <c r="C261" s="285">
        <f aca="true" t="shared" si="74" ref="C261:M261">+C172-C84</f>
        <v>0</v>
      </c>
      <c r="D261" s="285">
        <f t="shared" si="74"/>
        <v>0</v>
      </c>
      <c r="E261" s="285">
        <f t="shared" si="74"/>
        <v>0</v>
      </c>
      <c r="F261" s="285">
        <f t="shared" si="74"/>
        <v>0</v>
      </c>
      <c r="G261" s="285">
        <f t="shared" si="74"/>
        <v>0</v>
      </c>
      <c r="H261" s="285">
        <f t="shared" si="74"/>
        <v>0</v>
      </c>
      <c r="I261" s="285">
        <f t="shared" si="74"/>
        <v>0</v>
      </c>
      <c r="J261" s="285">
        <f t="shared" si="74"/>
        <v>0</v>
      </c>
      <c r="K261" s="285">
        <f t="shared" si="74"/>
        <v>0</v>
      </c>
      <c r="L261" s="285">
        <f t="shared" si="74"/>
        <v>0</v>
      </c>
      <c r="M261" s="285">
        <f t="shared" si="74"/>
        <v>0</v>
      </c>
      <c r="N261" s="120"/>
      <c r="O261" s="120"/>
    </row>
    <row r="262" spans="1:15" ht="12.75">
      <c r="A262" s="284" t="s">
        <v>193</v>
      </c>
      <c r="B262" s="284" t="s">
        <v>85</v>
      </c>
      <c r="C262" s="285">
        <f aca="true" t="shared" si="75" ref="C262:M262">+C173-C85</f>
        <v>0</v>
      </c>
      <c r="D262" s="285">
        <f t="shared" si="75"/>
        <v>0</v>
      </c>
      <c r="E262" s="285">
        <f t="shared" si="75"/>
        <v>0</v>
      </c>
      <c r="F262" s="285">
        <f t="shared" si="75"/>
        <v>0</v>
      </c>
      <c r="G262" s="285">
        <f t="shared" si="75"/>
        <v>0</v>
      </c>
      <c r="H262" s="285">
        <f t="shared" si="75"/>
        <v>0</v>
      </c>
      <c r="I262" s="285">
        <f t="shared" si="75"/>
        <v>0</v>
      </c>
      <c r="J262" s="285">
        <f t="shared" si="75"/>
        <v>0</v>
      </c>
      <c r="K262" s="285">
        <f t="shared" si="75"/>
        <v>0</v>
      </c>
      <c r="L262" s="285">
        <f t="shared" si="75"/>
        <v>0</v>
      </c>
      <c r="M262" s="285">
        <f t="shared" si="75"/>
        <v>0</v>
      </c>
      <c r="N262" s="120"/>
      <c r="O262" s="120"/>
    </row>
    <row r="263" spans="1:15" ht="12.75">
      <c r="A263" s="284" t="s">
        <v>194</v>
      </c>
      <c r="B263" s="284" t="s">
        <v>86</v>
      </c>
      <c r="C263" s="285">
        <f aca="true" t="shared" si="76" ref="C263:M263">+C174-C86</f>
        <v>0</v>
      </c>
      <c r="D263" s="285">
        <f t="shared" si="76"/>
        <v>0</v>
      </c>
      <c r="E263" s="285">
        <f t="shared" si="76"/>
        <v>0</v>
      </c>
      <c r="F263" s="285">
        <f t="shared" si="76"/>
        <v>0</v>
      </c>
      <c r="G263" s="285">
        <f t="shared" si="76"/>
        <v>0</v>
      </c>
      <c r="H263" s="285">
        <f t="shared" si="76"/>
        <v>0</v>
      </c>
      <c r="I263" s="285">
        <f t="shared" si="76"/>
        <v>0</v>
      </c>
      <c r="J263" s="285">
        <f t="shared" si="76"/>
        <v>0</v>
      </c>
      <c r="K263" s="285">
        <f t="shared" si="76"/>
        <v>0</v>
      </c>
      <c r="L263" s="285">
        <f t="shared" si="76"/>
        <v>0</v>
      </c>
      <c r="M263" s="285">
        <f t="shared" si="76"/>
        <v>0</v>
      </c>
      <c r="N263" s="120"/>
      <c r="O263" s="120"/>
    </row>
    <row r="264" spans="1:15" ht="12.75">
      <c r="A264" s="284" t="s">
        <v>195</v>
      </c>
      <c r="B264" s="284" t="s">
        <v>66</v>
      </c>
      <c r="C264" s="285">
        <f aca="true" t="shared" si="77" ref="C264:M264">+C175-C87</f>
        <v>0</v>
      </c>
      <c r="D264" s="285">
        <f t="shared" si="77"/>
        <v>0</v>
      </c>
      <c r="E264" s="285">
        <f t="shared" si="77"/>
        <v>0</v>
      </c>
      <c r="F264" s="285">
        <f t="shared" si="77"/>
        <v>0</v>
      </c>
      <c r="G264" s="285">
        <f t="shared" si="77"/>
        <v>0</v>
      </c>
      <c r="H264" s="285">
        <f t="shared" si="77"/>
        <v>0</v>
      </c>
      <c r="I264" s="285">
        <f t="shared" si="77"/>
        <v>0</v>
      </c>
      <c r="J264" s="285">
        <f t="shared" si="77"/>
        <v>0</v>
      </c>
      <c r="K264" s="285">
        <f t="shared" si="77"/>
        <v>0</v>
      </c>
      <c r="L264" s="285">
        <f t="shared" si="77"/>
        <v>0</v>
      </c>
      <c r="M264" s="285">
        <f t="shared" si="77"/>
        <v>0</v>
      </c>
      <c r="N264" s="120"/>
      <c r="O264" s="120"/>
    </row>
    <row r="265" spans="1:15" ht="12.75">
      <c r="A265" s="284" t="s">
        <v>196</v>
      </c>
      <c r="B265" s="284" t="s">
        <v>67</v>
      </c>
      <c r="C265" s="285">
        <f aca="true" t="shared" si="78" ref="C265:M265">+C176-C88</f>
        <v>0</v>
      </c>
      <c r="D265" s="285">
        <f t="shared" si="78"/>
        <v>0</v>
      </c>
      <c r="E265" s="285">
        <f t="shared" si="78"/>
        <v>0</v>
      </c>
      <c r="F265" s="285">
        <f t="shared" si="78"/>
        <v>0</v>
      </c>
      <c r="G265" s="285">
        <f t="shared" si="78"/>
        <v>0</v>
      </c>
      <c r="H265" s="285">
        <f t="shared" si="78"/>
        <v>0</v>
      </c>
      <c r="I265" s="285">
        <f t="shared" si="78"/>
        <v>0</v>
      </c>
      <c r="J265" s="285">
        <f t="shared" si="78"/>
        <v>0</v>
      </c>
      <c r="K265" s="285">
        <f t="shared" si="78"/>
        <v>0</v>
      </c>
      <c r="L265" s="285">
        <f t="shared" si="78"/>
        <v>0</v>
      </c>
      <c r="M265" s="285">
        <f t="shared" si="78"/>
        <v>0</v>
      </c>
      <c r="N265" s="120"/>
      <c r="O265" s="120"/>
    </row>
    <row r="266" spans="1:15" ht="12.75">
      <c r="A266" s="284" t="s">
        <v>197</v>
      </c>
      <c r="B266" s="284" t="s">
        <v>64</v>
      </c>
      <c r="C266" s="285">
        <f aca="true" t="shared" si="79" ref="C266:M266">+C177-C89</f>
        <v>0</v>
      </c>
      <c r="D266" s="285">
        <f t="shared" si="79"/>
        <v>0</v>
      </c>
      <c r="E266" s="285">
        <f t="shared" si="79"/>
        <v>0</v>
      </c>
      <c r="F266" s="285">
        <f t="shared" si="79"/>
        <v>0</v>
      </c>
      <c r="G266" s="285">
        <f t="shared" si="79"/>
        <v>0</v>
      </c>
      <c r="H266" s="285">
        <f t="shared" si="79"/>
        <v>0</v>
      </c>
      <c r="I266" s="285">
        <f t="shared" si="79"/>
        <v>0</v>
      </c>
      <c r="J266" s="285">
        <f t="shared" si="79"/>
        <v>0</v>
      </c>
      <c r="K266" s="285">
        <f t="shared" si="79"/>
        <v>0</v>
      </c>
      <c r="L266" s="285">
        <f t="shared" si="79"/>
        <v>0</v>
      </c>
      <c r="M266" s="285">
        <f t="shared" si="79"/>
        <v>0</v>
      </c>
      <c r="N266" s="120"/>
      <c r="O266" s="120"/>
    </row>
    <row r="267" spans="1:15" ht="12.75" hidden="1">
      <c r="A267" s="284" t="s">
        <v>173</v>
      </c>
      <c r="B267" s="288" t="s">
        <v>174</v>
      </c>
      <c r="C267" s="285">
        <f aca="true" t="shared" si="80" ref="C267:M267">+C178-C90</f>
        <v>0</v>
      </c>
      <c r="D267" s="285">
        <f t="shared" si="80"/>
        <v>0</v>
      </c>
      <c r="E267" s="285">
        <f t="shared" si="80"/>
        <v>0</v>
      </c>
      <c r="F267" s="285">
        <f t="shared" si="80"/>
        <v>0</v>
      </c>
      <c r="G267" s="285">
        <f t="shared" si="80"/>
        <v>0</v>
      </c>
      <c r="H267" s="285">
        <f t="shared" si="80"/>
        <v>0</v>
      </c>
      <c r="I267" s="285">
        <f t="shared" si="80"/>
        <v>0</v>
      </c>
      <c r="J267" s="285">
        <f t="shared" si="80"/>
        <v>0</v>
      </c>
      <c r="K267" s="285">
        <f t="shared" si="80"/>
        <v>0</v>
      </c>
      <c r="L267" s="285">
        <f t="shared" si="80"/>
        <v>0</v>
      </c>
      <c r="M267" s="285">
        <f t="shared" si="80"/>
        <v>0</v>
      </c>
      <c r="N267" s="120"/>
      <c r="O267" s="120"/>
    </row>
    <row r="268" spans="1:15" ht="12.75" hidden="1">
      <c r="A268" s="284" t="s">
        <v>173</v>
      </c>
      <c r="B268" s="284" t="s">
        <v>174</v>
      </c>
      <c r="C268" s="285">
        <f aca="true" t="shared" si="81" ref="C268:M268">+C179-C91</f>
        <v>0</v>
      </c>
      <c r="D268" s="285">
        <f t="shared" si="81"/>
        <v>0</v>
      </c>
      <c r="E268" s="285">
        <f t="shared" si="81"/>
        <v>0</v>
      </c>
      <c r="F268" s="285">
        <f t="shared" si="81"/>
        <v>0</v>
      </c>
      <c r="G268" s="285">
        <f t="shared" si="81"/>
        <v>0</v>
      </c>
      <c r="H268" s="285">
        <f t="shared" si="81"/>
        <v>0</v>
      </c>
      <c r="I268" s="285">
        <f t="shared" si="81"/>
        <v>0</v>
      </c>
      <c r="J268" s="285">
        <f t="shared" si="81"/>
        <v>0</v>
      </c>
      <c r="K268" s="285">
        <f t="shared" si="81"/>
        <v>0</v>
      </c>
      <c r="L268" s="285">
        <f t="shared" si="81"/>
        <v>0</v>
      </c>
      <c r="M268" s="285">
        <f t="shared" si="81"/>
        <v>0</v>
      </c>
      <c r="N268" s="120"/>
      <c r="O268" s="120"/>
    </row>
    <row r="269" spans="1:15" ht="12.75" hidden="1">
      <c r="A269" s="284" t="s">
        <v>173</v>
      </c>
      <c r="B269" s="284" t="s">
        <v>174</v>
      </c>
      <c r="C269" s="285">
        <f aca="true" t="shared" si="82" ref="C269:M269">+C180-C92</f>
        <v>0</v>
      </c>
      <c r="D269" s="285">
        <f t="shared" si="82"/>
        <v>0</v>
      </c>
      <c r="E269" s="285">
        <f t="shared" si="82"/>
        <v>0</v>
      </c>
      <c r="F269" s="285">
        <f t="shared" si="82"/>
        <v>0</v>
      </c>
      <c r="G269" s="285">
        <f t="shared" si="82"/>
        <v>0</v>
      </c>
      <c r="H269" s="285">
        <f t="shared" si="82"/>
        <v>0</v>
      </c>
      <c r="I269" s="285">
        <f t="shared" si="82"/>
        <v>0</v>
      </c>
      <c r="J269" s="285">
        <f t="shared" si="82"/>
        <v>0</v>
      </c>
      <c r="K269" s="285">
        <f t="shared" si="82"/>
        <v>0</v>
      </c>
      <c r="L269" s="285">
        <f t="shared" si="82"/>
        <v>0</v>
      </c>
      <c r="M269" s="285">
        <f t="shared" si="82"/>
        <v>0</v>
      </c>
      <c r="N269" s="120"/>
      <c r="O269" s="120"/>
    </row>
    <row r="270" spans="1:15" ht="12.75">
      <c r="A270" s="284" t="s">
        <v>198</v>
      </c>
      <c r="B270" s="284" t="s">
        <v>87</v>
      </c>
      <c r="C270" s="285">
        <f aca="true" t="shared" si="83" ref="C270:M270">+C181-C93</f>
        <v>-0.00031951491639530677</v>
      </c>
      <c r="D270" s="285">
        <f t="shared" si="83"/>
        <v>-0.000488809242041699</v>
      </c>
      <c r="E270" s="285">
        <f t="shared" si="83"/>
        <v>-4.3275503914627644E-05</v>
      </c>
      <c r="F270" s="285">
        <f t="shared" si="83"/>
        <v>0</v>
      </c>
      <c r="G270" s="285">
        <f t="shared" si="83"/>
        <v>0.0003509428190839742</v>
      </c>
      <c r="H270" s="285">
        <f t="shared" si="83"/>
        <v>0.00024682126988218034</v>
      </c>
      <c r="I270" s="285">
        <f t="shared" si="83"/>
        <v>8.593019226072612E-05</v>
      </c>
      <c r="J270" s="285">
        <f t="shared" si="83"/>
        <v>0.00013142903749911727</v>
      </c>
      <c r="K270" s="285">
        <f t="shared" si="83"/>
        <v>3.6476343625570836E-05</v>
      </c>
      <c r="L270" s="285">
        <f t="shared" si="83"/>
        <v>0</v>
      </c>
      <c r="M270" s="285">
        <f t="shared" si="83"/>
        <v>0</v>
      </c>
      <c r="N270" s="120"/>
      <c r="O270" s="120"/>
    </row>
    <row r="271" spans="1:15" ht="12.75">
      <c r="A271" s="284" t="s">
        <v>199</v>
      </c>
      <c r="B271" s="284" t="s">
        <v>88</v>
      </c>
      <c r="C271" s="285">
        <f aca="true" t="shared" si="84" ref="C271:M271">+C182-C94</f>
        <v>-8.212785451584131E-05</v>
      </c>
      <c r="D271" s="285">
        <f t="shared" si="84"/>
        <v>-0.00015399451427572375</v>
      </c>
      <c r="E271" s="285">
        <f t="shared" si="84"/>
        <v>2.3499640230351115E-05</v>
      </c>
      <c r="F271" s="285">
        <f t="shared" si="84"/>
        <v>0</v>
      </c>
      <c r="G271" s="285">
        <f t="shared" si="84"/>
        <v>0.00015606309123437911</v>
      </c>
      <c r="H271" s="285">
        <f t="shared" si="84"/>
        <v>-3.755317551279447E-05</v>
      </c>
      <c r="I271" s="285">
        <f t="shared" si="84"/>
        <v>1.9577036811796455E-05</v>
      </c>
      <c r="J271" s="285">
        <f t="shared" si="84"/>
        <v>5.955815401330333E-05</v>
      </c>
      <c r="K271" s="285">
        <f t="shared" si="84"/>
        <v>1.4977622014689107E-05</v>
      </c>
      <c r="L271" s="285">
        <f t="shared" si="84"/>
        <v>0</v>
      </c>
      <c r="M271" s="285">
        <f t="shared" si="84"/>
        <v>0</v>
      </c>
      <c r="N271" s="120"/>
      <c r="O271" s="120"/>
    </row>
    <row r="272" spans="1:15" ht="12.75">
      <c r="A272" s="284" t="s">
        <v>200</v>
      </c>
      <c r="B272" s="284" t="s">
        <v>89</v>
      </c>
      <c r="C272" s="285">
        <f aca="true" t="shared" si="85" ref="C272:M272">+C183-C95</f>
        <v>0</v>
      </c>
      <c r="D272" s="285">
        <f t="shared" si="85"/>
        <v>0</v>
      </c>
      <c r="E272" s="285">
        <f t="shared" si="85"/>
        <v>0</v>
      </c>
      <c r="F272" s="285">
        <f t="shared" si="85"/>
        <v>0</v>
      </c>
      <c r="G272" s="285">
        <f t="shared" si="85"/>
        <v>0</v>
      </c>
      <c r="H272" s="285">
        <f t="shared" si="85"/>
        <v>0</v>
      </c>
      <c r="I272" s="285">
        <f t="shared" si="85"/>
        <v>0</v>
      </c>
      <c r="J272" s="285">
        <f t="shared" si="85"/>
        <v>0</v>
      </c>
      <c r="K272" s="285">
        <f t="shared" si="85"/>
        <v>0</v>
      </c>
      <c r="L272" s="285">
        <f t="shared" si="85"/>
        <v>0</v>
      </c>
      <c r="M272" s="285">
        <f t="shared" si="85"/>
        <v>0</v>
      </c>
      <c r="N272" s="120"/>
      <c r="O272" s="120"/>
    </row>
    <row r="273" spans="14:15" ht="12.75">
      <c r="N273" s="120"/>
      <c r="O273" s="120"/>
    </row>
    <row r="274" spans="14:15" ht="12.75">
      <c r="N274" s="120"/>
      <c r="O274" s="120"/>
    </row>
    <row r="275" spans="14:15" ht="12.75">
      <c r="N275" s="120"/>
      <c r="O275" s="120"/>
    </row>
    <row r="276" spans="14:15" ht="12.75">
      <c r="N276" s="120"/>
      <c r="O276" s="120"/>
    </row>
    <row r="277" spans="14:15" ht="12.75">
      <c r="N277" s="120"/>
      <c r="O277" s="120"/>
    </row>
    <row r="278" spans="14:15" ht="12.75">
      <c r="N278" s="120"/>
      <c r="O278" s="120"/>
    </row>
    <row r="279" spans="14:15" ht="12.75">
      <c r="N279" s="120"/>
      <c r="O279" s="120"/>
    </row>
    <row r="280" spans="14:15" ht="12.75">
      <c r="N280" s="120"/>
      <c r="O280" s="120"/>
    </row>
    <row r="281" spans="14:15" ht="12.75">
      <c r="N281" s="120"/>
      <c r="O281" s="120"/>
    </row>
    <row r="282" spans="14:15" ht="12.75">
      <c r="N282" s="120"/>
      <c r="O282" s="120"/>
    </row>
    <row r="283" spans="14:15" ht="12.75">
      <c r="N283" s="120"/>
      <c r="O283" s="120"/>
    </row>
    <row r="284" spans="14:15" ht="12.75">
      <c r="N284" s="120"/>
      <c r="O284" s="120"/>
    </row>
    <row r="285" spans="14:15" ht="12.75">
      <c r="N285" s="120"/>
      <c r="O285" s="120"/>
    </row>
    <row r="286" spans="14:15" ht="12.75">
      <c r="N286" s="120"/>
      <c r="O286" s="120"/>
    </row>
    <row r="287" spans="14:15" ht="12.75">
      <c r="N287" s="120"/>
      <c r="O287" s="120"/>
    </row>
    <row r="288" spans="14:15" ht="12.75">
      <c r="N288" s="120"/>
      <c r="O288" s="120"/>
    </row>
    <row r="289" spans="14:15" ht="12.75">
      <c r="N289" s="120"/>
      <c r="O289" s="120"/>
    </row>
    <row r="290" spans="14:15" ht="12.75">
      <c r="N290" s="120"/>
      <c r="O290" s="120"/>
    </row>
    <row r="291" spans="14:15" ht="12.75">
      <c r="N291" s="120"/>
      <c r="O291" s="120"/>
    </row>
  </sheetData>
  <sheetProtection/>
  <printOptions horizontalCentered="1"/>
  <pageMargins left="0" right="0" top="0.75" bottom="0.75" header="0.5" footer="0.5"/>
  <pageSetup fitToHeight="19" horizontalDpi="600" verticalDpi="600" orientation="landscape" scale="60" r:id="rId1"/>
  <headerFooter alignWithMargins="0">
    <oddFooter>&amp;CPage 4.&amp;P+
&amp;1 00
</oddFooter>
  </headerFooter>
  <rowBreaks count="2" manualBreakCount="2">
    <brk id="95" max="12" man="1"/>
    <brk id="18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M65"/>
  <sheetViews>
    <sheetView zoomScale="80" zoomScaleNormal="80" zoomScalePageLayoutView="0" workbookViewId="0" topLeftCell="A1">
      <pane ySplit="7" topLeftCell="BM8" activePane="bottomLeft" state="frozen"/>
      <selection pane="topLeft" activeCell="B60" sqref="A1:IV16384"/>
      <selection pane="bottomLeft" activeCell="G48" sqref="G48"/>
    </sheetView>
  </sheetViews>
  <sheetFormatPr defaultColWidth="10.00390625" defaultRowHeight="12.75"/>
  <cols>
    <col min="1" max="1" width="2.57421875" style="2" customWidth="1"/>
    <col min="2" max="2" width="7.140625" style="2" customWidth="1"/>
    <col min="3" max="3" width="27.00390625" style="2" customWidth="1"/>
    <col min="4" max="4" width="9.7109375" style="2" customWidth="1"/>
    <col min="5" max="5" width="4.7109375" style="2" customWidth="1"/>
    <col min="6" max="6" width="14.421875" style="2" customWidth="1"/>
    <col min="7" max="7" width="11.140625" style="2" customWidth="1"/>
    <col min="8" max="8" width="10.28125" style="2" customWidth="1"/>
    <col min="9" max="9" width="13.00390625" style="2" customWidth="1"/>
    <col min="10" max="10" width="8.28125" style="2" customWidth="1"/>
    <col min="11" max="255" width="10.00390625" style="2" customWidth="1"/>
    <col min="256" max="16384" width="2.57421875" style="2" customWidth="1"/>
  </cols>
  <sheetData>
    <row r="1" spans="2:10" ht="12" customHeight="1">
      <c r="B1" s="3" t="s">
        <v>18</v>
      </c>
      <c r="D1" s="4"/>
      <c r="E1" s="4"/>
      <c r="F1" s="4"/>
      <c r="G1" s="4"/>
      <c r="H1" s="4"/>
      <c r="I1" s="4"/>
      <c r="J1" s="5" t="s">
        <v>439</v>
      </c>
    </row>
    <row r="2" spans="2:10" ht="12" customHeight="1">
      <c r="B2" s="6" t="s">
        <v>252</v>
      </c>
      <c r="D2" s="4"/>
      <c r="E2" s="4"/>
      <c r="F2" s="4"/>
      <c r="G2" s="4"/>
      <c r="H2" s="4"/>
      <c r="I2" s="4"/>
      <c r="J2" s="5"/>
    </row>
    <row r="3" spans="2:10" ht="12" customHeight="1">
      <c r="B3" s="6" t="s">
        <v>219</v>
      </c>
      <c r="D3" s="4"/>
      <c r="E3" s="4"/>
      <c r="F3" s="4"/>
      <c r="G3" s="4"/>
      <c r="H3" s="4"/>
      <c r="I3" s="4"/>
      <c r="J3" s="5"/>
    </row>
    <row r="4" spans="4:10" ht="12" customHeight="1">
      <c r="D4" s="4"/>
      <c r="E4" s="4"/>
      <c r="F4" s="4"/>
      <c r="G4" s="4"/>
      <c r="H4" s="4"/>
      <c r="I4" s="4"/>
      <c r="J4" s="5"/>
    </row>
    <row r="5" spans="2:10" ht="12" customHeight="1">
      <c r="B5" s="6"/>
      <c r="D5" s="4"/>
      <c r="E5" s="4"/>
      <c r="F5" s="4"/>
      <c r="G5" s="4"/>
      <c r="H5" s="4"/>
      <c r="I5" s="4"/>
      <c r="J5" s="5"/>
    </row>
    <row r="6" spans="4:10" ht="12" customHeight="1">
      <c r="D6" s="4"/>
      <c r="E6" s="4"/>
      <c r="F6" s="4" t="s">
        <v>19</v>
      </c>
      <c r="G6" s="4"/>
      <c r="H6" s="4"/>
      <c r="I6" s="4" t="s">
        <v>204</v>
      </c>
      <c r="J6" s="5"/>
    </row>
    <row r="7" spans="4:10" ht="12" customHeight="1">
      <c r="D7" s="7" t="s">
        <v>20</v>
      </c>
      <c r="E7" s="7" t="s">
        <v>12</v>
      </c>
      <c r="F7" s="7" t="s">
        <v>21</v>
      </c>
      <c r="G7" s="7" t="s">
        <v>22</v>
      </c>
      <c r="H7" s="7" t="s">
        <v>23</v>
      </c>
      <c r="I7" s="7" t="s">
        <v>24</v>
      </c>
      <c r="J7" s="8" t="s">
        <v>25</v>
      </c>
    </row>
    <row r="8" spans="2:10" ht="12" customHeight="1">
      <c r="B8" s="6" t="s">
        <v>211</v>
      </c>
      <c r="D8" s="7"/>
      <c r="E8" s="7"/>
      <c r="F8" s="7"/>
      <c r="G8" s="7"/>
      <c r="H8" s="7"/>
      <c r="I8" s="7"/>
      <c r="J8" s="8"/>
    </row>
    <row r="9" spans="1:12" ht="12" customHeight="1">
      <c r="A9" s="50"/>
      <c r="B9" s="60"/>
      <c r="C9" s="50"/>
      <c r="D9" s="14"/>
      <c r="E9" s="14"/>
      <c r="F9" s="14"/>
      <c r="G9" s="51"/>
      <c r="H9" s="15"/>
      <c r="I9" s="48"/>
      <c r="J9" s="19"/>
      <c r="K9" s="61"/>
      <c r="L9" s="61"/>
    </row>
    <row r="10" spans="1:12" ht="12" customHeight="1">
      <c r="A10" s="50"/>
      <c r="B10" s="55" t="s">
        <v>412</v>
      </c>
      <c r="C10" s="50"/>
      <c r="D10" s="14">
        <v>312</v>
      </c>
      <c r="E10" s="14">
        <v>3</v>
      </c>
      <c r="F10" s="48">
        <f>+'DJ Scrubber Detail '!V30</f>
        <v>293401588</v>
      </c>
      <c r="G10" s="51" t="s">
        <v>9</v>
      </c>
      <c r="H10" s="15">
        <v>0.4113042590825348</v>
      </c>
      <c r="I10" s="16">
        <f>+F10*H10</f>
        <v>120677322.76597914</v>
      </c>
      <c r="J10" s="19">
        <v>2.3</v>
      </c>
      <c r="K10" s="62"/>
      <c r="L10" s="63"/>
    </row>
    <row r="11" spans="1:12" ht="12" customHeight="1">
      <c r="A11" s="50"/>
      <c r="B11" s="55" t="s">
        <v>413</v>
      </c>
      <c r="C11" s="50"/>
      <c r="D11" s="14" t="s">
        <v>90</v>
      </c>
      <c r="E11" s="14">
        <v>3</v>
      </c>
      <c r="F11" s="48">
        <f>+'DJ Scrubber Detail '!V42</f>
        <v>-5238846.279333334</v>
      </c>
      <c r="G11" s="51" t="s">
        <v>9</v>
      </c>
      <c r="H11" s="15">
        <v>0.4113042590825348</v>
      </c>
      <c r="I11" s="16">
        <f>+F11*H11</f>
        <v>-2154759.7873684913</v>
      </c>
      <c r="J11" s="19">
        <v>2.3</v>
      </c>
      <c r="K11" s="62"/>
      <c r="L11" s="63"/>
    </row>
    <row r="12" spans="1:12" ht="12" customHeight="1">
      <c r="A12" s="50"/>
      <c r="F12" s="300">
        <f>SUM(F10:F11)</f>
        <v>288162741.72066665</v>
      </c>
      <c r="I12" s="269">
        <f>SUM(I10:I11)</f>
        <v>118522562.97861065</v>
      </c>
      <c r="K12" s="64"/>
      <c r="L12" s="63"/>
    </row>
    <row r="13" spans="1:12" ht="12" customHeight="1">
      <c r="A13" s="50"/>
      <c r="B13" s="268"/>
      <c r="F13" s="61"/>
      <c r="K13" s="64"/>
      <c r="L13" s="65"/>
    </row>
    <row r="14" spans="1:12" ht="12" customHeight="1">
      <c r="A14" s="50"/>
      <c r="B14" s="55" t="s">
        <v>414</v>
      </c>
      <c r="C14" s="50"/>
      <c r="D14" s="14" t="s">
        <v>92</v>
      </c>
      <c r="E14" s="14">
        <v>3</v>
      </c>
      <c r="F14" s="48">
        <f>+'DJ Scrubber Detail '!V36</f>
        <v>8391285.416800002</v>
      </c>
      <c r="G14" s="51" t="s">
        <v>9</v>
      </c>
      <c r="H14" s="15">
        <v>0.4113042590825348</v>
      </c>
      <c r="I14" s="16">
        <f>+F14*H14</f>
        <v>3451371.431107004</v>
      </c>
      <c r="J14" s="19">
        <v>2.3</v>
      </c>
      <c r="K14" s="64"/>
      <c r="L14" s="65"/>
    </row>
    <row r="15" spans="1:12" ht="12" customHeight="1">
      <c r="A15" s="50"/>
      <c r="B15" s="60"/>
      <c r="C15" s="50"/>
      <c r="D15" s="14"/>
      <c r="E15" s="14"/>
      <c r="F15" s="14"/>
      <c r="G15" s="51"/>
      <c r="H15" s="15"/>
      <c r="I15" s="48"/>
      <c r="J15" s="19"/>
      <c r="K15" s="64"/>
      <c r="L15" s="65"/>
    </row>
    <row r="16" spans="1:12" ht="12" customHeight="1">
      <c r="A16" s="50"/>
      <c r="F16" s="61"/>
      <c r="K16" s="64"/>
      <c r="L16" s="65"/>
    </row>
    <row r="17" spans="1:12" ht="12" customHeight="1">
      <c r="A17" s="50"/>
      <c r="B17" s="49" t="s">
        <v>212</v>
      </c>
      <c r="C17" s="50"/>
      <c r="D17" s="14"/>
      <c r="E17" s="14"/>
      <c r="F17" s="53"/>
      <c r="G17" s="51"/>
      <c r="H17" s="15"/>
      <c r="I17" s="13"/>
      <c r="J17" s="14"/>
      <c r="K17" s="64"/>
      <c r="L17" s="63"/>
    </row>
    <row r="18" spans="1:12" ht="12" customHeight="1">
      <c r="A18" s="50"/>
      <c r="B18" s="60"/>
      <c r="C18" s="50"/>
      <c r="D18" s="14"/>
      <c r="E18" s="14"/>
      <c r="F18" s="14"/>
      <c r="G18" s="51"/>
      <c r="H18" s="15"/>
      <c r="I18" s="48"/>
      <c r="J18" s="19"/>
      <c r="K18" s="64"/>
      <c r="L18" s="63"/>
    </row>
    <row r="19" spans="1:12" ht="12" customHeight="1">
      <c r="A19" s="50"/>
      <c r="B19" s="55" t="s">
        <v>412</v>
      </c>
      <c r="C19" s="50"/>
      <c r="D19" s="14">
        <v>312</v>
      </c>
      <c r="E19" s="14">
        <v>3</v>
      </c>
      <c r="F19" s="48">
        <f>+'DJ Scrubber Detail '!V55</f>
        <v>-19935357</v>
      </c>
      <c r="G19" s="51" t="s">
        <v>9</v>
      </c>
      <c r="H19" s="15">
        <v>0.4113042590825348</v>
      </c>
      <c r="I19" s="16">
        <f>+F19*H19</f>
        <v>-8199497.240430824</v>
      </c>
      <c r="J19" s="19">
        <v>2.3</v>
      </c>
      <c r="K19" s="64"/>
      <c r="L19" s="63"/>
    </row>
    <row r="20" spans="1:12" ht="12" customHeight="1">
      <c r="A20" s="50"/>
      <c r="B20" s="55" t="s">
        <v>413</v>
      </c>
      <c r="C20" s="50"/>
      <c r="D20" s="14" t="s">
        <v>90</v>
      </c>
      <c r="E20" s="14">
        <v>3</v>
      </c>
      <c r="F20" s="48">
        <f>-'DJ Scrubber Detail '!V55</f>
        <v>19935357</v>
      </c>
      <c r="G20" s="51" t="s">
        <v>9</v>
      </c>
      <c r="H20" s="15">
        <v>0.4113042590825348</v>
      </c>
      <c r="I20" s="16">
        <f>+F20*H20</f>
        <v>8199497.240430824</v>
      </c>
      <c r="J20" s="19">
        <v>2.3</v>
      </c>
      <c r="K20" s="64"/>
      <c r="L20" s="63"/>
    </row>
    <row r="21" spans="1:12" ht="12" customHeight="1">
      <c r="A21" s="50"/>
      <c r="F21" s="300">
        <f>SUM(F19:F20)</f>
        <v>0</v>
      </c>
      <c r="I21" s="269">
        <f>SUM(I19:I20)</f>
        <v>0</v>
      </c>
      <c r="K21" s="50"/>
      <c r="L21" s="61"/>
    </row>
    <row r="22" spans="1:12" ht="12" customHeight="1">
      <c r="A22" s="50"/>
      <c r="B22" s="268"/>
      <c r="F22" s="61"/>
      <c r="K22" s="50"/>
      <c r="L22" s="61"/>
    </row>
    <row r="23" spans="1:12" ht="12" customHeight="1">
      <c r="A23" s="50"/>
      <c r="B23" s="55" t="s">
        <v>414</v>
      </c>
      <c r="C23" s="50"/>
      <c r="D23" s="14" t="s">
        <v>92</v>
      </c>
      <c r="E23" s="14">
        <v>3</v>
      </c>
      <c r="F23" s="48">
        <f>+'DJ Scrubber Detail '!V61</f>
        <v>-570151.2102</v>
      </c>
      <c r="G23" s="51" t="s">
        <v>9</v>
      </c>
      <c r="H23" s="15">
        <v>0.4113042590825348</v>
      </c>
      <c r="I23" s="16">
        <f>+F23*H23</f>
        <v>-234505.62107632155</v>
      </c>
      <c r="J23" s="19">
        <v>2.3</v>
      </c>
      <c r="K23" s="50"/>
      <c r="L23" s="61"/>
    </row>
    <row r="24" spans="1:12" ht="12" customHeight="1">
      <c r="A24" s="50"/>
      <c r="B24" s="58"/>
      <c r="C24" s="50"/>
      <c r="D24" s="14"/>
      <c r="E24" s="14"/>
      <c r="F24" s="48"/>
      <c r="G24" s="51"/>
      <c r="H24" s="15"/>
      <c r="I24" s="16"/>
      <c r="J24" s="19"/>
      <c r="K24" s="61"/>
      <c r="L24" s="61"/>
    </row>
    <row r="25" spans="1:13" ht="12" customHeight="1">
      <c r="A25" s="50"/>
      <c r="B25" s="60"/>
      <c r="C25" s="50"/>
      <c r="D25" s="14"/>
      <c r="E25" s="14"/>
      <c r="F25" s="14"/>
      <c r="G25" s="51"/>
      <c r="H25" s="15"/>
      <c r="I25" s="48"/>
      <c r="J25" s="19"/>
      <c r="K25" s="61"/>
      <c r="L25" s="66"/>
      <c r="M25" s="17"/>
    </row>
    <row r="26" spans="1:13" ht="12" customHeight="1">
      <c r="A26" s="50"/>
      <c r="F26" s="61"/>
      <c r="K26" s="61"/>
      <c r="L26" s="66"/>
      <c r="M26" s="17"/>
    </row>
    <row r="27" spans="1:13" ht="12" customHeight="1">
      <c r="A27" s="50"/>
      <c r="F27" s="61"/>
      <c r="K27" s="61"/>
      <c r="L27" s="66"/>
      <c r="M27" s="17"/>
    </row>
    <row r="28" spans="1:13" ht="12" customHeight="1">
      <c r="A28" s="50"/>
      <c r="B28" s="60" t="s">
        <v>415</v>
      </c>
      <c r="C28" s="50"/>
      <c r="D28" s="14"/>
      <c r="E28" s="14"/>
      <c r="F28" s="48"/>
      <c r="G28" s="51"/>
      <c r="H28" s="15"/>
      <c r="I28" s="16"/>
      <c r="J28" s="14"/>
      <c r="K28" s="61"/>
      <c r="L28" s="66"/>
      <c r="M28" s="17"/>
    </row>
    <row r="29" spans="1:13" ht="12" customHeight="1">
      <c r="A29" s="50"/>
      <c r="B29" s="60"/>
      <c r="C29" s="50"/>
      <c r="D29" s="14"/>
      <c r="E29" s="14"/>
      <c r="F29" s="48"/>
      <c r="G29" s="51"/>
      <c r="H29" s="15"/>
      <c r="I29" s="61"/>
      <c r="J29" s="61"/>
      <c r="K29" s="61"/>
      <c r="L29" s="66"/>
      <c r="M29" s="17"/>
    </row>
    <row r="30" spans="1:13" ht="12" customHeight="1">
      <c r="A30" s="50"/>
      <c r="B30" s="67" t="s">
        <v>225</v>
      </c>
      <c r="C30" s="50"/>
      <c r="D30" s="14">
        <v>512</v>
      </c>
      <c r="E30" s="14">
        <v>3</v>
      </c>
      <c r="F30" s="48">
        <v>1454447.4884999997</v>
      </c>
      <c r="G30" s="51" t="s">
        <v>9</v>
      </c>
      <c r="H30" s="15">
        <v>0.4113042590825348</v>
      </c>
      <c r="I30" s="16">
        <f>+F30*H30</f>
        <v>598220.446631946</v>
      </c>
      <c r="J30" s="19">
        <v>2.6</v>
      </c>
      <c r="K30" s="61"/>
      <c r="L30" s="66"/>
      <c r="M30" s="17"/>
    </row>
    <row r="31" spans="1:13" ht="12" customHeight="1">
      <c r="A31" s="50"/>
      <c r="B31" s="67"/>
      <c r="C31" s="50"/>
      <c r="D31" s="14"/>
      <c r="E31" s="14"/>
      <c r="F31" s="48"/>
      <c r="G31" s="51"/>
      <c r="H31" s="15"/>
      <c r="I31" s="16"/>
      <c r="J31" s="19"/>
      <c r="K31" s="61"/>
      <c r="L31" s="66"/>
      <c r="M31" s="17"/>
    </row>
    <row r="32" spans="1:13" ht="12" customHeight="1">
      <c r="A32" s="50"/>
      <c r="B32" s="67" t="s">
        <v>416</v>
      </c>
      <c r="C32" s="50"/>
      <c r="D32" s="14"/>
      <c r="E32" s="14"/>
      <c r="F32" s="48"/>
      <c r="G32" s="51"/>
      <c r="H32" s="15"/>
      <c r="I32" s="16"/>
      <c r="J32" s="19"/>
      <c r="K32" s="61"/>
      <c r="L32" s="66"/>
      <c r="M32" s="17"/>
    </row>
    <row r="33" spans="1:12" ht="12" customHeight="1">
      <c r="A33" s="50"/>
      <c r="B33" s="54" t="s">
        <v>227</v>
      </c>
      <c r="C33" s="50"/>
      <c r="D33" s="14">
        <v>447</v>
      </c>
      <c r="E33" s="14">
        <v>3</v>
      </c>
      <c r="F33" s="48">
        <v>-341130.5</v>
      </c>
      <c r="G33" s="51" t="s">
        <v>9</v>
      </c>
      <c r="H33" s="15">
        <v>0.4113042590825348</v>
      </c>
      <c r="I33" s="16">
        <f aca="true" t="shared" si="0" ref="I33:I40">+F33*H33</f>
        <v>-140308.42755295464</v>
      </c>
      <c r="J33" s="19">
        <v>2.4</v>
      </c>
      <c r="K33" s="50"/>
      <c r="L33" s="61"/>
    </row>
    <row r="34" spans="1:12" ht="12" customHeight="1">
      <c r="A34" s="50"/>
      <c r="B34" s="54" t="s">
        <v>228</v>
      </c>
      <c r="C34" s="50"/>
      <c r="D34" s="14">
        <v>555</v>
      </c>
      <c r="E34" s="14">
        <v>3</v>
      </c>
      <c r="F34" s="48">
        <v>316427.99000000954</v>
      </c>
      <c r="G34" s="51" t="s">
        <v>9</v>
      </c>
      <c r="H34" s="15">
        <v>0.4113042590825348</v>
      </c>
      <c r="I34" s="16">
        <f t="shared" si="0"/>
        <v>130148.17997992966</v>
      </c>
      <c r="J34" s="19">
        <v>2.4</v>
      </c>
      <c r="K34" s="50"/>
      <c r="L34" s="61"/>
    </row>
    <row r="35" spans="1:12" ht="12" customHeight="1">
      <c r="A35" s="50"/>
      <c r="B35" s="54" t="s">
        <v>226</v>
      </c>
      <c r="C35" s="50"/>
      <c r="D35" s="14">
        <v>565</v>
      </c>
      <c r="E35" s="14">
        <v>3</v>
      </c>
      <c r="F35" s="48">
        <v>-1072</v>
      </c>
      <c r="G35" s="51" t="s">
        <v>32</v>
      </c>
      <c r="H35" s="15">
        <v>0.4100070689105177</v>
      </c>
      <c r="I35" s="16">
        <f t="shared" si="0"/>
        <v>-439.52757787207497</v>
      </c>
      <c r="J35" s="19">
        <v>2.4</v>
      </c>
      <c r="K35" s="50"/>
      <c r="L35" s="61"/>
    </row>
    <row r="36" spans="1:12" ht="12" customHeight="1">
      <c r="A36" s="61"/>
      <c r="B36" s="54" t="s">
        <v>229</v>
      </c>
      <c r="C36" s="50"/>
      <c r="D36" s="14">
        <v>501</v>
      </c>
      <c r="E36" s="14">
        <v>3</v>
      </c>
      <c r="F36" s="48">
        <v>707989.0099999905</v>
      </c>
      <c r="G36" s="51" t="s">
        <v>32</v>
      </c>
      <c r="H36" s="15">
        <v>0.4100070689105177</v>
      </c>
      <c r="I36" s="16">
        <f t="shared" si="0"/>
        <v>290280.49881095527</v>
      </c>
      <c r="J36" s="19">
        <v>2.4</v>
      </c>
      <c r="K36" s="50"/>
      <c r="L36" s="61"/>
    </row>
    <row r="37" spans="1:12" ht="12" customHeight="1">
      <c r="A37" s="61"/>
      <c r="B37" s="54" t="s">
        <v>230</v>
      </c>
      <c r="C37" s="50"/>
      <c r="D37" s="14">
        <v>501</v>
      </c>
      <c r="E37" s="14">
        <v>3</v>
      </c>
      <c r="F37" s="48">
        <v>3841.8949894662946</v>
      </c>
      <c r="G37" s="51" t="s">
        <v>32</v>
      </c>
      <c r="H37" s="15">
        <v>0.4100070689105177</v>
      </c>
      <c r="I37" s="16">
        <f t="shared" si="0"/>
        <v>1575.2041036930798</v>
      </c>
      <c r="J37" s="19">
        <v>2.4</v>
      </c>
      <c r="K37" s="50"/>
      <c r="L37" s="61"/>
    </row>
    <row r="38" spans="1:12" ht="12" customHeight="1">
      <c r="A38" s="61"/>
      <c r="B38" s="54" t="s">
        <v>231</v>
      </c>
      <c r="C38" s="50"/>
      <c r="D38" s="14">
        <v>547</v>
      </c>
      <c r="E38" s="14">
        <v>3</v>
      </c>
      <c r="F38" s="48">
        <v>262743.15479278564</v>
      </c>
      <c r="G38" s="51" t="s">
        <v>32</v>
      </c>
      <c r="H38" s="15">
        <v>0.4100070689105177</v>
      </c>
      <c r="I38" s="16">
        <f t="shared" si="0"/>
        <v>107726.55077289249</v>
      </c>
      <c r="J38" s="19">
        <v>2.4</v>
      </c>
      <c r="K38" s="50"/>
      <c r="L38" s="61"/>
    </row>
    <row r="39" spans="1:12" ht="12" customHeight="1">
      <c r="A39" s="61"/>
      <c r="B39" s="54" t="s">
        <v>232</v>
      </c>
      <c r="C39" s="50"/>
      <c r="D39" s="14">
        <v>547</v>
      </c>
      <c r="E39" s="14">
        <v>3</v>
      </c>
      <c r="F39" s="48">
        <v>-10378.039782188833</v>
      </c>
      <c r="G39" s="51" t="s">
        <v>131</v>
      </c>
      <c r="H39" s="15">
        <v>0.4310146632230765</v>
      </c>
      <c r="I39" s="16">
        <f t="shared" si="0"/>
        <v>-4473.08732163581</v>
      </c>
      <c r="J39" s="19">
        <v>2.4</v>
      </c>
      <c r="K39" s="50"/>
      <c r="L39" s="61"/>
    </row>
    <row r="40" spans="1:12" ht="12" customHeight="1">
      <c r="A40" s="61"/>
      <c r="B40" s="54" t="s">
        <v>233</v>
      </c>
      <c r="C40" s="50"/>
      <c r="D40" s="14">
        <v>501</v>
      </c>
      <c r="E40" s="14">
        <v>3</v>
      </c>
      <c r="F40" s="48">
        <v>14523.189999997616</v>
      </c>
      <c r="G40" s="51" t="s">
        <v>135</v>
      </c>
      <c r="H40" s="15">
        <v>0.404991812622432</v>
      </c>
      <c r="I40" s="16">
        <f t="shared" si="0"/>
        <v>5881.773043159013</v>
      </c>
      <c r="J40" s="19">
        <v>2.4</v>
      </c>
      <c r="K40" s="50"/>
      <c r="L40" s="61"/>
    </row>
    <row r="41" spans="1:12" ht="12" customHeight="1">
      <c r="A41" s="61"/>
      <c r="F41" s="300">
        <f>SUM(F34:F40)-F33</f>
        <v>1635205.7000000607</v>
      </c>
      <c r="I41" s="269">
        <f>SUM(I34:I40)-I33</f>
        <v>671008.0193640763</v>
      </c>
      <c r="K41" s="50"/>
      <c r="L41" s="61"/>
    </row>
    <row r="42" spans="1:12" ht="12" customHeight="1">
      <c r="A42" s="61"/>
      <c r="F42" s="61"/>
      <c r="K42" s="50"/>
      <c r="L42" s="61"/>
    </row>
    <row r="43" spans="1:12" ht="12" customHeight="1">
      <c r="A43" s="61"/>
      <c r="F43" s="61"/>
      <c r="K43" s="50"/>
      <c r="L43" s="61"/>
    </row>
    <row r="44" spans="1:12" ht="12" customHeight="1">
      <c r="A44" s="61"/>
      <c r="B44" s="67" t="s">
        <v>417</v>
      </c>
      <c r="C44" s="50"/>
      <c r="D44" s="14"/>
      <c r="E44" s="14"/>
      <c r="F44" s="48"/>
      <c r="G44" s="51"/>
      <c r="H44" s="15"/>
      <c r="I44" s="16"/>
      <c r="J44" s="19"/>
      <c r="K44" s="50"/>
      <c r="L44" s="61"/>
    </row>
    <row r="45" spans="1:12" ht="12" customHeight="1">
      <c r="A45" s="61"/>
      <c r="B45" s="54" t="s">
        <v>234</v>
      </c>
      <c r="C45" s="55"/>
      <c r="D45" s="14">
        <v>4118</v>
      </c>
      <c r="E45" s="14">
        <v>3</v>
      </c>
      <c r="F45" s="59">
        <v>-161910</v>
      </c>
      <c r="G45" s="51" t="s">
        <v>32</v>
      </c>
      <c r="H45" s="15">
        <v>0.4100070689105177</v>
      </c>
      <c r="I45" s="16">
        <f>+F45*H45</f>
        <v>-66384.24452730193</v>
      </c>
      <c r="J45" s="19">
        <v>2.5</v>
      </c>
      <c r="K45" s="50"/>
      <c r="L45" s="61"/>
    </row>
    <row r="46" spans="1:12" ht="12" customHeight="1">
      <c r="A46" s="61"/>
      <c r="B46" s="54" t="s">
        <v>236</v>
      </c>
      <c r="C46" s="55"/>
      <c r="D46" s="14">
        <v>25398</v>
      </c>
      <c r="E46" s="14">
        <v>3</v>
      </c>
      <c r="F46" s="59">
        <v>-521696</v>
      </c>
      <c r="G46" s="51" t="s">
        <v>32</v>
      </c>
      <c r="H46" s="15">
        <v>0.4100070689105177</v>
      </c>
      <c r="I46" s="16">
        <f>+F46*H46</f>
        <v>-213899.04782234144</v>
      </c>
      <c r="J46" s="19">
        <v>2.5</v>
      </c>
      <c r="K46" s="50"/>
      <c r="L46" s="61"/>
    </row>
    <row r="47" spans="1:12" ht="12" customHeight="1">
      <c r="A47" s="50"/>
      <c r="F47" s="61"/>
      <c r="K47" s="50"/>
      <c r="L47" s="61"/>
    </row>
    <row r="48" spans="1:12" ht="12" customHeight="1">
      <c r="A48" s="50"/>
      <c r="F48" s="61"/>
      <c r="K48" s="50"/>
      <c r="L48" s="61"/>
    </row>
    <row r="49" spans="1:12" ht="12" customHeight="1">
      <c r="A49" s="50"/>
      <c r="F49" s="301"/>
      <c r="K49" s="50"/>
      <c r="L49" s="61"/>
    </row>
    <row r="50" spans="1:12" ht="12" customHeight="1">
      <c r="A50" s="50"/>
      <c r="B50" s="58"/>
      <c r="C50" s="50"/>
      <c r="D50" s="14"/>
      <c r="E50" s="14"/>
      <c r="F50" s="68"/>
      <c r="G50" s="69"/>
      <c r="H50" s="15"/>
      <c r="I50" s="57"/>
      <c r="J50" s="14"/>
      <c r="K50" s="50"/>
      <c r="L50" s="61"/>
    </row>
    <row r="51" spans="1:12" ht="12" customHeight="1">
      <c r="A51" s="50"/>
      <c r="B51" s="58"/>
      <c r="C51" s="50"/>
      <c r="D51" s="14"/>
      <c r="E51" s="14"/>
      <c r="F51" s="68"/>
      <c r="G51" s="69"/>
      <c r="H51" s="15"/>
      <c r="I51" s="57"/>
      <c r="J51" s="14"/>
      <c r="K51" s="50"/>
      <c r="L51" s="61"/>
    </row>
    <row r="52" spans="1:12" ht="12" customHeight="1">
      <c r="A52" s="50"/>
      <c r="B52" s="58"/>
      <c r="C52" s="50"/>
      <c r="D52" s="14"/>
      <c r="E52" s="14"/>
      <c r="F52" s="68"/>
      <c r="G52" s="69"/>
      <c r="H52" s="15"/>
      <c r="I52" s="57"/>
      <c r="J52" s="14"/>
      <c r="K52" s="50"/>
      <c r="L52" s="61"/>
    </row>
    <row r="53" spans="1:12" ht="12" customHeight="1">
      <c r="A53" s="50"/>
      <c r="B53" s="58"/>
      <c r="C53" s="50"/>
      <c r="D53" s="14"/>
      <c r="E53" s="14"/>
      <c r="F53" s="68"/>
      <c r="G53" s="69"/>
      <c r="H53" s="50"/>
      <c r="I53" s="50"/>
      <c r="J53" s="14"/>
      <c r="K53" s="50"/>
      <c r="L53" s="61"/>
    </row>
    <row r="54" spans="1:12" ht="12" customHeight="1">
      <c r="A54" s="50"/>
      <c r="B54" s="73" t="s">
        <v>1</v>
      </c>
      <c r="C54" s="50"/>
      <c r="D54" s="14"/>
      <c r="E54" s="14" t="s">
        <v>1</v>
      </c>
      <c r="F54" s="74" t="s">
        <v>1</v>
      </c>
      <c r="G54" s="69"/>
      <c r="H54" s="71"/>
      <c r="I54" s="57"/>
      <c r="J54" s="14"/>
      <c r="K54" s="50"/>
      <c r="L54" s="61"/>
    </row>
    <row r="55" spans="1:12" ht="12" customHeight="1">
      <c r="A55" s="50"/>
      <c r="B55" s="60"/>
      <c r="C55" s="50"/>
      <c r="D55" s="14"/>
      <c r="E55" s="14"/>
      <c r="F55" s="72"/>
      <c r="G55" s="69"/>
      <c r="H55" s="50"/>
      <c r="I55" s="50"/>
      <c r="J55" s="14"/>
      <c r="K55" s="50"/>
      <c r="L55" s="61"/>
    </row>
    <row r="56" spans="1:12" ht="12" customHeight="1" thickBot="1">
      <c r="A56" s="50"/>
      <c r="B56" s="73" t="s">
        <v>33</v>
      </c>
      <c r="C56" s="50"/>
      <c r="D56" s="14"/>
      <c r="E56" s="14"/>
      <c r="F56" s="14"/>
      <c r="G56" s="14"/>
      <c r="H56" s="14"/>
      <c r="I56" s="14"/>
      <c r="J56" s="19"/>
      <c r="K56" s="61"/>
      <c r="L56" s="61"/>
    </row>
    <row r="57" spans="1:12" ht="12" customHeight="1">
      <c r="A57" s="75"/>
      <c r="B57" s="76"/>
      <c r="C57" s="77"/>
      <c r="D57" s="78"/>
      <c r="E57" s="78"/>
      <c r="F57" s="78"/>
      <c r="G57" s="78"/>
      <c r="H57" s="78"/>
      <c r="I57" s="78"/>
      <c r="J57" s="79"/>
      <c r="K57" s="61"/>
      <c r="L57" s="61"/>
    </row>
    <row r="58" spans="1:12" ht="12" customHeight="1">
      <c r="A58" s="80"/>
      <c r="B58" s="50"/>
      <c r="C58" s="50"/>
      <c r="D58" s="14"/>
      <c r="E58" s="14"/>
      <c r="F58" s="14"/>
      <c r="G58" s="14"/>
      <c r="H58" s="14"/>
      <c r="I58" s="14"/>
      <c r="J58" s="81"/>
      <c r="K58" s="61"/>
      <c r="L58" s="61"/>
    </row>
    <row r="59" spans="1:12" ht="12" customHeight="1">
      <c r="A59" s="80"/>
      <c r="B59" s="50"/>
      <c r="C59" s="50"/>
      <c r="D59" s="14"/>
      <c r="E59" s="14"/>
      <c r="F59" s="14"/>
      <c r="G59" s="14"/>
      <c r="H59" s="14"/>
      <c r="I59" s="14"/>
      <c r="J59" s="81"/>
      <c r="K59" s="61"/>
      <c r="L59" s="61"/>
    </row>
    <row r="60" spans="1:12" ht="12" customHeight="1">
      <c r="A60" s="80"/>
      <c r="B60" s="50"/>
      <c r="C60" s="50"/>
      <c r="D60" s="14"/>
      <c r="E60" s="14"/>
      <c r="F60" s="14"/>
      <c r="G60" s="14"/>
      <c r="H60" s="14"/>
      <c r="I60" s="14"/>
      <c r="J60" s="81"/>
      <c r="K60" s="61"/>
      <c r="L60" s="61"/>
    </row>
    <row r="61" spans="1:12" ht="12" customHeight="1">
      <c r="A61" s="80"/>
      <c r="B61" s="50"/>
      <c r="C61" s="50"/>
      <c r="D61" s="14"/>
      <c r="E61" s="14"/>
      <c r="F61" s="14"/>
      <c r="G61" s="14"/>
      <c r="H61" s="14"/>
      <c r="I61" s="14"/>
      <c r="J61" s="81"/>
      <c r="K61" s="61"/>
      <c r="L61" s="61"/>
    </row>
    <row r="62" spans="1:12" ht="12" customHeight="1" thickBot="1">
      <c r="A62" s="82"/>
      <c r="B62" s="83"/>
      <c r="C62" s="83"/>
      <c r="D62" s="84"/>
      <c r="E62" s="84"/>
      <c r="F62" s="84"/>
      <c r="G62" s="84"/>
      <c r="H62" s="84"/>
      <c r="I62" s="84"/>
      <c r="J62" s="85"/>
      <c r="K62" s="61"/>
      <c r="L62" s="61"/>
    </row>
    <row r="63" spans="1:12" ht="12" customHeight="1">
      <c r="A63" s="50"/>
      <c r="B63" s="50"/>
      <c r="C63" s="50"/>
      <c r="D63" s="14"/>
      <c r="E63" s="14"/>
      <c r="F63" s="14"/>
      <c r="G63" s="14"/>
      <c r="H63" s="14"/>
      <c r="I63" s="14"/>
      <c r="J63" s="14"/>
      <c r="K63" s="61"/>
      <c r="L63" s="61"/>
    </row>
    <row r="64" spans="1:12" ht="12" customHeight="1">
      <c r="A64" s="50"/>
      <c r="B64" s="50"/>
      <c r="C64" s="50"/>
      <c r="D64" s="14"/>
      <c r="E64" s="14"/>
      <c r="F64" s="14"/>
      <c r="G64" s="14"/>
      <c r="H64" s="14"/>
      <c r="I64" s="14"/>
      <c r="J64" s="14"/>
      <c r="K64" s="61"/>
      <c r="L64" s="61"/>
    </row>
    <row r="65" spans="1:12" ht="12" customHeight="1">
      <c r="A65" s="61"/>
      <c r="B65" s="61"/>
      <c r="C65" s="61"/>
      <c r="D65" s="61"/>
      <c r="E65" s="61"/>
      <c r="F65" s="61"/>
      <c r="G65" s="61"/>
      <c r="H65" s="61"/>
      <c r="I65" s="61"/>
      <c r="J65" s="61"/>
      <c r="K65" s="61"/>
      <c r="L65" s="61"/>
    </row>
  </sheetData>
  <sheetProtection/>
  <conditionalFormatting sqref="B44 B17:B20 B50:B53 B55 B9:B11 B14:B15 B23:B25 B28:B40">
    <cfRule type="cellIs" priority="17" dxfId="0" operator="equal" stopIfTrue="1">
      <formula>"Adjustment to Income/Expense/Rate Base:"</formula>
    </cfRule>
  </conditionalFormatting>
  <conditionalFormatting sqref="J1">
    <cfRule type="cellIs" priority="16" dxfId="0" operator="equal" stopIfTrue="1">
      <formula>"x.x"</formula>
    </cfRule>
  </conditionalFormatting>
  <dataValidations count="3">
    <dataValidation errorStyle="warning" type="list" allowBlank="1" showInputMessage="1" showErrorMessage="1" errorTitle="FERC ACCOUNT" error="This FERC Account is not included in the drop-down list. Is this the account you want to use?" sqref="D45">
      <formula1>#REF!</formula1>
    </dataValidation>
    <dataValidation type="list" allowBlank="1" showInputMessage="1" showErrorMessage="1" errorTitle="Adjustment Type" error="There are only three types of adjustments:&#10;Type 1 - ordered, reversal of prior period, correcting or normalizing adjustments.&#10;Type 2 - annualizing or change during the test period.&#10;Type 3 - adjustments beyond the test period." sqref="E45">
      <formula1>"1, 2, 3"</formula1>
    </dataValidation>
    <dataValidation errorStyle="warning" type="list" allowBlank="1" showInputMessage="1" showErrorMessage="1" errorTitle="Factor" error="This factor is not included in the drop-down list. Is this the factor you want to use?" sqref="G65241:G65244">
      <formula1>#REF!</formula1>
    </dataValidation>
  </dataValidations>
  <printOptions/>
  <pageMargins left="0.75" right="0.25" top="0.5" bottom="0.3" header="0.5" footer="0.5"/>
  <pageSetup cellComments="asDisplayed" fitToHeight="1" fitToWidth="1" horizontalDpi="600" verticalDpi="600" orientation="portrait" scale="8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65"/>
  <sheetViews>
    <sheetView zoomScale="80" zoomScaleNormal="80" zoomScalePageLayoutView="0" workbookViewId="0" topLeftCell="A1">
      <pane ySplit="7" topLeftCell="BM8" activePane="bottomLeft" state="frozen"/>
      <selection pane="topLeft" activeCell="B60" sqref="A1:IV16384"/>
      <selection pane="bottomLeft" activeCell="G23" sqref="G23"/>
    </sheetView>
  </sheetViews>
  <sheetFormatPr defaultColWidth="10.00390625" defaultRowHeight="12.75"/>
  <cols>
    <col min="1" max="1" width="2.57421875" style="2" customWidth="1"/>
    <col min="2" max="2" width="7.140625" style="2" customWidth="1"/>
    <col min="3" max="3" width="27.00390625" style="2" customWidth="1"/>
    <col min="4" max="4" width="9.7109375" style="2" customWidth="1"/>
    <col min="5" max="5" width="9.7109375" style="2" hidden="1" customWidth="1"/>
    <col min="6" max="6" width="4.7109375" style="2" customWidth="1"/>
    <col min="7" max="7" width="14.421875" style="2" customWidth="1"/>
    <col min="8" max="8" width="11.140625" style="2" customWidth="1"/>
    <col min="9" max="9" width="10.28125" style="2" customWidth="1"/>
    <col min="10" max="10" width="13.00390625" style="2" customWidth="1"/>
    <col min="11" max="11" width="8.28125" style="2" customWidth="1"/>
    <col min="12" max="16384" width="10.00390625" style="2" customWidth="1"/>
  </cols>
  <sheetData>
    <row r="1" spans="2:11" ht="12" customHeight="1">
      <c r="B1" s="3" t="s">
        <v>18</v>
      </c>
      <c r="D1" s="4"/>
      <c r="E1" s="4"/>
      <c r="F1" s="4"/>
      <c r="G1" s="4"/>
      <c r="H1" s="4"/>
      <c r="I1" s="4"/>
      <c r="J1" s="4"/>
      <c r="K1" s="5" t="s">
        <v>446</v>
      </c>
    </row>
    <row r="2" spans="2:11" ht="12" customHeight="1">
      <c r="B2" s="6" t="s">
        <v>252</v>
      </c>
      <c r="D2" s="4"/>
      <c r="E2" s="4"/>
      <c r="F2" s="4"/>
      <c r="G2" s="4"/>
      <c r="H2" s="4"/>
      <c r="I2" s="4"/>
      <c r="J2" s="4"/>
      <c r="K2" s="5"/>
    </row>
    <row r="3" spans="2:11" ht="12" customHeight="1">
      <c r="B3" s="6" t="s">
        <v>219</v>
      </c>
      <c r="D3" s="4"/>
      <c r="E3" s="4"/>
      <c r="F3" s="4"/>
      <c r="G3" s="4"/>
      <c r="H3" s="4"/>
      <c r="I3" s="4"/>
      <c r="J3" s="4"/>
      <c r="K3" s="5"/>
    </row>
    <row r="4" spans="4:11" ht="12" customHeight="1">
      <c r="D4" s="4"/>
      <c r="E4" s="4"/>
      <c r="F4" s="4"/>
      <c r="G4" s="4"/>
      <c r="H4" s="4"/>
      <c r="I4" s="4"/>
      <c r="J4" s="4"/>
      <c r="K4" s="5"/>
    </row>
    <row r="5" spans="2:11" ht="12" customHeight="1">
      <c r="B5" s="6"/>
      <c r="D5" s="4"/>
      <c r="E5" s="4"/>
      <c r="F5" s="4"/>
      <c r="G5" s="4"/>
      <c r="H5" s="4"/>
      <c r="I5" s="4"/>
      <c r="J5" s="4"/>
      <c r="K5" s="5"/>
    </row>
    <row r="6" spans="4:11" ht="12" customHeight="1">
      <c r="D6" s="4"/>
      <c r="E6" s="4"/>
      <c r="F6" s="4"/>
      <c r="G6" s="4" t="s">
        <v>19</v>
      </c>
      <c r="H6" s="4"/>
      <c r="I6" s="4"/>
      <c r="J6" s="4" t="s">
        <v>204</v>
      </c>
      <c r="K6" s="5"/>
    </row>
    <row r="7" spans="4:11" ht="12" customHeight="1">
      <c r="D7" s="7" t="s">
        <v>20</v>
      </c>
      <c r="E7" s="7"/>
      <c r="F7" s="7" t="s">
        <v>12</v>
      </c>
      <c r="G7" s="7" t="s">
        <v>21</v>
      </c>
      <c r="H7" s="7" t="s">
        <v>22</v>
      </c>
      <c r="I7" s="7" t="s">
        <v>23</v>
      </c>
      <c r="J7" s="7" t="s">
        <v>24</v>
      </c>
      <c r="K7" s="8" t="s">
        <v>25</v>
      </c>
    </row>
    <row r="8" spans="2:11" ht="12" customHeight="1">
      <c r="B8" s="60"/>
      <c r="C8" s="50"/>
      <c r="D8" s="14"/>
      <c r="E8" s="14"/>
      <c r="F8" s="14"/>
      <c r="G8" s="48"/>
      <c r="H8" s="51"/>
      <c r="I8" s="13"/>
      <c r="J8" s="13"/>
      <c r="K8" s="14"/>
    </row>
    <row r="9" spans="1:13" ht="12" customHeight="1">
      <c r="A9" s="50"/>
      <c r="B9" s="60" t="s">
        <v>248</v>
      </c>
      <c r="C9" s="50"/>
      <c r="D9" s="14"/>
      <c r="E9" s="14"/>
      <c r="F9" s="14"/>
      <c r="G9" s="68"/>
      <c r="H9" s="69"/>
      <c r="I9" s="70"/>
      <c r="J9" s="57"/>
      <c r="K9" s="14"/>
      <c r="L9" s="61"/>
      <c r="M9" s="61"/>
    </row>
    <row r="10" spans="1:13" ht="12" customHeight="1">
      <c r="A10" s="50"/>
      <c r="B10" s="58" t="s">
        <v>240</v>
      </c>
      <c r="C10" s="50"/>
      <c r="D10" s="14" t="s">
        <v>94</v>
      </c>
      <c r="E10" s="14" t="str">
        <f>D10&amp;H10</f>
        <v>SCHMATSG</v>
      </c>
      <c r="F10" s="14">
        <v>3</v>
      </c>
      <c r="G10" s="68">
        <v>8391285</v>
      </c>
      <c r="H10" s="69" t="s">
        <v>9</v>
      </c>
      <c r="I10" s="15">
        <v>0.4113042590825348</v>
      </c>
      <c r="J10" s="57">
        <f>ROUND(I10*G10,0)</f>
        <v>3451371</v>
      </c>
      <c r="K10" s="14" t="s">
        <v>1</v>
      </c>
      <c r="L10" s="62"/>
      <c r="M10" s="63"/>
    </row>
    <row r="11" spans="1:13" ht="12" customHeight="1">
      <c r="A11" s="50"/>
      <c r="B11" s="58" t="s">
        <v>241</v>
      </c>
      <c r="C11" s="50"/>
      <c r="D11" s="14" t="s">
        <v>95</v>
      </c>
      <c r="E11" s="14" t="str">
        <f>D11&amp;H11</f>
        <v>SCHMDTSG</v>
      </c>
      <c r="F11" s="14">
        <v>3</v>
      </c>
      <c r="G11" s="68">
        <v>40975344</v>
      </c>
      <c r="H11" s="69" t="s">
        <v>9</v>
      </c>
      <c r="I11" s="15">
        <v>0.4113042590825348</v>
      </c>
      <c r="J11" s="57">
        <f>ROUND(I11*G11,0)</f>
        <v>16853334</v>
      </c>
      <c r="K11" s="14"/>
      <c r="L11" s="62"/>
      <c r="M11" s="63"/>
    </row>
    <row r="12" spans="1:13" ht="12" customHeight="1">
      <c r="A12" s="50"/>
      <c r="B12" s="58" t="s">
        <v>242</v>
      </c>
      <c r="C12" s="50"/>
      <c r="D12" s="14">
        <v>41010</v>
      </c>
      <c r="E12" s="14" t="str">
        <f>D12&amp;H12</f>
        <v>41010SG</v>
      </c>
      <c r="F12" s="14">
        <v>3</v>
      </c>
      <c r="G12" s="68">
        <v>12519569</v>
      </c>
      <c r="H12" s="69" t="s">
        <v>9</v>
      </c>
      <c r="I12" s="15">
        <v>0.4113042590825348</v>
      </c>
      <c r="J12" s="57">
        <f>ROUND(I12*G12,0)</f>
        <v>5149352</v>
      </c>
      <c r="K12" s="14"/>
      <c r="L12" s="64"/>
      <c r="M12" s="63"/>
    </row>
    <row r="13" spans="1:13" ht="12" customHeight="1">
      <c r="A13" s="50"/>
      <c r="B13" s="58" t="s">
        <v>243</v>
      </c>
      <c r="C13" s="50"/>
      <c r="D13" s="14">
        <v>282</v>
      </c>
      <c r="E13" s="14" t="str">
        <f>D13&amp;H13</f>
        <v>282SG</v>
      </c>
      <c r="F13" s="14">
        <v>3</v>
      </c>
      <c r="G13" s="68">
        <v>-4767935.5</v>
      </c>
      <c r="H13" s="69" t="s">
        <v>9</v>
      </c>
      <c r="I13" s="15">
        <v>0.4113042590825348</v>
      </c>
      <c r="J13" s="57">
        <f>ROUND(I13*G13,0)</f>
        <v>-1961072</v>
      </c>
      <c r="K13" s="14"/>
      <c r="L13" s="64"/>
      <c r="M13" s="65"/>
    </row>
    <row r="14" spans="1:13" ht="12" customHeight="1">
      <c r="A14" s="50"/>
      <c r="B14" s="58"/>
      <c r="C14" s="50"/>
      <c r="D14" s="14"/>
      <c r="E14" s="14"/>
      <c r="F14" s="14"/>
      <c r="G14" s="68"/>
      <c r="H14" s="69"/>
      <c r="I14" s="50"/>
      <c r="J14" s="50"/>
      <c r="K14" s="14"/>
      <c r="L14" s="64"/>
      <c r="M14" s="65"/>
    </row>
    <row r="15" spans="1:13" ht="12" customHeight="1">
      <c r="A15" s="50"/>
      <c r="B15" s="58"/>
      <c r="C15" s="50"/>
      <c r="D15" s="14"/>
      <c r="E15" s="14"/>
      <c r="F15" s="14"/>
      <c r="G15" s="68"/>
      <c r="H15" s="69"/>
      <c r="I15" s="71"/>
      <c r="J15" s="57"/>
      <c r="K15" s="14"/>
      <c r="L15" s="64"/>
      <c r="M15" s="65"/>
    </row>
    <row r="16" spans="1:13" ht="12" customHeight="1">
      <c r="A16" s="50"/>
      <c r="B16" s="60" t="s">
        <v>249</v>
      </c>
      <c r="C16" s="50"/>
      <c r="D16" s="14"/>
      <c r="E16" s="14"/>
      <c r="F16" s="14"/>
      <c r="G16" s="72"/>
      <c r="H16" s="69"/>
      <c r="I16" s="50"/>
      <c r="J16" s="50"/>
      <c r="K16" s="14"/>
      <c r="L16" s="64"/>
      <c r="M16" s="65"/>
    </row>
    <row r="17" spans="1:13" ht="12" customHeight="1">
      <c r="A17" s="50"/>
      <c r="B17" s="58" t="s">
        <v>240</v>
      </c>
      <c r="C17" s="50"/>
      <c r="D17" s="14" t="s">
        <v>94</v>
      </c>
      <c r="E17" s="14" t="str">
        <f>D17&amp;H17</f>
        <v>SCHMATSG</v>
      </c>
      <c r="F17" s="14">
        <v>3</v>
      </c>
      <c r="G17" s="68">
        <v>-570151.2102</v>
      </c>
      <c r="H17" s="69" t="s">
        <v>9</v>
      </c>
      <c r="I17" s="15">
        <v>0.4113042590825348</v>
      </c>
      <c r="J17" s="57">
        <f>ROUND(I17*G17,0)</f>
        <v>-234506</v>
      </c>
      <c r="K17" s="14"/>
      <c r="L17" s="64"/>
      <c r="M17" s="63"/>
    </row>
    <row r="18" spans="1:13" ht="12" customHeight="1">
      <c r="A18" s="50"/>
      <c r="B18" s="58" t="s">
        <v>241</v>
      </c>
      <c r="C18" s="50"/>
      <c r="D18" s="14" t="s">
        <v>95</v>
      </c>
      <c r="E18" s="14" t="str">
        <f>D18&amp;H18</f>
        <v>SCHMDTSG</v>
      </c>
      <c r="F18" s="14">
        <v>3</v>
      </c>
      <c r="G18" s="68">
        <v>-124045.0717874</v>
      </c>
      <c r="H18" s="69" t="s">
        <v>9</v>
      </c>
      <c r="I18" s="15">
        <v>0.4113042590825348</v>
      </c>
      <c r="J18" s="57">
        <f>ROUND(I18*G18,0)</f>
        <v>-51020</v>
      </c>
      <c r="K18" s="14"/>
      <c r="L18" s="64"/>
      <c r="M18" s="63"/>
    </row>
    <row r="19" spans="1:13" ht="12" customHeight="1">
      <c r="A19" s="50"/>
      <c r="B19" s="58" t="s">
        <v>242</v>
      </c>
      <c r="C19" s="50"/>
      <c r="D19" s="14">
        <v>41010</v>
      </c>
      <c r="E19" s="14" t="str">
        <f>D19&amp;H19</f>
        <v>41010SG</v>
      </c>
      <c r="F19" s="14">
        <v>3</v>
      </c>
      <c r="G19" s="68">
        <v>169301.74058896583</v>
      </c>
      <c r="H19" s="69" t="s">
        <v>9</v>
      </c>
      <c r="I19" s="15">
        <v>0.4113042590825348</v>
      </c>
      <c r="J19" s="57">
        <f>ROUND(I19*G19,0)</f>
        <v>69635</v>
      </c>
      <c r="K19" s="14"/>
      <c r="L19" s="64"/>
      <c r="M19" s="63"/>
    </row>
    <row r="20" spans="1:13" ht="12" customHeight="1">
      <c r="A20" s="50"/>
      <c r="B20" s="58" t="s">
        <v>243</v>
      </c>
      <c r="C20" s="50"/>
      <c r="D20" s="14">
        <v>282</v>
      </c>
      <c r="E20" s="14" t="str">
        <f>D20&amp;H20</f>
        <v>282SG</v>
      </c>
      <c r="F20" s="14">
        <v>3</v>
      </c>
      <c r="G20" s="68">
        <v>-894365</v>
      </c>
      <c r="H20" s="69" t="s">
        <v>9</v>
      </c>
      <c r="I20" s="15">
        <v>0.4113042590825348</v>
      </c>
      <c r="J20" s="57">
        <f>ROUND(I20*G20,0)</f>
        <v>-367856</v>
      </c>
      <c r="K20" s="50"/>
      <c r="L20" s="64"/>
      <c r="M20" s="63"/>
    </row>
    <row r="21" spans="1:13" ht="12" customHeight="1">
      <c r="A21" s="50"/>
      <c r="B21" s="58"/>
      <c r="C21" s="50"/>
      <c r="D21" s="14"/>
      <c r="E21" s="14"/>
      <c r="F21" s="14"/>
      <c r="G21" s="68"/>
      <c r="H21" s="69"/>
      <c r="I21" s="70"/>
      <c r="J21" s="57"/>
      <c r="K21" s="50"/>
      <c r="L21" s="50"/>
      <c r="M21" s="61"/>
    </row>
    <row r="22" spans="1:13" ht="12" customHeight="1">
      <c r="A22" s="50"/>
      <c r="B22" s="58"/>
      <c r="C22" s="50"/>
      <c r="D22" s="14"/>
      <c r="E22" s="14"/>
      <c r="F22" s="14"/>
      <c r="G22" s="48"/>
      <c r="H22" s="51"/>
      <c r="I22" s="15"/>
      <c r="J22" s="16"/>
      <c r="K22" s="19"/>
      <c r="L22" s="50"/>
      <c r="M22" s="61"/>
    </row>
    <row r="23" spans="1:13" ht="12" customHeight="1">
      <c r="A23" s="50"/>
      <c r="B23" s="58"/>
      <c r="C23" s="50"/>
      <c r="D23" s="14"/>
      <c r="E23" s="14"/>
      <c r="F23" s="14"/>
      <c r="G23" s="48"/>
      <c r="H23" s="51"/>
      <c r="I23" s="15"/>
      <c r="J23" s="16"/>
      <c r="K23" s="19"/>
      <c r="L23" s="50"/>
      <c r="M23" s="61"/>
    </row>
    <row r="24" spans="1:13" ht="12" customHeight="1">
      <c r="A24" s="50"/>
      <c r="B24" s="60" t="s">
        <v>250</v>
      </c>
      <c r="C24" s="50"/>
      <c r="D24" s="14"/>
      <c r="E24" s="14"/>
      <c r="F24" s="14"/>
      <c r="G24" s="14"/>
      <c r="H24" s="14"/>
      <c r="I24" s="14"/>
      <c r="J24" s="48"/>
      <c r="K24" s="19"/>
      <c r="L24" s="61"/>
      <c r="M24" s="61"/>
    </row>
    <row r="25" spans="1:14" ht="12" customHeight="1">
      <c r="A25" s="50"/>
      <c r="B25" s="58" t="s">
        <v>239</v>
      </c>
      <c r="C25" s="55"/>
      <c r="D25" s="14" t="s">
        <v>94</v>
      </c>
      <c r="E25" s="14" t="str">
        <f>D25&amp;H25</f>
        <v>SCHMATSE</v>
      </c>
      <c r="F25" s="14">
        <v>3</v>
      </c>
      <c r="G25" s="59">
        <v>1036200</v>
      </c>
      <c r="H25" s="56" t="s">
        <v>32</v>
      </c>
      <c r="I25" s="15">
        <v>0.4100070689105177</v>
      </c>
      <c r="J25" s="16">
        <f>+G25*I25</f>
        <v>424849.32480507845</v>
      </c>
      <c r="K25" s="19">
        <v>2.5</v>
      </c>
      <c r="L25" s="61"/>
      <c r="M25" s="66"/>
      <c r="N25" s="17"/>
    </row>
    <row r="26" spans="1:14" ht="12" customHeight="1">
      <c r="A26" s="50"/>
      <c r="B26" s="58" t="s">
        <v>237</v>
      </c>
      <c r="C26" s="55"/>
      <c r="D26" s="14" t="s">
        <v>95</v>
      </c>
      <c r="E26" s="14" t="str">
        <f>D26&amp;H26</f>
        <v>SCHMDTSE</v>
      </c>
      <c r="F26" s="14">
        <v>3</v>
      </c>
      <c r="G26" s="59">
        <v>161910</v>
      </c>
      <c r="H26" s="56" t="s">
        <v>32</v>
      </c>
      <c r="I26" s="15">
        <v>0.4100070689105177</v>
      </c>
      <c r="J26" s="16">
        <f>+G26*I26</f>
        <v>66384.24452730193</v>
      </c>
      <c r="K26" s="19">
        <v>2.5</v>
      </c>
      <c r="L26" s="61"/>
      <c r="M26" s="66"/>
      <c r="N26" s="17"/>
    </row>
    <row r="27" spans="1:14" ht="12" customHeight="1">
      <c r="A27" s="50"/>
      <c r="B27" s="58" t="s">
        <v>195</v>
      </c>
      <c r="C27" s="55"/>
      <c r="D27" s="14">
        <v>41010</v>
      </c>
      <c r="E27" s="14" t="str">
        <f>D27&amp;H27</f>
        <v>41010SE</v>
      </c>
      <c r="F27" s="14">
        <v>3</v>
      </c>
      <c r="G27" s="59">
        <v>61446</v>
      </c>
      <c r="H27" s="56" t="s">
        <v>32</v>
      </c>
      <c r="I27" s="15">
        <v>0.4100070689105177</v>
      </c>
      <c r="J27" s="16">
        <f>+G27*I27</f>
        <v>25193.29435627567</v>
      </c>
      <c r="K27" s="19">
        <v>2.5</v>
      </c>
      <c r="L27" s="61"/>
      <c r="M27" s="66"/>
      <c r="N27" s="17"/>
    </row>
    <row r="28" spans="1:14" ht="12" customHeight="1">
      <c r="A28" s="50"/>
      <c r="B28" s="58" t="s">
        <v>195</v>
      </c>
      <c r="C28" s="55"/>
      <c r="D28" s="14">
        <v>41110</v>
      </c>
      <c r="E28" s="14" t="str">
        <f>D28&amp;H28</f>
        <v>41110SE</v>
      </c>
      <c r="F28" s="14">
        <v>3</v>
      </c>
      <c r="G28" s="59">
        <v>-393248</v>
      </c>
      <c r="H28" s="56" t="s">
        <v>32</v>
      </c>
      <c r="I28" s="15">
        <v>0.4100070689105177</v>
      </c>
      <c r="J28" s="16">
        <f>+G28*I28</f>
        <v>-161234.45983492327</v>
      </c>
      <c r="K28" s="19">
        <v>2.5</v>
      </c>
      <c r="L28" s="61"/>
      <c r="M28" s="66"/>
      <c r="N28" s="17"/>
    </row>
    <row r="29" spans="1:14" ht="12" customHeight="1">
      <c r="A29" s="50"/>
      <c r="B29" s="58" t="s">
        <v>235</v>
      </c>
      <c r="C29" s="55"/>
      <c r="D29" s="14">
        <v>190</v>
      </c>
      <c r="E29" s="14" t="str">
        <f>D29&amp;H29</f>
        <v>190SE</v>
      </c>
      <c r="F29" s="14">
        <v>3</v>
      </c>
      <c r="G29" s="59">
        <v>197988.84896000006</v>
      </c>
      <c r="H29" s="56" t="s">
        <v>32</v>
      </c>
      <c r="I29" s="15">
        <v>0.4100070689105177</v>
      </c>
      <c r="J29" s="16">
        <f>+G29*I29</f>
        <v>81176.82763905682</v>
      </c>
      <c r="K29" s="19">
        <v>2.5</v>
      </c>
      <c r="L29" s="61"/>
      <c r="M29" s="66"/>
      <c r="N29" s="17"/>
    </row>
    <row r="30" spans="1:14" ht="12" customHeight="1">
      <c r="A30" s="50"/>
      <c r="B30" s="58"/>
      <c r="C30" s="50"/>
      <c r="D30" s="14"/>
      <c r="E30" s="14"/>
      <c r="F30" s="14"/>
      <c r="G30" s="48"/>
      <c r="H30" s="51"/>
      <c r="I30" s="15"/>
      <c r="J30" s="16"/>
      <c r="K30" s="19"/>
      <c r="L30" s="61"/>
      <c r="M30" s="66"/>
      <c r="N30" s="17"/>
    </row>
    <row r="31" spans="1:14" ht="12" customHeight="1">
      <c r="A31" s="50"/>
      <c r="B31" s="58"/>
      <c r="C31" s="50"/>
      <c r="D31" s="14"/>
      <c r="E31" s="14"/>
      <c r="F31" s="14"/>
      <c r="G31" s="48"/>
      <c r="H31" s="51"/>
      <c r="I31" s="15"/>
      <c r="J31" s="16"/>
      <c r="K31" s="14"/>
      <c r="L31" s="61"/>
      <c r="M31" s="66"/>
      <c r="N31" s="17"/>
    </row>
    <row r="32" spans="1:14" ht="12" customHeight="1">
      <c r="A32" s="50"/>
      <c r="B32" s="60"/>
      <c r="C32" s="50"/>
      <c r="D32" s="14"/>
      <c r="E32" s="14"/>
      <c r="F32" s="14"/>
      <c r="G32" s="88"/>
      <c r="H32" s="51"/>
      <c r="I32" s="15"/>
      <c r="J32" s="16"/>
      <c r="K32" s="14"/>
      <c r="L32" s="61"/>
      <c r="M32" s="66"/>
      <c r="N32" s="17"/>
    </row>
    <row r="33" spans="1:13" ht="12" customHeight="1">
      <c r="A33" s="50"/>
      <c r="B33" s="145"/>
      <c r="C33" s="91"/>
      <c r="D33" s="14"/>
      <c r="E33" s="14"/>
      <c r="F33" s="14"/>
      <c r="G33" s="48"/>
      <c r="H33" s="51"/>
      <c r="I33" s="93"/>
      <c r="J33" s="20"/>
      <c r="K33" s="61"/>
      <c r="L33" s="50"/>
      <c r="M33" s="61"/>
    </row>
    <row r="34" spans="1:13" ht="12" customHeight="1">
      <c r="A34" s="50"/>
      <c r="B34" s="145"/>
      <c r="C34" s="90"/>
      <c r="D34" s="14"/>
      <c r="E34" s="14"/>
      <c r="F34" s="14"/>
      <c r="G34" s="48"/>
      <c r="H34" s="51"/>
      <c r="I34" s="93"/>
      <c r="J34" s="146"/>
      <c r="K34" s="19"/>
      <c r="L34" s="50"/>
      <c r="M34" s="61"/>
    </row>
    <row r="35" spans="1:13" ht="12" customHeight="1">
      <c r="A35" s="50"/>
      <c r="B35" s="9"/>
      <c r="C35" s="9"/>
      <c r="D35" s="9"/>
      <c r="E35" s="9"/>
      <c r="F35" s="9"/>
      <c r="G35" s="9"/>
      <c r="H35" s="9"/>
      <c r="I35" s="9"/>
      <c r="J35" s="9"/>
      <c r="K35" s="19"/>
      <c r="L35" s="50"/>
      <c r="M35" s="61"/>
    </row>
    <row r="36" spans="1:13" ht="12" customHeight="1">
      <c r="A36" s="61"/>
      <c r="B36" s="9"/>
      <c r="C36" s="9"/>
      <c r="D36" s="9"/>
      <c r="E36" s="9"/>
      <c r="F36" s="9"/>
      <c r="G36" s="9"/>
      <c r="H36" s="9"/>
      <c r="I36" s="9"/>
      <c r="J36" s="9"/>
      <c r="K36" s="61"/>
      <c r="L36" s="50"/>
      <c r="M36" s="61"/>
    </row>
    <row r="37" spans="1:13" ht="12" customHeight="1">
      <c r="A37" s="61"/>
      <c r="B37" s="9"/>
      <c r="C37" s="9"/>
      <c r="D37" s="9"/>
      <c r="E37" s="9"/>
      <c r="F37" s="9"/>
      <c r="G37" s="9"/>
      <c r="H37" s="9"/>
      <c r="I37" s="9"/>
      <c r="J37" s="9"/>
      <c r="K37" s="19"/>
      <c r="L37" s="50"/>
      <c r="M37" s="61"/>
    </row>
    <row r="38" spans="1:13" ht="12" customHeight="1">
      <c r="A38" s="61"/>
      <c r="B38" s="60"/>
      <c r="C38" s="50"/>
      <c r="D38" s="14"/>
      <c r="E38" s="14"/>
      <c r="F38" s="14"/>
      <c r="G38" s="48"/>
      <c r="H38" s="51"/>
      <c r="I38" s="15"/>
      <c r="J38" s="16"/>
      <c r="K38" s="19"/>
      <c r="L38" s="50"/>
      <c r="M38" s="61"/>
    </row>
    <row r="39" spans="1:13" ht="12" customHeight="1">
      <c r="A39" s="61"/>
      <c r="B39" s="147"/>
      <c r="C39" s="90"/>
      <c r="D39" s="14"/>
      <c r="E39" s="14"/>
      <c r="F39" s="14"/>
      <c r="G39" s="48"/>
      <c r="H39" s="51"/>
      <c r="I39" s="15"/>
      <c r="J39" s="16"/>
      <c r="K39" s="19"/>
      <c r="L39" s="50"/>
      <c r="M39" s="61"/>
    </row>
    <row r="40" spans="1:13" ht="12" customHeight="1">
      <c r="A40" s="61"/>
      <c r="B40" s="147"/>
      <c r="C40" s="90"/>
      <c r="D40" s="14"/>
      <c r="E40" s="14"/>
      <c r="F40" s="14"/>
      <c r="G40" s="48"/>
      <c r="H40" s="51"/>
      <c r="I40" s="15"/>
      <c r="J40" s="16"/>
      <c r="K40" s="19"/>
      <c r="L40" s="50"/>
      <c r="M40" s="61"/>
    </row>
    <row r="41" spans="1:13" ht="12" customHeight="1">
      <c r="A41" s="61"/>
      <c r="B41" s="148"/>
      <c r="C41" s="90"/>
      <c r="D41" s="14"/>
      <c r="E41" s="14"/>
      <c r="F41" s="14"/>
      <c r="G41" s="48"/>
      <c r="H41" s="51"/>
      <c r="I41" s="15"/>
      <c r="J41" s="16"/>
      <c r="K41" s="19"/>
      <c r="L41" s="50"/>
      <c r="M41" s="61"/>
    </row>
    <row r="42" spans="1:13" ht="12" customHeight="1">
      <c r="A42" s="61"/>
      <c r="B42" s="147"/>
      <c r="C42" s="90"/>
      <c r="D42" s="14"/>
      <c r="E42" s="14"/>
      <c r="F42" s="14"/>
      <c r="G42" s="14"/>
      <c r="H42" s="14"/>
      <c r="I42" s="14"/>
      <c r="J42" s="48"/>
      <c r="K42" s="19"/>
      <c r="L42" s="50"/>
      <c r="M42" s="61"/>
    </row>
    <row r="43" spans="1:13" ht="12" customHeight="1">
      <c r="A43" s="61"/>
      <c r="B43" s="147"/>
      <c r="C43" s="90"/>
      <c r="D43" s="14"/>
      <c r="E43" s="14"/>
      <c r="F43" s="14"/>
      <c r="G43" s="48"/>
      <c r="H43" s="51"/>
      <c r="I43" s="15"/>
      <c r="J43" s="16"/>
      <c r="K43" s="19"/>
      <c r="L43" s="50"/>
      <c r="M43" s="61"/>
    </row>
    <row r="44" spans="1:13" ht="12" customHeight="1">
      <c r="A44" s="61"/>
      <c r="B44" s="145"/>
      <c r="C44" s="90"/>
      <c r="D44" s="14"/>
      <c r="E44" s="14"/>
      <c r="F44" s="14"/>
      <c r="G44" s="48"/>
      <c r="H44" s="51"/>
      <c r="I44" s="15"/>
      <c r="J44" s="16"/>
      <c r="K44" s="19"/>
      <c r="L44" s="50"/>
      <c r="M44" s="61"/>
    </row>
    <row r="45" spans="1:13" ht="12" customHeight="1">
      <c r="A45" s="61"/>
      <c r="B45" s="149"/>
      <c r="C45" s="90"/>
      <c r="D45" s="14"/>
      <c r="E45" s="14"/>
      <c r="F45" s="14"/>
      <c r="G45" s="48"/>
      <c r="H45" s="51"/>
      <c r="I45" s="15"/>
      <c r="J45" s="16"/>
      <c r="K45" s="19"/>
      <c r="L45" s="50"/>
      <c r="M45" s="61"/>
    </row>
    <row r="46" spans="1:13" ht="12" customHeight="1">
      <c r="A46" s="61"/>
      <c r="B46" s="149"/>
      <c r="C46" s="90"/>
      <c r="D46" s="14"/>
      <c r="E46" s="14"/>
      <c r="F46" s="14"/>
      <c r="G46" s="48"/>
      <c r="H46" s="51"/>
      <c r="I46" s="15"/>
      <c r="J46" s="16"/>
      <c r="K46" s="19"/>
      <c r="L46" s="50"/>
      <c r="M46" s="61"/>
    </row>
    <row r="47" spans="1:13" ht="12" customHeight="1">
      <c r="A47" s="61"/>
      <c r="B47" s="149"/>
      <c r="C47" s="90"/>
      <c r="D47" s="14"/>
      <c r="E47" s="14"/>
      <c r="F47" s="14"/>
      <c r="G47" s="48"/>
      <c r="H47" s="51"/>
      <c r="I47" s="50"/>
      <c r="J47" s="150"/>
      <c r="K47" s="14"/>
      <c r="L47" s="50"/>
      <c r="M47" s="61"/>
    </row>
    <row r="48" spans="1:13" ht="12" customHeight="1">
      <c r="A48" s="61"/>
      <c r="B48" s="149"/>
      <c r="C48" s="90"/>
      <c r="D48" s="14"/>
      <c r="E48" s="14"/>
      <c r="F48" s="14"/>
      <c r="G48" s="48"/>
      <c r="H48" s="51"/>
      <c r="I48" s="15"/>
      <c r="J48" s="16"/>
      <c r="L48" s="50"/>
      <c r="M48" s="61"/>
    </row>
    <row r="49" spans="1:13" ht="12" customHeight="1">
      <c r="A49" s="50"/>
      <c r="B49" s="145"/>
      <c r="C49" s="90"/>
      <c r="D49" s="14"/>
      <c r="E49" s="14"/>
      <c r="F49" s="14"/>
      <c r="G49" s="48"/>
      <c r="H49" s="51"/>
      <c r="I49" s="50"/>
      <c r="J49" s="150"/>
      <c r="L49" s="50"/>
      <c r="M49" s="61"/>
    </row>
    <row r="50" spans="1:13" ht="12" customHeight="1">
      <c r="A50" s="50"/>
      <c r="B50" s="151"/>
      <c r="C50" s="91"/>
      <c r="D50" s="14"/>
      <c r="E50" s="14"/>
      <c r="F50" s="14"/>
      <c r="G50" s="48"/>
      <c r="H50" s="51"/>
      <c r="I50" s="18"/>
      <c r="J50" s="16"/>
      <c r="L50" s="50"/>
      <c r="M50" s="61"/>
    </row>
    <row r="51" spans="1:13" ht="12" customHeight="1">
      <c r="A51" s="50"/>
      <c r="B51" s="145"/>
      <c r="C51" s="91"/>
      <c r="D51" s="14"/>
      <c r="E51" s="14"/>
      <c r="F51" s="14"/>
      <c r="G51" s="48"/>
      <c r="H51" s="51"/>
      <c r="I51" s="18"/>
      <c r="J51" s="20"/>
      <c r="L51" s="50"/>
      <c r="M51" s="61"/>
    </row>
    <row r="52" spans="1:13" ht="12" customHeight="1">
      <c r="A52" s="50"/>
      <c r="B52" s="145"/>
      <c r="C52" s="90"/>
      <c r="D52" s="14"/>
      <c r="E52" s="14"/>
      <c r="F52" s="14"/>
      <c r="G52" s="48"/>
      <c r="H52" s="51"/>
      <c r="I52" s="9"/>
      <c r="J52" s="146"/>
      <c r="L52" s="50"/>
      <c r="M52" s="61"/>
    </row>
    <row r="53" spans="1:13" ht="12" customHeight="1">
      <c r="A53" s="50"/>
      <c r="B53" s="9"/>
      <c r="C53" s="9"/>
      <c r="D53" s="9"/>
      <c r="E53" s="9"/>
      <c r="F53" s="9"/>
      <c r="G53" s="9"/>
      <c r="H53" s="9"/>
      <c r="I53" s="9"/>
      <c r="J53" s="9"/>
      <c r="L53" s="50"/>
      <c r="M53" s="61"/>
    </row>
    <row r="54" spans="1:13" ht="12" customHeight="1">
      <c r="A54" s="50"/>
      <c r="J54" s="94" t="s">
        <v>1</v>
      </c>
      <c r="L54" s="50"/>
      <c r="M54" s="61"/>
    </row>
    <row r="55" spans="1:13" ht="12" customHeight="1">
      <c r="A55" s="50"/>
      <c r="L55" s="50"/>
      <c r="M55" s="61"/>
    </row>
    <row r="56" spans="1:13" ht="12" customHeight="1" thickBot="1">
      <c r="A56" s="50"/>
      <c r="B56" s="73" t="s">
        <v>33</v>
      </c>
      <c r="C56" s="50"/>
      <c r="D56" s="14"/>
      <c r="E56" s="14"/>
      <c r="F56" s="14"/>
      <c r="G56" s="14"/>
      <c r="H56" s="14"/>
      <c r="I56" s="14"/>
      <c r="J56" s="14"/>
      <c r="K56" s="19"/>
      <c r="L56" s="61"/>
      <c r="M56" s="61"/>
    </row>
    <row r="57" spans="1:13" ht="12" customHeight="1">
      <c r="A57" s="75"/>
      <c r="B57" s="76"/>
      <c r="C57" s="77"/>
      <c r="D57" s="78"/>
      <c r="E57" s="78"/>
      <c r="F57" s="78"/>
      <c r="G57" s="78"/>
      <c r="H57" s="78"/>
      <c r="I57" s="78"/>
      <c r="J57" s="78"/>
      <c r="K57" s="79"/>
      <c r="L57" s="61"/>
      <c r="M57" s="61"/>
    </row>
    <row r="58" spans="1:13" ht="12" customHeight="1">
      <c r="A58" s="80"/>
      <c r="B58" s="50"/>
      <c r="C58" s="50"/>
      <c r="D58" s="14"/>
      <c r="E58" s="14"/>
      <c r="F58" s="14"/>
      <c r="G58" s="14"/>
      <c r="H58" s="14"/>
      <c r="I58" s="14"/>
      <c r="J58" s="14"/>
      <c r="K58" s="81"/>
      <c r="L58" s="61"/>
      <c r="M58" s="61"/>
    </row>
    <row r="59" spans="1:13" ht="12" customHeight="1">
      <c r="A59" s="80"/>
      <c r="B59" s="50"/>
      <c r="C59" s="50"/>
      <c r="D59" s="14"/>
      <c r="E59" s="14"/>
      <c r="F59" s="14"/>
      <c r="G59" s="14"/>
      <c r="H59" s="14"/>
      <c r="I59" s="14"/>
      <c r="J59" s="14"/>
      <c r="K59" s="81"/>
      <c r="L59" s="61"/>
      <c r="M59" s="61"/>
    </row>
    <row r="60" spans="1:13" ht="12" customHeight="1">
      <c r="A60" s="80"/>
      <c r="B60" s="50"/>
      <c r="C60" s="50"/>
      <c r="D60" s="14"/>
      <c r="E60" s="14"/>
      <c r="F60" s="14"/>
      <c r="G60" s="14"/>
      <c r="H60" s="14"/>
      <c r="I60" s="14"/>
      <c r="J60" s="14"/>
      <c r="K60" s="81"/>
      <c r="L60" s="61"/>
      <c r="M60" s="61"/>
    </row>
    <row r="61" spans="1:13" ht="12" customHeight="1">
      <c r="A61" s="80"/>
      <c r="B61" s="50"/>
      <c r="C61" s="50"/>
      <c r="D61" s="14"/>
      <c r="E61" s="14"/>
      <c r="F61" s="14"/>
      <c r="G61" s="14"/>
      <c r="H61" s="14"/>
      <c r="I61" s="14"/>
      <c r="J61" s="14"/>
      <c r="K61" s="81"/>
      <c r="L61" s="61"/>
      <c r="M61" s="61"/>
    </row>
    <row r="62" spans="1:13" ht="12" customHeight="1" thickBot="1">
      <c r="A62" s="82"/>
      <c r="B62" s="83"/>
      <c r="C62" s="83"/>
      <c r="D62" s="84"/>
      <c r="E62" s="84"/>
      <c r="F62" s="84"/>
      <c r="G62" s="84"/>
      <c r="H62" s="84"/>
      <c r="I62" s="84"/>
      <c r="J62" s="84"/>
      <c r="K62" s="85"/>
      <c r="L62" s="61"/>
      <c r="M62" s="61"/>
    </row>
    <row r="63" spans="1:13" ht="12" customHeight="1">
      <c r="A63" s="50"/>
      <c r="B63" s="50"/>
      <c r="C63" s="50"/>
      <c r="D63" s="14"/>
      <c r="E63" s="14"/>
      <c r="F63" s="14"/>
      <c r="G63" s="14"/>
      <c r="H63" s="14"/>
      <c r="I63" s="14"/>
      <c r="J63" s="14"/>
      <c r="K63" s="14"/>
      <c r="L63" s="61"/>
      <c r="M63" s="61"/>
    </row>
    <row r="64" spans="1:13" ht="12" customHeight="1">
      <c r="A64" s="50"/>
      <c r="B64" s="50"/>
      <c r="C64" s="50"/>
      <c r="D64" s="14"/>
      <c r="E64" s="14"/>
      <c r="F64" s="14"/>
      <c r="G64" s="14"/>
      <c r="H64" s="14"/>
      <c r="I64" s="14"/>
      <c r="J64" s="14"/>
      <c r="K64" s="14"/>
      <c r="L64" s="61"/>
      <c r="M64" s="61"/>
    </row>
    <row r="65" spans="1:13" ht="12" customHeight="1">
      <c r="A65" s="61"/>
      <c r="B65" s="61"/>
      <c r="C65" s="61"/>
      <c r="D65" s="61"/>
      <c r="E65" s="61"/>
      <c r="F65" s="61"/>
      <c r="G65" s="61"/>
      <c r="H65" s="61"/>
      <c r="I65" s="61"/>
      <c r="J65" s="61"/>
      <c r="K65" s="61"/>
      <c r="L65" s="61"/>
      <c r="M65" s="61"/>
    </row>
  </sheetData>
  <sheetProtection/>
  <conditionalFormatting sqref="B8:B48">
    <cfRule type="cellIs" priority="8" dxfId="0" operator="equal" stopIfTrue="1">
      <formula>"Adjustment to Income/Expense/Rate Base:"</formula>
    </cfRule>
  </conditionalFormatting>
  <conditionalFormatting sqref="K1">
    <cfRule type="cellIs" priority="7" dxfId="0" operator="equal" stopIfTrue="1">
      <formula>"x.x"</formula>
    </cfRule>
  </conditionalFormatting>
  <dataValidations count="3">
    <dataValidation errorStyle="warning" type="list" allowBlank="1" showInputMessage="1" showErrorMessage="1" errorTitle="Factor" error="This factor is not included in the drop-down list. Is this the factor you want to use?" sqref="H65228:H65231">
      <formula1>#REF!</formula1>
    </dataValidation>
    <dataValidation type="list" allowBlank="1" showInputMessage="1" showErrorMessage="1" errorTitle="Adjustment Type" error="There are only three types of adjustments:&#10;Type 1 - ordered, reversal of prior period, correcting or normalizing adjustments.&#10;Type 2 - annualizing or change during the test period.&#10;Type 3 - adjustments beyond the test period." sqref="F29 F65229:F65231">
      <formula1>"1, 2, 3"</formula1>
    </dataValidation>
    <dataValidation errorStyle="warning" type="list" allowBlank="1" showInputMessage="1" showErrorMessage="1" errorTitle="FERC ACCOUNT" error="This FERC Account is not included in the drop-down list. Is this the account you want to use?" sqref="D65229:D65231 D29">
      <formula1>#REF!</formula1>
    </dataValidation>
  </dataValidations>
  <printOptions/>
  <pageMargins left="0.75" right="0.25" top="0.5" bottom="0.3" header="0.5" footer="0.5"/>
  <pageSetup cellComments="asDisplayed" fitToHeight="1" fitToWidth="1" horizontalDpi="600" verticalDpi="600" orientation="portrait" scale="8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65"/>
  <sheetViews>
    <sheetView zoomScale="70" zoomScaleNormal="70" zoomScalePageLayoutView="0" workbookViewId="0" topLeftCell="A1">
      <selection activeCell="C12" sqref="C12"/>
    </sheetView>
  </sheetViews>
  <sheetFormatPr defaultColWidth="9.140625" defaultRowHeight="12.75"/>
  <cols>
    <col min="1" max="1" width="14.8515625" style="39" customWidth="1"/>
    <col min="2" max="3" width="20.7109375" style="39" customWidth="1"/>
    <col min="4" max="21" width="13.7109375" style="39" customWidth="1"/>
    <col min="22" max="22" width="21.7109375" style="39" customWidth="1"/>
    <col min="23" max="25" width="13.7109375" style="39" customWidth="1"/>
    <col min="26" max="26" width="16.28125" style="39" bestFit="1" customWidth="1"/>
    <col min="27" max="27" width="13.7109375" style="39" customWidth="1"/>
    <col min="28" max="28" width="16.28125" style="39" bestFit="1" customWidth="1"/>
    <col min="29" max="31" width="13.7109375" style="39" customWidth="1"/>
    <col min="32" max="32" width="16.28125" style="39" bestFit="1" customWidth="1"/>
    <col min="33" max="35" width="13.7109375" style="39" customWidth="1"/>
    <col min="36" max="36" width="16.28125" style="39" bestFit="1" customWidth="1"/>
    <col min="37" max="40" width="13.7109375" style="39" customWidth="1"/>
    <col min="41" max="41" width="3.7109375" style="39" customWidth="1"/>
    <col min="42" max="42" width="13.7109375" style="39" customWidth="1"/>
    <col min="43" max="43" width="15.28125" style="39" customWidth="1"/>
    <col min="44" max="53" width="13.7109375" style="39" customWidth="1"/>
    <col min="54" max="16384" width="9.140625" style="39" customWidth="1"/>
  </cols>
  <sheetData>
    <row r="1" ht="12.75">
      <c r="A1" s="1" t="s">
        <v>18</v>
      </c>
    </row>
    <row r="2" ht="12.75">
      <c r="A2" s="1" t="s">
        <v>252</v>
      </c>
    </row>
    <row r="5" ht="12.75">
      <c r="A5" s="1" t="s">
        <v>0</v>
      </c>
    </row>
    <row r="6" ht="12.75">
      <c r="A6" s="1" t="s">
        <v>219</v>
      </c>
    </row>
    <row r="7" ht="12.75">
      <c r="A7" s="39" t="s">
        <v>6</v>
      </c>
    </row>
    <row r="9" ht="13.5" thickBot="1"/>
    <row r="10" spans="1:3" ht="12.75">
      <c r="A10" s="95" t="s">
        <v>395</v>
      </c>
      <c r="B10" s="96"/>
      <c r="C10" s="97"/>
    </row>
    <row r="11" spans="1:4" ht="12.75">
      <c r="A11" s="98" t="s">
        <v>4</v>
      </c>
      <c r="B11" s="40"/>
      <c r="C11" s="42">
        <v>293401588</v>
      </c>
      <c r="D11" s="99"/>
    </row>
    <row r="12" spans="1:4" ht="12.75">
      <c r="A12" s="98" t="s">
        <v>452</v>
      </c>
      <c r="B12" s="40"/>
      <c r="C12" s="100" t="s">
        <v>451</v>
      </c>
      <c r="D12" s="101"/>
    </row>
    <row r="13" spans="1:4" ht="12.75">
      <c r="A13" s="98" t="s">
        <v>221</v>
      </c>
      <c r="B13" s="40"/>
      <c r="C13" s="42">
        <v>23583763</v>
      </c>
      <c r="D13" s="101"/>
    </row>
    <row r="14" spans="1:4" ht="12.75">
      <c r="A14" s="98" t="s">
        <v>203</v>
      </c>
      <c r="B14" s="40"/>
      <c r="C14" s="42">
        <v>19935357</v>
      </c>
      <c r="D14" s="101"/>
    </row>
    <row r="15" spans="1:4" ht="12.75">
      <c r="A15" s="98" t="s">
        <v>1</v>
      </c>
      <c r="B15" s="40"/>
      <c r="C15" s="42" t="s">
        <v>1</v>
      </c>
      <c r="D15" s="101"/>
    </row>
    <row r="16" spans="1:4" ht="12.75">
      <c r="A16" s="98"/>
      <c r="B16" s="40"/>
      <c r="C16" s="102"/>
      <c r="D16" s="101"/>
    </row>
    <row r="17" spans="1:4" ht="12.75">
      <c r="A17" s="98"/>
      <c r="B17" s="40"/>
      <c r="C17" s="41"/>
      <c r="D17" s="101"/>
    </row>
    <row r="18" spans="1:4" ht="12.75">
      <c r="A18" s="98"/>
      <c r="B18" s="40"/>
      <c r="C18" s="41"/>
      <c r="D18" s="101"/>
    </row>
    <row r="19" spans="1:4" ht="12.75">
      <c r="A19" s="98"/>
      <c r="B19" s="40"/>
      <c r="C19" s="41"/>
      <c r="D19" s="101"/>
    </row>
    <row r="20" spans="1:4" ht="13.5" thickBot="1">
      <c r="A20" s="104"/>
      <c r="B20" s="105"/>
      <c r="C20" s="106"/>
      <c r="D20" s="101"/>
    </row>
    <row r="22" s="107" customFormat="1" ht="12.75"/>
    <row r="23" spans="1:22" s="107" customFormat="1" ht="12.75">
      <c r="A23" s="44" t="s">
        <v>10</v>
      </c>
      <c r="B23" s="44" t="s">
        <v>11</v>
      </c>
      <c r="C23" s="45" t="s">
        <v>205</v>
      </c>
      <c r="D23" s="43">
        <v>40179</v>
      </c>
      <c r="E23" s="43">
        <v>40210</v>
      </c>
      <c r="F23" s="43">
        <v>40238</v>
      </c>
      <c r="G23" s="43">
        <v>40269</v>
      </c>
      <c r="H23" s="43">
        <v>40299</v>
      </c>
      <c r="I23" s="43">
        <v>40330</v>
      </c>
      <c r="J23" s="43">
        <v>40360</v>
      </c>
      <c r="K23" s="43">
        <v>40391</v>
      </c>
      <c r="L23" s="43">
        <v>40422</v>
      </c>
      <c r="M23" s="43">
        <v>40452</v>
      </c>
      <c r="N23" s="43">
        <v>40483</v>
      </c>
      <c r="O23" s="43">
        <v>40513</v>
      </c>
      <c r="P23" s="43">
        <v>40544</v>
      </c>
      <c r="Q23" s="43">
        <v>40575</v>
      </c>
      <c r="R23" s="43">
        <v>40603</v>
      </c>
      <c r="S23" s="43">
        <v>40634</v>
      </c>
      <c r="T23" s="43">
        <v>40664</v>
      </c>
      <c r="U23" s="43">
        <v>40695</v>
      </c>
      <c r="V23" s="45" t="s">
        <v>208</v>
      </c>
    </row>
    <row r="24" s="107" customFormat="1" ht="12.75"/>
    <row r="25" spans="1:4" s="107" customFormat="1" ht="12.75">
      <c r="A25" s="46" t="s">
        <v>211</v>
      </c>
      <c r="D25" s="103"/>
    </row>
    <row r="26" spans="1:4" s="107" customFormat="1" ht="12.75">
      <c r="A26" s="46" t="s">
        <v>216</v>
      </c>
      <c r="D26" s="103"/>
    </row>
    <row r="27" spans="1:22" s="107" customFormat="1" ht="12.75">
      <c r="A27" s="107" t="s">
        <v>17</v>
      </c>
      <c r="B27" s="107" t="s">
        <v>9</v>
      </c>
      <c r="C27" s="108"/>
      <c r="D27" s="103">
        <v>0</v>
      </c>
      <c r="E27" s="103">
        <v>0</v>
      </c>
      <c r="F27" s="103">
        <v>0</v>
      </c>
      <c r="G27" s="103">
        <v>0</v>
      </c>
      <c r="H27" s="103">
        <v>0</v>
      </c>
      <c r="I27" s="109">
        <f aca="true" t="shared" si="0" ref="I27:U29">H27</f>
        <v>0</v>
      </c>
      <c r="J27" s="109">
        <f t="shared" si="0"/>
        <v>0</v>
      </c>
      <c r="K27" s="109">
        <f t="shared" si="0"/>
        <v>0</v>
      </c>
      <c r="L27" s="109">
        <f t="shared" si="0"/>
        <v>0</v>
      </c>
      <c r="M27" s="109">
        <f t="shared" si="0"/>
        <v>0</v>
      </c>
      <c r="N27" s="109">
        <f t="shared" si="0"/>
        <v>0</v>
      </c>
      <c r="O27" s="109">
        <f t="shared" si="0"/>
        <v>0</v>
      </c>
      <c r="P27" s="109">
        <f t="shared" si="0"/>
        <v>0</v>
      </c>
      <c r="Q27" s="109">
        <f t="shared" si="0"/>
        <v>0</v>
      </c>
      <c r="R27" s="109">
        <f t="shared" si="0"/>
        <v>0</v>
      </c>
      <c r="S27" s="109">
        <f t="shared" si="0"/>
        <v>0</v>
      </c>
      <c r="T27" s="109">
        <f t="shared" si="0"/>
        <v>0</v>
      </c>
      <c r="U27" s="109">
        <f t="shared" si="0"/>
        <v>0</v>
      </c>
      <c r="V27" s="109">
        <f>SUM(I27:U27)/13</f>
        <v>0</v>
      </c>
    </row>
    <row r="28" spans="1:22" s="107" customFormat="1" ht="12.75">
      <c r="A28" s="107" t="s">
        <v>8</v>
      </c>
      <c r="B28" s="107" t="s">
        <v>9</v>
      </c>
      <c r="C28" s="108"/>
      <c r="D28" s="103">
        <v>0</v>
      </c>
      <c r="E28" s="103">
        <v>0</v>
      </c>
      <c r="F28" s="103">
        <v>0</v>
      </c>
      <c r="G28" s="103">
        <v>0</v>
      </c>
      <c r="H28" s="103">
        <v>0</v>
      </c>
      <c r="I28" s="109">
        <f t="shared" si="0"/>
        <v>0</v>
      </c>
      <c r="J28" s="109">
        <f t="shared" si="0"/>
        <v>0</v>
      </c>
      <c r="K28" s="109">
        <f t="shared" si="0"/>
        <v>0</v>
      </c>
      <c r="L28" s="109">
        <f t="shared" si="0"/>
        <v>0</v>
      </c>
      <c r="M28" s="109">
        <f t="shared" si="0"/>
        <v>0</v>
      </c>
      <c r="N28" s="109">
        <f t="shared" si="0"/>
        <v>0</v>
      </c>
      <c r="O28" s="109">
        <f t="shared" si="0"/>
        <v>0</v>
      </c>
      <c r="P28" s="109">
        <f t="shared" si="0"/>
        <v>0</v>
      </c>
      <c r="Q28" s="109">
        <f t="shared" si="0"/>
        <v>0</v>
      </c>
      <c r="R28" s="109">
        <f t="shared" si="0"/>
        <v>0</v>
      </c>
      <c r="S28" s="109">
        <f t="shared" si="0"/>
        <v>0</v>
      </c>
      <c r="T28" s="109">
        <f t="shared" si="0"/>
        <v>0</v>
      </c>
      <c r="U28" s="109">
        <f t="shared" si="0"/>
        <v>0</v>
      </c>
      <c r="V28" s="109">
        <f>SUM(I28:U28)/13</f>
        <v>0</v>
      </c>
    </row>
    <row r="29" spans="1:22" s="107" customFormat="1" ht="12.75">
      <c r="A29" s="107" t="s">
        <v>7</v>
      </c>
      <c r="B29" s="107" t="s">
        <v>9</v>
      </c>
      <c r="C29" s="108"/>
      <c r="D29" s="103">
        <v>0</v>
      </c>
      <c r="E29" s="112">
        <v>0</v>
      </c>
      <c r="F29" s="112">
        <v>0</v>
      </c>
      <c r="G29" s="112">
        <v>0</v>
      </c>
      <c r="H29" s="103">
        <f>293401588-2394590</f>
        <v>291006998</v>
      </c>
      <c r="I29" s="109">
        <f>H29+2394590</f>
        <v>293401588</v>
      </c>
      <c r="J29" s="109">
        <f>I29</f>
        <v>293401588</v>
      </c>
      <c r="K29" s="109">
        <f t="shared" si="0"/>
        <v>293401588</v>
      </c>
      <c r="L29" s="109">
        <f t="shared" si="0"/>
        <v>293401588</v>
      </c>
      <c r="M29" s="109">
        <f t="shared" si="0"/>
        <v>293401588</v>
      </c>
      <c r="N29" s="109">
        <f t="shared" si="0"/>
        <v>293401588</v>
      </c>
      <c r="O29" s="109">
        <f t="shared" si="0"/>
        <v>293401588</v>
      </c>
      <c r="P29" s="109">
        <f t="shared" si="0"/>
        <v>293401588</v>
      </c>
      <c r="Q29" s="109">
        <f t="shared" si="0"/>
        <v>293401588</v>
      </c>
      <c r="R29" s="109">
        <f t="shared" si="0"/>
        <v>293401588</v>
      </c>
      <c r="S29" s="109">
        <f t="shared" si="0"/>
        <v>293401588</v>
      </c>
      <c r="T29" s="109">
        <f t="shared" si="0"/>
        <v>293401588</v>
      </c>
      <c r="U29" s="109">
        <f t="shared" si="0"/>
        <v>293401588</v>
      </c>
      <c r="V29" s="109">
        <f>SUM(I29:U29)/13</f>
        <v>293401588</v>
      </c>
    </row>
    <row r="30" spans="1:22" s="107" customFormat="1" ht="12.75">
      <c r="A30" s="107" t="s">
        <v>217</v>
      </c>
      <c r="D30" s="110">
        <f aca="true" t="shared" si="1" ref="D30:U30">SUBTOTAL(9,D27:D29)</f>
        <v>0</v>
      </c>
      <c r="E30" s="110">
        <f t="shared" si="1"/>
        <v>0</v>
      </c>
      <c r="F30" s="110">
        <f t="shared" si="1"/>
        <v>0</v>
      </c>
      <c r="G30" s="110">
        <f t="shared" si="1"/>
        <v>0</v>
      </c>
      <c r="H30" s="110">
        <f t="shared" si="1"/>
        <v>291006998</v>
      </c>
      <c r="I30" s="110">
        <f t="shared" si="1"/>
        <v>293401588</v>
      </c>
      <c r="J30" s="110">
        <f t="shared" si="1"/>
        <v>293401588</v>
      </c>
      <c r="K30" s="110">
        <f t="shared" si="1"/>
        <v>293401588</v>
      </c>
      <c r="L30" s="110">
        <f t="shared" si="1"/>
        <v>293401588</v>
      </c>
      <c r="M30" s="110">
        <f t="shared" si="1"/>
        <v>293401588</v>
      </c>
      <c r="N30" s="110">
        <f t="shared" si="1"/>
        <v>293401588</v>
      </c>
      <c r="O30" s="110">
        <f t="shared" si="1"/>
        <v>293401588</v>
      </c>
      <c r="P30" s="110">
        <f t="shared" si="1"/>
        <v>293401588</v>
      </c>
      <c r="Q30" s="110">
        <f t="shared" si="1"/>
        <v>293401588</v>
      </c>
      <c r="R30" s="110">
        <f t="shared" si="1"/>
        <v>293401588</v>
      </c>
      <c r="S30" s="110">
        <f t="shared" si="1"/>
        <v>293401588</v>
      </c>
      <c r="T30" s="110">
        <f t="shared" si="1"/>
        <v>293401588</v>
      </c>
      <c r="U30" s="110">
        <f t="shared" si="1"/>
        <v>293401588</v>
      </c>
      <c r="V30" s="239">
        <f>SUBTOTAL(9,V27:V29)</f>
        <v>293401588</v>
      </c>
    </row>
    <row r="31" s="107" customFormat="1" ht="12.75">
      <c r="V31" s="240" t="s">
        <v>440</v>
      </c>
    </row>
    <row r="32" s="107" customFormat="1" ht="12.75">
      <c r="H32" s="107" t="s">
        <v>1</v>
      </c>
    </row>
    <row r="33" spans="1:22" s="107" customFormat="1" ht="12.75">
      <c r="A33" s="46" t="s">
        <v>206</v>
      </c>
      <c r="V33" s="45" t="s">
        <v>209</v>
      </c>
    </row>
    <row r="34" spans="1:22" s="107" customFormat="1" ht="12.75">
      <c r="A34" s="107" t="s">
        <v>8</v>
      </c>
      <c r="B34" s="107" t="s">
        <v>9</v>
      </c>
      <c r="C34" s="108">
        <v>0.0286</v>
      </c>
      <c r="D34" s="103">
        <f>$C34*D28</f>
        <v>0</v>
      </c>
      <c r="E34" s="103">
        <f>(E28+D28)/2*$C34/12</f>
        <v>0</v>
      </c>
      <c r="F34" s="103">
        <f aca="true" t="shared" si="2" ref="F34:U35">(F28+E28)/2*$C34/12</f>
        <v>0</v>
      </c>
      <c r="G34" s="103">
        <f t="shared" si="2"/>
        <v>0</v>
      </c>
      <c r="H34" s="103">
        <f t="shared" si="2"/>
        <v>0</v>
      </c>
      <c r="I34" s="103">
        <f t="shared" si="2"/>
        <v>0</v>
      </c>
      <c r="J34" s="103">
        <f t="shared" si="2"/>
        <v>0</v>
      </c>
      <c r="K34" s="103">
        <f t="shared" si="2"/>
        <v>0</v>
      </c>
      <c r="L34" s="103">
        <f t="shared" si="2"/>
        <v>0</v>
      </c>
      <c r="M34" s="103">
        <f t="shared" si="2"/>
        <v>0</v>
      </c>
      <c r="N34" s="103">
        <f t="shared" si="2"/>
        <v>0</v>
      </c>
      <c r="O34" s="103">
        <f t="shared" si="2"/>
        <v>0</v>
      </c>
      <c r="P34" s="103">
        <f t="shared" si="2"/>
        <v>0</v>
      </c>
      <c r="Q34" s="103">
        <f t="shared" si="2"/>
        <v>0</v>
      </c>
      <c r="R34" s="103">
        <f t="shared" si="2"/>
        <v>0</v>
      </c>
      <c r="S34" s="103">
        <f t="shared" si="2"/>
        <v>0</v>
      </c>
      <c r="T34" s="103">
        <f t="shared" si="2"/>
        <v>0</v>
      </c>
      <c r="U34" s="103">
        <f t="shared" si="2"/>
        <v>0</v>
      </c>
      <c r="V34" s="111">
        <f>SUM(J34:U34)</f>
        <v>0</v>
      </c>
    </row>
    <row r="35" spans="1:22" s="107" customFormat="1" ht="12.75">
      <c r="A35" s="107" t="s">
        <v>7</v>
      </c>
      <c r="B35" s="107" t="s">
        <v>9</v>
      </c>
      <c r="C35" s="108">
        <v>0.0286</v>
      </c>
      <c r="D35" s="103">
        <f>$C35*D29</f>
        <v>0</v>
      </c>
      <c r="E35" s="103">
        <f>(E29+D29)/2*$C35/12</f>
        <v>0</v>
      </c>
      <c r="F35" s="103">
        <f t="shared" si="2"/>
        <v>0</v>
      </c>
      <c r="G35" s="103">
        <f t="shared" si="2"/>
        <v>0</v>
      </c>
      <c r="H35" s="103">
        <f t="shared" si="2"/>
        <v>346783.33928333333</v>
      </c>
      <c r="I35" s="103">
        <f t="shared" si="2"/>
        <v>696420.23165</v>
      </c>
      <c r="J35" s="103">
        <f t="shared" si="2"/>
        <v>699273.7847333333</v>
      </c>
      <c r="K35" s="103">
        <f t="shared" si="2"/>
        <v>699273.7847333333</v>
      </c>
      <c r="L35" s="103">
        <f t="shared" si="2"/>
        <v>699273.7847333333</v>
      </c>
      <c r="M35" s="103">
        <f t="shared" si="2"/>
        <v>699273.7847333333</v>
      </c>
      <c r="N35" s="103">
        <f t="shared" si="2"/>
        <v>699273.7847333333</v>
      </c>
      <c r="O35" s="103">
        <f t="shared" si="2"/>
        <v>699273.7847333333</v>
      </c>
      <c r="P35" s="103">
        <f t="shared" si="2"/>
        <v>699273.7847333333</v>
      </c>
      <c r="Q35" s="103">
        <f t="shared" si="2"/>
        <v>699273.7847333333</v>
      </c>
      <c r="R35" s="103">
        <f t="shared" si="2"/>
        <v>699273.7847333333</v>
      </c>
      <c r="S35" s="103">
        <f t="shared" si="2"/>
        <v>699273.7847333333</v>
      </c>
      <c r="T35" s="103">
        <f t="shared" si="2"/>
        <v>699273.7847333333</v>
      </c>
      <c r="U35" s="103">
        <f t="shared" si="2"/>
        <v>699273.7847333333</v>
      </c>
      <c r="V35" s="103">
        <f>SUM(J35:U35)</f>
        <v>8391285.416800002</v>
      </c>
    </row>
    <row r="36" spans="1:22" s="107" customFormat="1" ht="12.75">
      <c r="A36" s="107" t="s">
        <v>207</v>
      </c>
      <c r="D36" s="110">
        <f>SUBTOTAL(9,D34:D35)</f>
        <v>0</v>
      </c>
      <c r="E36" s="110">
        <f aca="true" t="shared" si="3" ref="E36:V36">SUBTOTAL(9,E34:E35)</f>
        <v>0</v>
      </c>
      <c r="F36" s="110">
        <f t="shared" si="3"/>
        <v>0</v>
      </c>
      <c r="G36" s="110">
        <f t="shared" si="3"/>
        <v>0</v>
      </c>
      <c r="H36" s="110">
        <f t="shared" si="3"/>
        <v>346783.33928333333</v>
      </c>
      <c r="I36" s="110">
        <f t="shared" si="3"/>
        <v>696420.23165</v>
      </c>
      <c r="J36" s="110">
        <f t="shared" si="3"/>
        <v>699273.7847333333</v>
      </c>
      <c r="K36" s="110">
        <f t="shared" si="3"/>
        <v>699273.7847333333</v>
      </c>
      <c r="L36" s="110">
        <f t="shared" si="3"/>
        <v>699273.7847333333</v>
      </c>
      <c r="M36" s="110">
        <f t="shared" si="3"/>
        <v>699273.7847333333</v>
      </c>
      <c r="N36" s="110">
        <f t="shared" si="3"/>
        <v>699273.7847333333</v>
      </c>
      <c r="O36" s="110">
        <f t="shared" si="3"/>
        <v>699273.7847333333</v>
      </c>
      <c r="P36" s="110">
        <f t="shared" si="3"/>
        <v>699273.7847333333</v>
      </c>
      <c r="Q36" s="110">
        <f t="shared" si="3"/>
        <v>699273.7847333333</v>
      </c>
      <c r="R36" s="110">
        <f t="shared" si="3"/>
        <v>699273.7847333333</v>
      </c>
      <c r="S36" s="110">
        <f t="shared" si="3"/>
        <v>699273.7847333333</v>
      </c>
      <c r="T36" s="110">
        <f t="shared" si="3"/>
        <v>699273.7847333333</v>
      </c>
      <c r="U36" s="110">
        <f t="shared" si="3"/>
        <v>699273.7847333333</v>
      </c>
      <c r="V36" s="239">
        <f t="shared" si="3"/>
        <v>8391285.416800002</v>
      </c>
    </row>
    <row r="37" s="107" customFormat="1" ht="12.75">
      <c r="V37" s="240" t="s">
        <v>440</v>
      </c>
    </row>
    <row r="38" s="107" customFormat="1" ht="12.75">
      <c r="I38" s="109" t="s">
        <v>1</v>
      </c>
    </row>
    <row r="39" spans="1:22" s="107" customFormat="1" ht="12.75">
      <c r="A39" s="46" t="s">
        <v>210</v>
      </c>
      <c r="V39" s="45" t="s">
        <v>208</v>
      </c>
    </row>
    <row r="40" spans="1:22" s="107" customFormat="1" ht="12.75">
      <c r="A40" s="107" t="s">
        <v>8</v>
      </c>
      <c r="B40" s="107" t="s">
        <v>9</v>
      </c>
      <c r="C40" s="108"/>
      <c r="D40" s="111">
        <f>-D34</f>
        <v>0</v>
      </c>
      <c r="E40" s="103">
        <f>D40-E34</f>
        <v>0</v>
      </c>
      <c r="F40" s="103">
        <f aca="true" t="shared" si="4" ref="F40:U41">E40-F34</f>
        <v>0</v>
      </c>
      <c r="G40" s="103">
        <f t="shared" si="4"/>
        <v>0</v>
      </c>
      <c r="H40" s="103">
        <f t="shared" si="4"/>
        <v>0</v>
      </c>
      <c r="I40" s="103">
        <f t="shared" si="4"/>
        <v>0</v>
      </c>
      <c r="J40" s="103">
        <f t="shared" si="4"/>
        <v>0</v>
      </c>
      <c r="K40" s="103">
        <f t="shared" si="4"/>
        <v>0</v>
      </c>
      <c r="L40" s="103">
        <f t="shared" si="4"/>
        <v>0</v>
      </c>
      <c r="M40" s="103">
        <f t="shared" si="4"/>
        <v>0</v>
      </c>
      <c r="N40" s="103">
        <f t="shared" si="4"/>
        <v>0</v>
      </c>
      <c r="O40" s="103">
        <f t="shared" si="4"/>
        <v>0</v>
      </c>
      <c r="P40" s="103">
        <f t="shared" si="4"/>
        <v>0</v>
      </c>
      <c r="Q40" s="103">
        <f t="shared" si="4"/>
        <v>0</v>
      </c>
      <c r="R40" s="103">
        <f t="shared" si="4"/>
        <v>0</v>
      </c>
      <c r="S40" s="103">
        <f t="shared" si="4"/>
        <v>0</v>
      </c>
      <c r="T40" s="103">
        <f t="shared" si="4"/>
        <v>0</v>
      </c>
      <c r="U40" s="103">
        <f t="shared" si="4"/>
        <v>0</v>
      </c>
      <c r="V40" s="109">
        <f>SUM(I40:U40)/13</f>
        <v>0</v>
      </c>
    </row>
    <row r="41" spans="1:22" s="107" customFormat="1" ht="12.75">
      <c r="A41" s="107" t="s">
        <v>7</v>
      </c>
      <c r="B41" s="107" t="s">
        <v>9</v>
      </c>
      <c r="C41" s="108"/>
      <c r="D41" s="111">
        <f>-D35</f>
        <v>0</v>
      </c>
      <c r="E41" s="103">
        <f>D41-E35</f>
        <v>0</v>
      </c>
      <c r="F41" s="103">
        <f t="shared" si="4"/>
        <v>0</v>
      </c>
      <c r="G41" s="103">
        <f t="shared" si="4"/>
        <v>0</v>
      </c>
      <c r="H41" s="103">
        <f t="shared" si="4"/>
        <v>-346783.33928333333</v>
      </c>
      <c r="I41" s="103">
        <f t="shared" si="4"/>
        <v>-1043203.5709333334</v>
      </c>
      <c r="J41" s="103">
        <f t="shared" si="4"/>
        <v>-1742477.3556666668</v>
      </c>
      <c r="K41" s="103">
        <f t="shared" si="4"/>
        <v>-2441751.1404</v>
      </c>
      <c r="L41" s="103">
        <f t="shared" si="4"/>
        <v>-3141024.925133333</v>
      </c>
      <c r="M41" s="103">
        <f t="shared" si="4"/>
        <v>-3840298.7098666662</v>
      </c>
      <c r="N41" s="103">
        <f t="shared" si="4"/>
        <v>-4539572.4946</v>
      </c>
      <c r="O41" s="103">
        <f t="shared" si="4"/>
        <v>-5238846.2793333335</v>
      </c>
      <c r="P41" s="103">
        <f t="shared" si="4"/>
        <v>-5938120.064066667</v>
      </c>
      <c r="Q41" s="103">
        <f t="shared" si="4"/>
        <v>-6637393.848800001</v>
      </c>
      <c r="R41" s="103">
        <f t="shared" si="4"/>
        <v>-7336667.633533334</v>
      </c>
      <c r="S41" s="103">
        <f t="shared" si="4"/>
        <v>-8035941.418266668</v>
      </c>
      <c r="T41" s="103">
        <f t="shared" si="4"/>
        <v>-8735215.203000002</v>
      </c>
      <c r="U41" s="103">
        <f t="shared" si="4"/>
        <v>-9434488.987733334</v>
      </c>
      <c r="V41" s="109">
        <f>SUM(I41:U41)/13</f>
        <v>-5238846.279333334</v>
      </c>
    </row>
    <row r="42" spans="1:22" s="107" customFormat="1" ht="12.75">
      <c r="A42" s="107" t="s">
        <v>218</v>
      </c>
      <c r="D42" s="110">
        <f aca="true" t="shared" si="5" ref="D42:U42">SUBTOTAL(9,D40:D41)</f>
        <v>0</v>
      </c>
      <c r="E42" s="110">
        <f t="shared" si="5"/>
        <v>0</v>
      </c>
      <c r="F42" s="110">
        <f t="shared" si="5"/>
        <v>0</v>
      </c>
      <c r="G42" s="110">
        <f t="shared" si="5"/>
        <v>0</v>
      </c>
      <c r="H42" s="110">
        <f t="shared" si="5"/>
        <v>-346783.33928333333</v>
      </c>
      <c r="I42" s="110">
        <f t="shared" si="5"/>
        <v>-1043203.5709333334</v>
      </c>
      <c r="J42" s="110">
        <f t="shared" si="5"/>
        <v>-1742477.3556666668</v>
      </c>
      <c r="K42" s="110">
        <f t="shared" si="5"/>
        <v>-2441751.1404</v>
      </c>
      <c r="L42" s="110">
        <f t="shared" si="5"/>
        <v>-3141024.925133333</v>
      </c>
      <c r="M42" s="110">
        <f t="shared" si="5"/>
        <v>-3840298.7098666662</v>
      </c>
      <c r="N42" s="110">
        <f t="shared" si="5"/>
        <v>-4539572.4946</v>
      </c>
      <c r="O42" s="110">
        <f t="shared" si="5"/>
        <v>-5238846.2793333335</v>
      </c>
      <c r="P42" s="110">
        <f t="shared" si="5"/>
        <v>-5938120.064066667</v>
      </c>
      <c r="Q42" s="110">
        <f t="shared" si="5"/>
        <v>-6637393.848800001</v>
      </c>
      <c r="R42" s="110">
        <f t="shared" si="5"/>
        <v>-7336667.633533334</v>
      </c>
      <c r="S42" s="110">
        <f t="shared" si="5"/>
        <v>-8035941.418266668</v>
      </c>
      <c r="T42" s="110">
        <f t="shared" si="5"/>
        <v>-8735215.203000002</v>
      </c>
      <c r="U42" s="110">
        <f t="shared" si="5"/>
        <v>-9434488.987733334</v>
      </c>
      <c r="V42" s="239">
        <f>SUBTOTAL(9,V40:V41)</f>
        <v>-5238846.279333334</v>
      </c>
    </row>
    <row r="43" s="107" customFormat="1" ht="12.75">
      <c r="V43" s="240" t="s">
        <v>440</v>
      </c>
    </row>
    <row r="44" s="107" customFormat="1" ht="12.75"/>
    <row r="48" spans="1:22" ht="12.75">
      <c r="A48" s="44" t="s">
        <v>10</v>
      </c>
      <c r="B48" s="44" t="s">
        <v>11</v>
      </c>
      <c r="C48" s="45" t="s">
        <v>205</v>
      </c>
      <c r="D48" s="43">
        <v>40179</v>
      </c>
      <c r="E48" s="43">
        <v>40210</v>
      </c>
      <c r="F48" s="43">
        <v>40238</v>
      </c>
      <c r="G48" s="43">
        <v>40269</v>
      </c>
      <c r="H48" s="43">
        <v>40299</v>
      </c>
      <c r="I48" s="43">
        <v>40330</v>
      </c>
      <c r="J48" s="43">
        <v>40360</v>
      </c>
      <c r="K48" s="43">
        <v>40391</v>
      </c>
      <c r="L48" s="43">
        <v>40422</v>
      </c>
      <c r="M48" s="43">
        <v>40452</v>
      </c>
      <c r="N48" s="43">
        <v>40483</v>
      </c>
      <c r="O48" s="43">
        <v>40513</v>
      </c>
      <c r="P48" s="43">
        <v>40544</v>
      </c>
      <c r="Q48" s="43">
        <v>40575</v>
      </c>
      <c r="R48" s="43">
        <v>40603</v>
      </c>
      <c r="S48" s="43">
        <v>40634</v>
      </c>
      <c r="T48" s="43">
        <v>40664</v>
      </c>
      <c r="U48" s="43">
        <v>40695</v>
      </c>
      <c r="V48" s="45" t="s">
        <v>208</v>
      </c>
    </row>
    <row r="50" spans="1:24" ht="12.75">
      <c r="A50" s="46" t="s">
        <v>212</v>
      </c>
      <c r="B50" s="107"/>
      <c r="C50" s="107"/>
      <c r="D50" s="103"/>
      <c r="E50" s="107"/>
      <c r="F50" s="107"/>
      <c r="G50" s="107"/>
      <c r="H50" s="107"/>
      <c r="I50" s="107"/>
      <c r="J50" s="107"/>
      <c r="K50" s="107"/>
      <c r="L50" s="107"/>
      <c r="M50" s="107"/>
      <c r="N50" s="107"/>
      <c r="O50" s="107"/>
      <c r="P50" s="107"/>
      <c r="Q50" s="107"/>
      <c r="R50" s="107"/>
      <c r="S50" s="107"/>
      <c r="T50" s="107"/>
      <c r="U50" s="107"/>
      <c r="V50" s="107"/>
      <c r="W50" s="107"/>
      <c r="X50" s="107"/>
    </row>
    <row r="51" spans="1:24" ht="12.75">
      <c r="A51" s="46" t="s">
        <v>216</v>
      </c>
      <c r="B51" s="107"/>
      <c r="C51" s="107"/>
      <c r="D51" s="103"/>
      <c r="E51" s="107"/>
      <c r="F51" s="107"/>
      <c r="G51" s="107"/>
      <c r="H51" s="107"/>
      <c r="I51" s="107"/>
      <c r="J51" s="107"/>
      <c r="K51" s="107"/>
      <c r="L51" s="107"/>
      <c r="M51" s="107"/>
      <c r="N51" s="107"/>
      <c r="O51" s="107"/>
      <c r="P51" s="107"/>
      <c r="Q51" s="107"/>
      <c r="R51" s="107"/>
      <c r="S51" s="107"/>
      <c r="T51" s="107"/>
      <c r="U51" s="107"/>
      <c r="V51" s="107"/>
      <c r="W51" s="107"/>
      <c r="X51" s="107"/>
    </row>
    <row r="52" spans="1:24" ht="12.75">
      <c r="A52" s="107" t="s">
        <v>17</v>
      </c>
      <c r="B52" s="107" t="s">
        <v>9</v>
      </c>
      <c r="C52" s="108"/>
      <c r="D52" s="103">
        <v>0</v>
      </c>
      <c r="E52" s="103">
        <v>0</v>
      </c>
      <c r="F52" s="103">
        <v>0</v>
      </c>
      <c r="G52" s="103">
        <v>0</v>
      </c>
      <c r="H52" s="103">
        <v>0</v>
      </c>
      <c r="I52" s="109">
        <f aca="true" t="shared" si="6" ref="I52:U54">H52</f>
        <v>0</v>
      </c>
      <c r="J52" s="109">
        <f t="shared" si="6"/>
        <v>0</v>
      </c>
      <c r="K52" s="109">
        <f t="shared" si="6"/>
        <v>0</v>
      </c>
      <c r="L52" s="109">
        <f t="shared" si="6"/>
        <v>0</v>
      </c>
      <c r="M52" s="109">
        <f t="shared" si="6"/>
        <v>0</v>
      </c>
      <c r="N52" s="109">
        <f t="shared" si="6"/>
        <v>0</v>
      </c>
      <c r="O52" s="109">
        <f t="shared" si="6"/>
        <v>0</v>
      </c>
      <c r="P52" s="109">
        <f t="shared" si="6"/>
        <v>0</v>
      </c>
      <c r="Q52" s="109">
        <f t="shared" si="6"/>
        <v>0</v>
      </c>
      <c r="R52" s="109">
        <f t="shared" si="6"/>
        <v>0</v>
      </c>
      <c r="S52" s="109">
        <f t="shared" si="6"/>
        <v>0</v>
      </c>
      <c r="T52" s="109">
        <f t="shared" si="6"/>
        <v>0</v>
      </c>
      <c r="U52" s="109">
        <f t="shared" si="6"/>
        <v>0</v>
      </c>
      <c r="V52" s="109">
        <f>SUM(I52:U52)/13</f>
        <v>0</v>
      </c>
      <c r="W52" s="107"/>
      <c r="X52" s="107"/>
    </row>
    <row r="53" spans="1:24" ht="12.75">
      <c r="A53" s="107" t="s">
        <v>8</v>
      </c>
      <c r="B53" s="107" t="s">
        <v>9</v>
      </c>
      <c r="C53" s="108"/>
      <c r="D53" s="103">
        <v>0</v>
      </c>
      <c r="E53" s="103">
        <v>0</v>
      </c>
      <c r="F53" s="103">
        <v>0</v>
      </c>
      <c r="G53" s="103">
        <v>0</v>
      </c>
      <c r="H53" s="103">
        <v>0</v>
      </c>
      <c r="I53" s="109">
        <f t="shared" si="6"/>
        <v>0</v>
      </c>
      <c r="J53" s="109">
        <f t="shared" si="6"/>
        <v>0</v>
      </c>
      <c r="K53" s="109">
        <f t="shared" si="6"/>
        <v>0</v>
      </c>
      <c r="L53" s="109">
        <f t="shared" si="6"/>
        <v>0</v>
      </c>
      <c r="M53" s="109">
        <f t="shared" si="6"/>
        <v>0</v>
      </c>
      <c r="N53" s="109">
        <f t="shared" si="6"/>
        <v>0</v>
      </c>
      <c r="O53" s="109">
        <f t="shared" si="6"/>
        <v>0</v>
      </c>
      <c r="P53" s="109">
        <f t="shared" si="6"/>
        <v>0</v>
      </c>
      <c r="Q53" s="109">
        <f t="shared" si="6"/>
        <v>0</v>
      </c>
      <c r="R53" s="109">
        <f t="shared" si="6"/>
        <v>0</v>
      </c>
      <c r="S53" s="109">
        <f t="shared" si="6"/>
        <v>0</v>
      </c>
      <c r="T53" s="109">
        <f t="shared" si="6"/>
        <v>0</v>
      </c>
      <c r="U53" s="109">
        <f t="shared" si="6"/>
        <v>0</v>
      </c>
      <c r="V53" s="109">
        <f>SUM(I53:U53)/13</f>
        <v>0</v>
      </c>
      <c r="W53" s="107"/>
      <c r="X53" s="107"/>
    </row>
    <row r="54" spans="1:24" ht="12.75">
      <c r="A54" s="107" t="s">
        <v>7</v>
      </c>
      <c r="B54" s="107" t="s">
        <v>9</v>
      </c>
      <c r="C54" s="108"/>
      <c r="D54" s="103">
        <v>0</v>
      </c>
      <c r="E54" s="112">
        <v>0</v>
      </c>
      <c r="F54" s="112">
        <v>0</v>
      </c>
      <c r="G54" s="112">
        <v>0</v>
      </c>
      <c r="H54" s="103">
        <v>-19935357</v>
      </c>
      <c r="I54" s="109">
        <f>H54</f>
        <v>-19935357</v>
      </c>
      <c r="J54" s="109">
        <f>I54</f>
        <v>-19935357</v>
      </c>
      <c r="K54" s="109">
        <f t="shared" si="6"/>
        <v>-19935357</v>
      </c>
      <c r="L54" s="109">
        <f t="shared" si="6"/>
        <v>-19935357</v>
      </c>
      <c r="M54" s="109">
        <f t="shared" si="6"/>
        <v>-19935357</v>
      </c>
      <c r="N54" s="109">
        <f t="shared" si="6"/>
        <v>-19935357</v>
      </c>
      <c r="O54" s="109">
        <f t="shared" si="6"/>
        <v>-19935357</v>
      </c>
      <c r="P54" s="109">
        <f t="shared" si="6"/>
        <v>-19935357</v>
      </c>
      <c r="Q54" s="109">
        <f t="shared" si="6"/>
        <v>-19935357</v>
      </c>
      <c r="R54" s="109">
        <f t="shared" si="6"/>
        <v>-19935357</v>
      </c>
      <c r="S54" s="109">
        <f t="shared" si="6"/>
        <v>-19935357</v>
      </c>
      <c r="T54" s="109">
        <f t="shared" si="6"/>
        <v>-19935357</v>
      </c>
      <c r="U54" s="109">
        <f t="shared" si="6"/>
        <v>-19935357</v>
      </c>
      <c r="V54" s="109">
        <f>SUM(I54:U54)/13</f>
        <v>-19935357</v>
      </c>
      <c r="W54" s="107"/>
      <c r="X54" s="107"/>
    </row>
    <row r="55" spans="1:24" ht="12.75">
      <c r="A55" s="107" t="s">
        <v>217</v>
      </c>
      <c r="B55" s="107"/>
      <c r="C55" s="107"/>
      <c r="D55" s="110">
        <f aca="true" t="shared" si="7" ref="D55:U55">SUBTOTAL(9,D52:D54)</f>
        <v>0</v>
      </c>
      <c r="E55" s="110">
        <f t="shared" si="7"/>
        <v>0</v>
      </c>
      <c r="F55" s="110">
        <f t="shared" si="7"/>
        <v>0</v>
      </c>
      <c r="G55" s="110">
        <f t="shared" si="7"/>
        <v>0</v>
      </c>
      <c r="H55" s="110">
        <f t="shared" si="7"/>
        <v>-19935357</v>
      </c>
      <c r="I55" s="110">
        <f t="shared" si="7"/>
        <v>-19935357</v>
      </c>
      <c r="J55" s="110">
        <f t="shared" si="7"/>
        <v>-19935357</v>
      </c>
      <c r="K55" s="110">
        <f t="shared" si="7"/>
        <v>-19935357</v>
      </c>
      <c r="L55" s="110">
        <f t="shared" si="7"/>
        <v>-19935357</v>
      </c>
      <c r="M55" s="110">
        <f t="shared" si="7"/>
        <v>-19935357</v>
      </c>
      <c r="N55" s="110">
        <f t="shared" si="7"/>
        <v>-19935357</v>
      </c>
      <c r="O55" s="110">
        <f t="shared" si="7"/>
        <v>-19935357</v>
      </c>
      <c r="P55" s="110">
        <f t="shared" si="7"/>
        <v>-19935357</v>
      </c>
      <c r="Q55" s="110">
        <f t="shared" si="7"/>
        <v>-19935357</v>
      </c>
      <c r="R55" s="110">
        <f t="shared" si="7"/>
        <v>-19935357</v>
      </c>
      <c r="S55" s="110">
        <f t="shared" si="7"/>
        <v>-19935357</v>
      </c>
      <c r="T55" s="110">
        <f t="shared" si="7"/>
        <v>-19935357</v>
      </c>
      <c r="U55" s="110">
        <f t="shared" si="7"/>
        <v>-19935357</v>
      </c>
      <c r="V55" s="239">
        <f>SUBTOTAL(9,V52:V54)</f>
        <v>-19935357</v>
      </c>
      <c r="W55" s="107"/>
      <c r="X55" s="107"/>
    </row>
    <row r="56" spans="1:24" ht="12.75">
      <c r="A56" s="107"/>
      <c r="B56" s="107"/>
      <c r="C56" s="107"/>
      <c r="D56" s="107"/>
      <c r="E56" s="107"/>
      <c r="F56" s="107"/>
      <c r="G56" s="107"/>
      <c r="H56" s="107"/>
      <c r="I56" s="107"/>
      <c r="J56" s="107"/>
      <c r="K56" s="107"/>
      <c r="L56" s="107"/>
      <c r="M56" s="107"/>
      <c r="N56" s="107"/>
      <c r="O56" s="107"/>
      <c r="P56" s="107"/>
      <c r="Q56" s="107"/>
      <c r="R56" s="107"/>
      <c r="S56" s="107"/>
      <c r="T56" s="107"/>
      <c r="U56" s="107"/>
      <c r="V56" s="240" t="s">
        <v>440</v>
      </c>
      <c r="W56" s="107"/>
      <c r="X56" s="107"/>
    </row>
    <row r="57" spans="1:24" ht="12.75">
      <c r="A57" s="107"/>
      <c r="B57" s="107"/>
      <c r="C57" s="107"/>
      <c r="D57" s="107"/>
      <c r="E57" s="107"/>
      <c r="F57" s="107"/>
      <c r="G57" s="107"/>
      <c r="H57" s="107" t="s">
        <v>1</v>
      </c>
      <c r="I57" s="107"/>
      <c r="J57" s="107"/>
      <c r="K57" s="107"/>
      <c r="L57" s="107"/>
      <c r="M57" s="107"/>
      <c r="N57" s="107"/>
      <c r="O57" s="107"/>
      <c r="P57" s="107"/>
      <c r="Q57" s="107"/>
      <c r="R57" s="107"/>
      <c r="S57" s="107"/>
      <c r="T57" s="107"/>
      <c r="U57" s="107"/>
      <c r="V57" s="107"/>
      <c r="W57" s="107"/>
      <c r="X57" s="107"/>
    </row>
    <row r="58" spans="1:24" ht="12.75">
      <c r="A58" s="46" t="s">
        <v>206</v>
      </c>
      <c r="B58" s="107"/>
      <c r="C58" s="107"/>
      <c r="D58" s="107"/>
      <c r="E58" s="107"/>
      <c r="F58" s="107"/>
      <c r="G58" s="107"/>
      <c r="H58" s="107"/>
      <c r="I58" s="107"/>
      <c r="J58" s="107"/>
      <c r="K58" s="107"/>
      <c r="L58" s="107"/>
      <c r="M58" s="107"/>
      <c r="N58" s="107"/>
      <c r="O58" s="107"/>
      <c r="P58" s="107"/>
      <c r="Q58" s="107"/>
      <c r="R58" s="107"/>
      <c r="S58" s="107"/>
      <c r="T58" s="107"/>
      <c r="U58" s="107"/>
      <c r="V58" s="45" t="s">
        <v>209</v>
      </c>
      <c r="W58" s="107"/>
      <c r="X58" s="107"/>
    </row>
    <row r="59" spans="1:24" ht="12.75">
      <c r="A59" s="107" t="s">
        <v>8</v>
      </c>
      <c r="B59" s="107" t="s">
        <v>9</v>
      </c>
      <c r="C59" s="108">
        <v>0.0286</v>
      </c>
      <c r="D59" s="103">
        <f>$C59*D53</f>
        <v>0</v>
      </c>
      <c r="E59" s="103">
        <f>(E53+D53)/2*$C59/12</f>
        <v>0</v>
      </c>
      <c r="F59" s="103">
        <f aca="true" t="shared" si="8" ref="F59:U60">(F53+E53)/2*$C59/12</f>
        <v>0</v>
      </c>
      <c r="G59" s="103">
        <f t="shared" si="8"/>
        <v>0</v>
      </c>
      <c r="H59" s="103">
        <f t="shared" si="8"/>
        <v>0</v>
      </c>
      <c r="I59" s="103">
        <f t="shared" si="8"/>
        <v>0</v>
      </c>
      <c r="J59" s="103">
        <f t="shared" si="8"/>
        <v>0</v>
      </c>
      <c r="K59" s="103">
        <f t="shared" si="8"/>
        <v>0</v>
      </c>
      <c r="L59" s="103">
        <f t="shared" si="8"/>
        <v>0</v>
      </c>
      <c r="M59" s="103">
        <f t="shared" si="8"/>
        <v>0</v>
      </c>
      <c r="N59" s="103">
        <f t="shared" si="8"/>
        <v>0</v>
      </c>
      <c r="O59" s="103">
        <f t="shared" si="8"/>
        <v>0</v>
      </c>
      <c r="P59" s="103">
        <f t="shared" si="8"/>
        <v>0</v>
      </c>
      <c r="Q59" s="103">
        <f t="shared" si="8"/>
        <v>0</v>
      </c>
      <c r="R59" s="103">
        <f t="shared" si="8"/>
        <v>0</v>
      </c>
      <c r="S59" s="103">
        <f t="shared" si="8"/>
        <v>0</v>
      </c>
      <c r="T59" s="103">
        <f t="shared" si="8"/>
        <v>0</v>
      </c>
      <c r="U59" s="103">
        <f t="shared" si="8"/>
        <v>0</v>
      </c>
      <c r="V59" s="111">
        <f>SUM(J59:U59)</f>
        <v>0</v>
      </c>
      <c r="W59" s="107"/>
      <c r="X59" s="107"/>
    </row>
    <row r="60" spans="1:24" ht="12.75">
      <c r="A60" s="107" t="s">
        <v>7</v>
      </c>
      <c r="B60" s="107" t="s">
        <v>9</v>
      </c>
      <c r="C60" s="108">
        <v>0.0286</v>
      </c>
      <c r="D60" s="103">
        <f>$C60*D54</f>
        <v>0</v>
      </c>
      <c r="E60" s="103">
        <f>(E54+D54)/2*$C60/12</f>
        <v>0</v>
      </c>
      <c r="F60" s="103">
        <f t="shared" si="8"/>
        <v>0</v>
      </c>
      <c r="G60" s="103">
        <f t="shared" si="8"/>
        <v>0</v>
      </c>
      <c r="H60" s="103">
        <f t="shared" si="8"/>
        <v>-23756.300424999998</v>
      </c>
      <c r="I60" s="103">
        <f t="shared" si="8"/>
        <v>-47512.600849999995</v>
      </c>
      <c r="J60" s="103">
        <f t="shared" si="8"/>
        <v>-47512.600849999995</v>
      </c>
      <c r="K60" s="103">
        <f t="shared" si="8"/>
        <v>-47512.600849999995</v>
      </c>
      <c r="L60" s="103">
        <f t="shared" si="8"/>
        <v>-47512.600849999995</v>
      </c>
      <c r="M60" s="103">
        <f t="shared" si="8"/>
        <v>-47512.600849999995</v>
      </c>
      <c r="N60" s="103">
        <f t="shared" si="8"/>
        <v>-47512.600849999995</v>
      </c>
      <c r="O60" s="103">
        <f t="shared" si="8"/>
        <v>-47512.600849999995</v>
      </c>
      <c r="P60" s="103">
        <f t="shared" si="8"/>
        <v>-47512.600849999995</v>
      </c>
      <c r="Q60" s="103">
        <f t="shared" si="8"/>
        <v>-47512.600849999995</v>
      </c>
      <c r="R60" s="103">
        <f t="shared" si="8"/>
        <v>-47512.600849999995</v>
      </c>
      <c r="S60" s="103">
        <f t="shared" si="8"/>
        <v>-47512.600849999995</v>
      </c>
      <c r="T60" s="103">
        <f t="shared" si="8"/>
        <v>-47512.600849999995</v>
      </c>
      <c r="U60" s="103">
        <f t="shared" si="8"/>
        <v>-47512.600849999995</v>
      </c>
      <c r="V60" s="103">
        <f>SUM(J60:U60)</f>
        <v>-570151.2102</v>
      </c>
      <c r="W60" s="107"/>
      <c r="X60" s="107"/>
    </row>
    <row r="61" spans="1:24" ht="12.75">
      <c r="A61" s="107" t="s">
        <v>207</v>
      </c>
      <c r="B61" s="107"/>
      <c r="C61" s="107"/>
      <c r="D61" s="110">
        <f>SUBTOTAL(9,D59:D60)</f>
        <v>0</v>
      </c>
      <c r="E61" s="110">
        <f aca="true" t="shared" si="9" ref="E61:V61">SUBTOTAL(9,E59:E60)</f>
        <v>0</v>
      </c>
      <c r="F61" s="110">
        <f t="shared" si="9"/>
        <v>0</v>
      </c>
      <c r="G61" s="110">
        <f t="shared" si="9"/>
        <v>0</v>
      </c>
      <c r="H61" s="110">
        <f t="shared" si="9"/>
        <v>-23756.300424999998</v>
      </c>
      <c r="I61" s="110">
        <f t="shared" si="9"/>
        <v>-47512.600849999995</v>
      </c>
      <c r="J61" s="110">
        <f t="shared" si="9"/>
        <v>-47512.600849999995</v>
      </c>
      <c r="K61" s="110">
        <f t="shared" si="9"/>
        <v>-47512.600849999995</v>
      </c>
      <c r="L61" s="110">
        <f t="shared" si="9"/>
        <v>-47512.600849999995</v>
      </c>
      <c r="M61" s="110">
        <f t="shared" si="9"/>
        <v>-47512.600849999995</v>
      </c>
      <c r="N61" s="110">
        <f t="shared" si="9"/>
        <v>-47512.600849999995</v>
      </c>
      <c r="O61" s="110">
        <f t="shared" si="9"/>
        <v>-47512.600849999995</v>
      </c>
      <c r="P61" s="110">
        <f t="shared" si="9"/>
        <v>-47512.600849999995</v>
      </c>
      <c r="Q61" s="110">
        <f t="shared" si="9"/>
        <v>-47512.600849999995</v>
      </c>
      <c r="R61" s="110">
        <f t="shared" si="9"/>
        <v>-47512.600849999995</v>
      </c>
      <c r="S61" s="110">
        <f t="shared" si="9"/>
        <v>-47512.600849999995</v>
      </c>
      <c r="T61" s="110">
        <f t="shared" si="9"/>
        <v>-47512.600849999995</v>
      </c>
      <c r="U61" s="110">
        <f t="shared" si="9"/>
        <v>-47512.600849999995</v>
      </c>
      <c r="V61" s="239">
        <f t="shared" si="9"/>
        <v>-570151.2102</v>
      </c>
      <c r="W61" s="107"/>
      <c r="X61" s="107"/>
    </row>
    <row r="62" spans="1:24" ht="12.75">
      <c r="A62" s="107"/>
      <c r="B62" s="107"/>
      <c r="C62" s="107"/>
      <c r="D62" s="107"/>
      <c r="E62" s="107"/>
      <c r="F62" s="107"/>
      <c r="G62" s="107"/>
      <c r="H62" s="107"/>
      <c r="I62" s="107"/>
      <c r="J62" s="107"/>
      <c r="K62" s="107"/>
      <c r="L62" s="107"/>
      <c r="M62" s="107"/>
      <c r="N62" s="107"/>
      <c r="O62" s="107"/>
      <c r="P62" s="107"/>
      <c r="Q62" s="107"/>
      <c r="R62" s="107"/>
      <c r="S62" s="107"/>
      <c r="T62" s="107"/>
      <c r="U62" s="107"/>
      <c r="V62" s="240" t="s">
        <v>440</v>
      </c>
      <c r="W62" s="107"/>
      <c r="X62" s="107"/>
    </row>
    <row r="63" spans="1:24" ht="12.75">
      <c r="A63" s="107"/>
      <c r="B63" s="107"/>
      <c r="C63" s="107"/>
      <c r="D63" s="107"/>
      <c r="E63" s="107"/>
      <c r="F63" s="107"/>
      <c r="G63" s="107"/>
      <c r="H63" s="107"/>
      <c r="I63" s="109" t="s">
        <v>1</v>
      </c>
      <c r="J63" s="107"/>
      <c r="K63" s="107"/>
      <c r="L63" s="107"/>
      <c r="M63" s="107"/>
      <c r="N63" s="107"/>
      <c r="O63" s="107"/>
      <c r="P63" s="107"/>
      <c r="Q63" s="107"/>
      <c r="R63" s="107"/>
      <c r="S63" s="107"/>
      <c r="T63" s="107"/>
      <c r="U63" s="107"/>
      <c r="V63" s="107"/>
      <c r="W63" s="107"/>
      <c r="X63" s="107"/>
    </row>
    <row r="64" spans="1:24" ht="12.75">
      <c r="A64" s="46"/>
      <c r="B64" s="107"/>
      <c r="C64" s="107"/>
      <c r="D64" s="107"/>
      <c r="E64" s="107"/>
      <c r="F64" s="107"/>
      <c r="G64" s="107"/>
      <c r="H64" s="107"/>
      <c r="I64" s="107"/>
      <c r="J64" s="107"/>
      <c r="K64" s="107"/>
      <c r="L64" s="107"/>
      <c r="M64" s="107"/>
      <c r="N64" s="107"/>
      <c r="O64" s="107"/>
      <c r="P64" s="107"/>
      <c r="Q64" s="107"/>
      <c r="R64" s="107"/>
      <c r="S64" s="107"/>
      <c r="T64" s="107"/>
      <c r="U64" s="107"/>
      <c r="V64" s="107"/>
      <c r="W64" s="107"/>
      <c r="X64" s="107"/>
    </row>
    <row r="65" ht="12.75">
      <c r="A65" s="47"/>
    </row>
  </sheetData>
  <sheetProtection/>
  <conditionalFormatting sqref="A65">
    <cfRule type="cellIs" priority="2" dxfId="0" operator="equal" stopIfTrue="1">
      <formula>"Adjustment to Income/Expense/Rate Base:"</formula>
    </cfRule>
  </conditionalFormatting>
  <printOptions/>
  <pageMargins left="0.25" right="0.25" top="0.5" bottom="0.3" header="0.5" footer="0.5"/>
  <pageSetup cellComments="asDisplayed" fitToWidth="2" fitToHeight="1" horizontalDpi="600" verticalDpi="600" orientation="landscape" scale="61" r:id="rId1"/>
  <headerFooter alignWithMargins="0">
    <oddFooter>&amp;L
&amp;CPage 2.&amp;P+1
</oddFooter>
  </headerFooter>
  <colBreaks count="5" manualBreakCount="5">
    <brk id="10" max="63" man="1"/>
    <brk id="15" max="65535" man="1"/>
    <brk id="20" max="63" man="1"/>
    <brk id="30" min="4" max="33" man="1"/>
    <brk id="40"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F45"/>
  <sheetViews>
    <sheetView zoomScale="80" zoomScaleNormal="80" zoomScalePageLayoutView="0" workbookViewId="0" topLeftCell="A1">
      <pane ySplit="7" topLeftCell="BM8" activePane="bottomLeft" state="frozen"/>
      <selection pane="topLeft" activeCell="A1" sqref="A1"/>
      <selection pane="bottomLeft" activeCell="C46" sqref="C46"/>
    </sheetView>
  </sheetViews>
  <sheetFormatPr defaultColWidth="9.140625" defaultRowHeight="12.75"/>
  <cols>
    <col min="1" max="1" width="33.8515625" style="0" customWidth="1"/>
    <col min="2" max="2" width="35.28125" style="0" bestFit="1" customWidth="1"/>
    <col min="3" max="3" width="23.00390625" style="0" customWidth="1"/>
    <col min="4" max="4" width="23.140625" style="0" bestFit="1" customWidth="1"/>
    <col min="5" max="5" width="19.421875" style="0" customWidth="1"/>
  </cols>
  <sheetData>
    <row r="1" spans="1:5" ht="12.75">
      <c r="A1" s="1" t="s">
        <v>18</v>
      </c>
      <c r="C1" s="153"/>
      <c r="D1" s="153"/>
      <c r="E1" s="1"/>
    </row>
    <row r="2" ht="12.75">
      <c r="A2" s="1" t="s">
        <v>252</v>
      </c>
    </row>
    <row r="3" ht="12.75">
      <c r="A3" s="1" t="s">
        <v>314</v>
      </c>
    </row>
    <row r="4" spans="2:5" ht="12.75">
      <c r="B4" s="154"/>
      <c r="C4" s="155" t="s">
        <v>315</v>
      </c>
      <c r="D4" s="155" t="s">
        <v>316</v>
      </c>
      <c r="E4" s="155" t="s">
        <v>317</v>
      </c>
    </row>
    <row r="5" spans="1:5" ht="12.75">
      <c r="A5" s="154"/>
      <c r="B5" s="154"/>
      <c r="C5" s="154"/>
      <c r="E5" s="154" t="s">
        <v>318</v>
      </c>
    </row>
    <row r="6" spans="1:5" ht="12.75">
      <c r="A6" s="154"/>
      <c r="B6" s="154"/>
      <c r="C6" s="154" t="s">
        <v>419</v>
      </c>
      <c r="D6" s="154" t="s">
        <v>420</v>
      </c>
      <c r="E6" s="154" t="s">
        <v>320</v>
      </c>
    </row>
    <row r="7" spans="1:5" ht="12.75">
      <c r="A7" s="156" t="s">
        <v>10</v>
      </c>
      <c r="B7" s="156" t="s">
        <v>319</v>
      </c>
      <c r="C7" s="156" t="s">
        <v>406</v>
      </c>
      <c r="D7" s="156" t="s">
        <v>418</v>
      </c>
      <c r="E7" s="156" t="s">
        <v>351</v>
      </c>
    </row>
    <row r="9" ht="12.75">
      <c r="A9" t="s">
        <v>321</v>
      </c>
    </row>
    <row r="10" spans="1:5" ht="12.75">
      <c r="A10" s="157" t="s">
        <v>322</v>
      </c>
      <c r="B10" s="158">
        <v>447.12</v>
      </c>
      <c r="C10" s="160">
        <v>20003793.64</v>
      </c>
      <c r="D10" s="159">
        <v>20003793.64</v>
      </c>
      <c r="E10" s="270">
        <f>D10-C10</f>
        <v>0</v>
      </c>
    </row>
    <row r="11" spans="1:6" ht="12.75">
      <c r="A11" s="157" t="s">
        <v>323</v>
      </c>
      <c r="B11" s="158">
        <v>447.122</v>
      </c>
      <c r="C11" s="160">
        <v>25490589.4</v>
      </c>
      <c r="D11" s="159">
        <v>25490589.4</v>
      </c>
      <c r="E11" s="270">
        <f>D11-C11</f>
        <v>0</v>
      </c>
      <c r="F11" s="219"/>
    </row>
    <row r="12" spans="1:6" ht="12.75">
      <c r="A12" s="157" t="s">
        <v>324</v>
      </c>
      <c r="B12" s="158" t="s">
        <v>325</v>
      </c>
      <c r="C12" s="160">
        <v>722745133.1500001</v>
      </c>
      <c r="D12" s="159">
        <v>722404002.6500001</v>
      </c>
      <c r="E12" s="228">
        <f>D12-C12</f>
        <v>-341130.5</v>
      </c>
      <c r="F12" s="241" t="s">
        <v>440</v>
      </c>
    </row>
    <row r="13" spans="1:6" ht="12.75">
      <c r="A13" s="157" t="s">
        <v>326</v>
      </c>
      <c r="B13" s="158">
        <v>447.5</v>
      </c>
      <c r="C13" s="163">
        <v>0</v>
      </c>
      <c r="D13" s="162">
        <v>0</v>
      </c>
      <c r="E13" s="270">
        <f>D13-C13</f>
        <v>0</v>
      </c>
      <c r="F13" s="219"/>
    </row>
    <row r="14" spans="1:6" ht="12.75">
      <c r="A14" t="s">
        <v>327</v>
      </c>
      <c r="B14" s="158"/>
      <c r="C14" s="291">
        <f>SUM(C10:C13)</f>
        <v>768239516.19</v>
      </c>
      <c r="D14" s="292">
        <f>SUM(D10:D13)</f>
        <v>767898385.69</v>
      </c>
      <c r="E14" s="293">
        <f>SUM(E10:E13)</f>
        <v>-341130.5</v>
      </c>
      <c r="F14" s="219"/>
    </row>
    <row r="15" spans="1:6" ht="12.75">
      <c r="A15" s="157"/>
      <c r="B15" s="158"/>
      <c r="C15" s="160"/>
      <c r="D15" s="159"/>
      <c r="E15" s="271"/>
      <c r="F15" s="219"/>
    </row>
    <row r="16" spans="5:6" ht="12.75">
      <c r="E16" s="219"/>
      <c r="F16" s="219"/>
    </row>
    <row r="17" spans="1:6" ht="12.75">
      <c r="A17" t="s">
        <v>328</v>
      </c>
      <c r="B17" s="158"/>
      <c r="C17" s="160"/>
      <c r="D17" s="159"/>
      <c r="E17" s="272"/>
      <c r="F17" s="219"/>
    </row>
    <row r="18" spans="1:6" ht="12.75">
      <c r="A18" s="157" t="s">
        <v>329</v>
      </c>
      <c r="B18" s="158">
        <v>555.66</v>
      </c>
      <c r="C18" s="160">
        <v>67941800.37777631</v>
      </c>
      <c r="D18" s="159">
        <v>67941800.37777631</v>
      </c>
      <c r="E18" s="270">
        <f aca="true" t="shared" si="0" ref="E18:E23">D18-C18</f>
        <v>0</v>
      </c>
      <c r="F18" s="219"/>
    </row>
    <row r="19" spans="1:6" ht="12.75">
      <c r="A19" s="157" t="s">
        <v>330</v>
      </c>
      <c r="B19" s="158">
        <v>555.68</v>
      </c>
      <c r="C19" s="160">
        <v>45698316.234939694</v>
      </c>
      <c r="D19" s="159">
        <v>45698316.234939694</v>
      </c>
      <c r="E19" s="270">
        <f t="shared" si="0"/>
        <v>0</v>
      </c>
      <c r="F19" s="219"/>
    </row>
    <row r="20" spans="1:6" ht="12.75">
      <c r="A20" s="157" t="s">
        <v>331</v>
      </c>
      <c r="B20" s="158" t="s">
        <v>332</v>
      </c>
      <c r="C20" s="160">
        <v>60759622.863195196</v>
      </c>
      <c r="D20" s="159">
        <v>60759622.863195196</v>
      </c>
      <c r="E20" s="270">
        <f t="shared" si="0"/>
        <v>0</v>
      </c>
      <c r="F20" s="219"/>
    </row>
    <row r="21" spans="1:6" ht="12.75">
      <c r="A21" s="157" t="s">
        <v>333</v>
      </c>
      <c r="B21" s="158" t="s">
        <v>334</v>
      </c>
      <c r="C21" s="160">
        <v>328654685.95408887</v>
      </c>
      <c r="D21" s="159">
        <v>328971113.9440889</v>
      </c>
      <c r="E21" s="228">
        <f t="shared" si="0"/>
        <v>316427.99000000954</v>
      </c>
      <c r="F21" s="241" t="s">
        <v>440</v>
      </c>
    </row>
    <row r="22" spans="1:6" ht="12.75">
      <c r="A22" s="157" t="s">
        <v>335</v>
      </c>
      <c r="B22" s="158"/>
      <c r="C22" s="164">
        <v>7467740</v>
      </c>
      <c r="D22" s="161">
        <v>7467740</v>
      </c>
      <c r="E22" s="270">
        <f t="shared" si="0"/>
        <v>0</v>
      </c>
      <c r="F22" s="219"/>
    </row>
    <row r="23" spans="1:6" ht="12.75">
      <c r="A23" s="157" t="s">
        <v>336</v>
      </c>
      <c r="B23" s="158"/>
      <c r="C23" s="164">
        <v>28284029.47</v>
      </c>
      <c r="D23" s="161">
        <v>28284029.47</v>
      </c>
      <c r="E23" s="270">
        <f t="shared" si="0"/>
        <v>0</v>
      </c>
      <c r="F23" s="219"/>
    </row>
    <row r="24" spans="1:6" ht="12.75">
      <c r="A24" t="s">
        <v>337</v>
      </c>
      <c r="B24" s="158"/>
      <c r="C24" s="291">
        <f>SUM(C18:C23)</f>
        <v>538806194.9000001</v>
      </c>
      <c r="D24" s="292">
        <f>SUM(D18:D23)</f>
        <v>539122622.8900001</v>
      </c>
      <c r="E24" s="293">
        <f>SUM(E18:E23)</f>
        <v>316427.99000000954</v>
      </c>
      <c r="F24" s="219"/>
    </row>
    <row r="25" spans="5:6" ht="12.75">
      <c r="E25" s="219"/>
      <c r="F25" s="219"/>
    </row>
    <row r="26" spans="1:6" ht="12.75">
      <c r="A26" s="157"/>
      <c r="B26" s="158"/>
      <c r="C26" s="164"/>
      <c r="D26" s="161"/>
      <c r="E26" s="270"/>
      <c r="F26" s="219"/>
    </row>
    <row r="27" spans="1:6" ht="12.75">
      <c r="A27" t="s">
        <v>338</v>
      </c>
      <c r="B27" s="158"/>
      <c r="C27" s="160"/>
      <c r="D27" s="159"/>
      <c r="E27" s="272"/>
      <c r="F27" s="219"/>
    </row>
    <row r="28" spans="1:6" ht="12.75">
      <c r="A28" s="157" t="s">
        <v>339</v>
      </c>
      <c r="B28" s="158">
        <v>565.26</v>
      </c>
      <c r="C28" s="160">
        <v>41640689.36000001</v>
      </c>
      <c r="D28" s="159">
        <v>41640689.36000001</v>
      </c>
      <c r="E28" s="270">
        <f>D28-C28</f>
        <v>0</v>
      </c>
      <c r="F28" s="219"/>
    </row>
    <row r="29" spans="1:6" ht="12.75">
      <c r="A29" s="157" t="s">
        <v>340</v>
      </c>
      <c r="B29" s="158">
        <v>565.27</v>
      </c>
      <c r="C29" s="160">
        <v>408869.85000001267</v>
      </c>
      <c r="D29" s="159">
        <v>408869.85000001267</v>
      </c>
      <c r="E29" s="270">
        <f>D29-C29</f>
        <v>0</v>
      </c>
      <c r="F29" s="219"/>
    </row>
    <row r="30" spans="1:6" ht="12.75">
      <c r="A30" s="157" t="s">
        <v>333</v>
      </c>
      <c r="B30" s="158" t="s">
        <v>341</v>
      </c>
      <c r="C30" s="160">
        <v>107478125.38999997</v>
      </c>
      <c r="D30" s="159">
        <v>107478125.38999997</v>
      </c>
      <c r="E30" s="270">
        <f>D30-C30</f>
        <v>0</v>
      </c>
      <c r="F30" s="219"/>
    </row>
    <row r="31" spans="1:6" ht="12.75">
      <c r="A31" s="157" t="s">
        <v>342</v>
      </c>
      <c r="B31" s="158">
        <v>565.25</v>
      </c>
      <c r="C31" s="160">
        <v>892562.09</v>
      </c>
      <c r="D31" s="159">
        <v>891490.09</v>
      </c>
      <c r="E31" s="228">
        <f>D31-C31</f>
        <v>-1072</v>
      </c>
      <c r="F31" s="241" t="s">
        <v>440</v>
      </c>
    </row>
    <row r="32" spans="1:6" ht="12.75">
      <c r="A32" t="s">
        <v>343</v>
      </c>
      <c r="B32" s="158"/>
      <c r="C32" s="291">
        <f>SUM(C28:C31)</f>
        <v>150420246.69</v>
      </c>
      <c r="D32" s="292">
        <f>SUM(D28:D31)</f>
        <v>150419174.69</v>
      </c>
      <c r="E32" s="294">
        <f>SUM(E28:E31)</f>
        <v>-1072</v>
      </c>
      <c r="F32" s="219"/>
    </row>
    <row r="33" spans="2:6" ht="12.75">
      <c r="B33" s="158"/>
      <c r="C33" s="160"/>
      <c r="D33" s="159"/>
      <c r="E33" s="270"/>
      <c r="F33" s="219"/>
    </row>
    <row r="34" spans="1:6" ht="12.75">
      <c r="A34" t="s">
        <v>344</v>
      </c>
      <c r="B34" s="158"/>
      <c r="C34" s="160"/>
      <c r="D34" s="159"/>
      <c r="E34" s="270"/>
      <c r="F34" s="219"/>
    </row>
    <row r="35" spans="1:6" ht="12.75">
      <c r="A35" s="157" t="s">
        <v>229</v>
      </c>
      <c r="B35" s="158" t="s">
        <v>345</v>
      </c>
      <c r="C35" s="160">
        <v>564141766.49</v>
      </c>
      <c r="D35" s="159">
        <v>564849755.5</v>
      </c>
      <c r="E35" s="228">
        <f aca="true" t="shared" si="1" ref="E35:E40">D35-C35</f>
        <v>707989.0099999905</v>
      </c>
      <c r="F35" s="241" t="s">
        <v>440</v>
      </c>
    </row>
    <row r="36" spans="1:6" ht="12.75">
      <c r="A36" s="157" t="s">
        <v>230</v>
      </c>
      <c r="B36" s="158">
        <v>501.35</v>
      </c>
      <c r="C36" s="160">
        <v>8969939.46060454</v>
      </c>
      <c r="D36" s="159">
        <v>8973781.355594005</v>
      </c>
      <c r="E36" s="228">
        <f t="shared" si="1"/>
        <v>3841.8949894662946</v>
      </c>
      <c r="F36" s="241" t="s">
        <v>440</v>
      </c>
    </row>
    <row r="37" spans="1:6" ht="12.75">
      <c r="A37" s="157" t="s">
        <v>346</v>
      </c>
      <c r="B37" s="158">
        <v>503</v>
      </c>
      <c r="C37" s="160">
        <v>3897088.74</v>
      </c>
      <c r="D37" s="159">
        <v>3897088.74</v>
      </c>
      <c r="E37" s="270">
        <f t="shared" si="1"/>
        <v>0</v>
      </c>
      <c r="F37" s="219"/>
    </row>
    <row r="38" spans="1:6" ht="12.75">
      <c r="A38" s="157" t="s">
        <v>231</v>
      </c>
      <c r="B38" s="158">
        <v>547</v>
      </c>
      <c r="C38" s="160">
        <v>453894423.75609446</v>
      </c>
      <c r="D38" s="159">
        <v>454157166.91088724</v>
      </c>
      <c r="E38" s="228">
        <f t="shared" si="1"/>
        <v>262743.15479278564</v>
      </c>
      <c r="F38" s="241" t="s">
        <v>440</v>
      </c>
    </row>
    <row r="39" spans="1:6" ht="12.75">
      <c r="A39" s="157" t="s">
        <v>232</v>
      </c>
      <c r="B39" s="158">
        <v>547</v>
      </c>
      <c r="C39" s="160">
        <v>11954634.494481383</v>
      </c>
      <c r="D39" s="159">
        <v>11944256.454699194</v>
      </c>
      <c r="E39" s="228">
        <f t="shared" si="1"/>
        <v>-10378.039782188833</v>
      </c>
      <c r="F39" s="241" t="s">
        <v>440</v>
      </c>
    </row>
    <row r="40" spans="1:6" ht="12.75">
      <c r="A40" s="157" t="s">
        <v>347</v>
      </c>
      <c r="B40" s="158" t="s">
        <v>348</v>
      </c>
      <c r="C40" s="160">
        <v>54321235.5</v>
      </c>
      <c r="D40" s="159">
        <v>54335758.69</v>
      </c>
      <c r="E40" s="228">
        <f t="shared" si="1"/>
        <v>14523.189999997616</v>
      </c>
      <c r="F40" s="241" t="s">
        <v>440</v>
      </c>
    </row>
    <row r="41" spans="1:6" ht="12.75">
      <c r="A41" t="s">
        <v>349</v>
      </c>
      <c r="C41" s="291">
        <f>SUM(C35:C40)</f>
        <v>1097179088.4411802</v>
      </c>
      <c r="D41" s="292">
        <f>SUM(D35:D40)</f>
        <v>1098157807.6511805</v>
      </c>
      <c r="E41" s="294">
        <f>SUM(E35:E40)</f>
        <v>978719.2100000512</v>
      </c>
      <c r="F41" s="219"/>
    </row>
    <row r="42" spans="3:6" ht="12.75">
      <c r="C42" s="160"/>
      <c r="D42" s="159"/>
      <c r="E42" s="270"/>
      <c r="F42" s="219"/>
    </row>
    <row r="43" spans="1:6" ht="13.5" thickBot="1">
      <c r="A43" s="154" t="s">
        <v>350</v>
      </c>
      <c r="B43" s="1"/>
      <c r="C43" s="295">
        <f>-C14+C24+C32+C41</f>
        <v>1018166013.8411803</v>
      </c>
      <c r="D43" s="295">
        <f>-D14+D24+D32+D41</f>
        <v>1019801219.5411806</v>
      </c>
      <c r="E43" s="295">
        <f>-E14+E24+E32+E41</f>
        <v>1635205.7000000607</v>
      </c>
      <c r="F43" s="219"/>
    </row>
    <row r="44" ht="13.5" thickTop="1">
      <c r="F44" s="219"/>
    </row>
    <row r="45" spans="3:5" ht="12.75">
      <c r="C45" s="159" t="s">
        <v>1</v>
      </c>
      <c r="E45" s="219"/>
    </row>
  </sheetData>
  <sheetProtection/>
  <printOptions/>
  <pageMargins left="1" right="0.5" top="1" bottom="0.75" header="0.75" footer="0.3"/>
  <pageSetup fitToHeight="1" fitToWidth="1" horizontalDpi="600" verticalDpi="600" orientation="portrait" scale="63" r:id="rId1"/>
  <headerFooter alignWithMargins="0">
    <oddHeader>&amp;RPage 2.4
</oddHeader>
  </headerFooter>
</worksheet>
</file>

<file path=xl/worksheets/sheet6.xml><?xml version="1.0" encoding="utf-8"?>
<worksheet xmlns="http://schemas.openxmlformats.org/spreadsheetml/2006/main" xmlns:r="http://schemas.openxmlformats.org/officeDocument/2006/relationships">
  <dimension ref="A1:IU51"/>
  <sheetViews>
    <sheetView zoomScale="75" zoomScaleNormal="75" zoomScalePageLayoutView="0" workbookViewId="0" topLeftCell="A1">
      <selection activeCell="L27" sqref="L27"/>
    </sheetView>
  </sheetViews>
  <sheetFormatPr defaultColWidth="14.7109375" defaultRowHeight="12.75"/>
  <cols>
    <col min="1" max="1" width="32.28125" style="165" customWidth="1"/>
    <col min="2" max="2" width="16.140625" style="194" customWidth="1"/>
    <col min="3" max="3" width="18.28125" style="165" customWidth="1"/>
    <col min="4" max="4" width="13.140625" style="165" bestFit="1" customWidth="1"/>
    <col min="5" max="5" width="14.8515625" style="165" bestFit="1" customWidth="1"/>
    <col min="6" max="6" width="15.00390625" style="165" bestFit="1" customWidth="1"/>
    <col min="7" max="7" width="14.140625" style="165" bestFit="1" customWidth="1"/>
    <col min="8" max="8" width="15.57421875" style="165" bestFit="1" customWidth="1"/>
    <col min="9" max="9" width="15.00390625" style="165" bestFit="1" customWidth="1"/>
    <col min="10" max="10" width="15.7109375" style="165" bestFit="1" customWidth="1"/>
    <col min="11" max="11" width="14.8515625" style="165" bestFit="1" customWidth="1"/>
    <col min="12" max="12" width="19.7109375" style="165" bestFit="1" customWidth="1"/>
    <col min="13" max="13" width="23.8515625" style="273" bestFit="1" customWidth="1"/>
    <col min="14" max="255" width="14.7109375" style="273" customWidth="1"/>
    <col min="256" max="16384" width="33.57421875" style="273" customWidth="1"/>
  </cols>
  <sheetData>
    <row r="1" spans="1:12" ht="15">
      <c r="A1" s="203" t="s">
        <v>18</v>
      </c>
      <c r="B1" s="204"/>
      <c r="C1" s="205" t="s">
        <v>352</v>
      </c>
      <c r="D1" s="215">
        <v>40330</v>
      </c>
      <c r="E1" s="206" t="s">
        <v>1</v>
      </c>
      <c r="F1" s="206"/>
      <c r="G1" s="206"/>
      <c r="H1" s="206"/>
      <c r="I1" s="206"/>
      <c r="J1" s="206"/>
      <c r="K1" s="206"/>
      <c r="L1" s="206"/>
    </row>
    <row r="2" spans="1:12" ht="15">
      <c r="A2" s="203" t="s">
        <v>252</v>
      </c>
      <c r="B2" s="204"/>
      <c r="C2" s="205" t="s">
        <v>353</v>
      </c>
      <c r="D2" s="215">
        <v>40695</v>
      </c>
      <c r="E2" s="206" t="s">
        <v>1</v>
      </c>
      <c r="F2" s="206" t="s">
        <v>1</v>
      </c>
      <c r="G2" s="206"/>
      <c r="H2" s="179"/>
      <c r="I2" s="179"/>
      <c r="J2" s="179"/>
      <c r="K2" s="207" t="s">
        <v>1</v>
      </c>
      <c r="L2" s="207" t="s">
        <v>1</v>
      </c>
    </row>
    <row r="3" spans="1:12" ht="15">
      <c r="A3" s="203" t="s">
        <v>354</v>
      </c>
      <c r="B3" s="208"/>
      <c r="C3" s="208" t="s">
        <v>1</v>
      </c>
      <c r="D3" s="208" t="s">
        <v>1</v>
      </c>
      <c r="E3" s="208" t="s">
        <v>1</v>
      </c>
      <c r="F3" s="208" t="s">
        <v>1</v>
      </c>
      <c r="G3" s="208"/>
      <c r="H3" s="208" t="s">
        <v>1</v>
      </c>
      <c r="I3" s="203" t="s">
        <v>1</v>
      </c>
      <c r="J3" s="203"/>
      <c r="K3" s="208" t="s">
        <v>1</v>
      </c>
      <c r="L3" s="208" t="s">
        <v>1</v>
      </c>
    </row>
    <row r="4" spans="2:12" ht="15">
      <c r="B4" s="208" t="s">
        <v>1</v>
      </c>
      <c r="C4" s="208" t="s">
        <v>1</v>
      </c>
      <c r="D4" s="208" t="s">
        <v>1</v>
      </c>
      <c r="E4" s="208" t="s">
        <v>1</v>
      </c>
      <c r="F4" s="208" t="s">
        <v>355</v>
      </c>
      <c r="G4" s="208" t="s">
        <v>1</v>
      </c>
      <c r="H4" s="208" t="s">
        <v>355</v>
      </c>
      <c r="I4" s="208" t="s">
        <v>1</v>
      </c>
      <c r="J4" s="208" t="s">
        <v>1</v>
      </c>
      <c r="K4" s="208" t="s">
        <v>1</v>
      </c>
      <c r="L4" s="208" t="s">
        <v>1</v>
      </c>
    </row>
    <row r="5" spans="1:12" ht="32.25">
      <c r="A5" s="203" t="s">
        <v>10</v>
      </c>
      <c r="B5" s="208" t="s">
        <v>356</v>
      </c>
      <c r="C5" s="208" t="s">
        <v>357</v>
      </c>
      <c r="D5" s="209" t="s">
        <v>358</v>
      </c>
      <c r="E5" s="209" t="s">
        <v>359</v>
      </c>
      <c r="F5" s="209" t="s">
        <v>360</v>
      </c>
      <c r="G5" s="209" t="s">
        <v>361</v>
      </c>
      <c r="H5" s="209" t="s">
        <v>362</v>
      </c>
      <c r="I5" s="209" t="s">
        <v>363</v>
      </c>
      <c r="J5" s="209" t="s">
        <v>364</v>
      </c>
      <c r="K5" s="209" t="s">
        <v>365</v>
      </c>
      <c r="L5" s="209" t="s">
        <v>365</v>
      </c>
    </row>
    <row r="6" spans="1:12" ht="15">
      <c r="A6" s="166"/>
      <c r="B6" s="167"/>
      <c r="C6" s="168" t="s">
        <v>1</v>
      </c>
      <c r="D6" s="168">
        <f>+D2</f>
        <v>40695</v>
      </c>
      <c r="E6" s="168">
        <f>+D2</f>
        <v>40695</v>
      </c>
      <c r="F6" s="169" t="s">
        <v>366</v>
      </c>
      <c r="G6" s="168">
        <f>+D1</f>
        <v>40330</v>
      </c>
      <c r="H6" s="169" t="s">
        <v>366</v>
      </c>
      <c r="I6" s="169" t="s">
        <v>366</v>
      </c>
      <c r="J6" s="169" t="s">
        <v>366</v>
      </c>
      <c r="K6" s="168">
        <f>+D1</f>
        <v>40330</v>
      </c>
      <c r="L6" s="168">
        <f>+D2</f>
        <v>40695</v>
      </c>
    </row>
    <row r="7" spans="1:12" ht="15">
      <c r="A7" s="166"/>
      <c r="B7" s="167"/>
      <c r="C7" s="168"/>
      <c r="D7" s="170"/>
      <c r="E7" s="170"/>
      <c r="F7" s="171"/>
      <c r="G7" s="172"/>
      <c r="H7" s="171"/>
      <c r="I7" s="171"/>
      <c r="J7" s="171"/>
      <c r="K7" s="172"/>
      <c r="L7" s="172"/>
    </row>
    <row r="8" spans="1:255" ht="15">
      <c r="A8" s="173" t="s">
        <v>367</v>
      </c>
      <c r="B8" s="174">
        <v>40330</v>
      </c>
      <c r="C8" s="176">
        <v>86350</v>
      </c>
      <c r="D8" s="177">
        <v>23387</v>
      </c>
      <c r="E8" s="177">
        <v>62963</v>
      </c>
      <c r="F8" s="178">
        <v>21588</v>
      </c>
      <c r="G8" s="178">
        <v>84551</v>
      </c>
      <c r="H8" s="178">
        <v>0</v>
      </c>
      <c r="I8" s="178">
        <v>21588</v>
      </c>
      <c r="J8" s="178">
        <v>8192.861879999997</v>
      </c>
      <c r="K8" s="178">
        <v>32087.950010000004</v>
      </c>
      <c r="L8" s="178">
        <v>23895.088130000007</v>
      </c>
      <c r="M8" s="274"/>
      <c r="N8" s="275"/>
      <c r="O8" s="175"/>
      <c r="P8" s="276"/>
      <c r="Q8" s="276"/>
      <c r="R8" s="276"/>
      <c r="S8" s="276"/>
      <c r="T8" s="276"/>
      <c r="U8" s="276"/>
      <c r="V8" s="276"/>
      <c r="W8" s="276"/>
      <c r="X8" s="276"/>
      <c r="Y8" s="276"/>
      <c r="Z8" s="274"/>
      <c r="AA8" s="275"/>
      <c r="AB8" s="175"/>
      <c r="AC8" s="276"/>
      <c r="AD8" s="276"/>
      <c r="AE8" s="276"/>
      <c r="AF8" s="276"/>
      <c r="AG8" s="276"/>
      <c r="AH8" s="276"/>
      <c r="AI8" s="276"/>
      <c r="AJ8" s="276"/>
      <c r="AK8" s="276"/>
      <c r="AL8" s="276"/>
      <c r="AM8" s="274"/>
      <c r="AN8" s="275"/>
      <c r="AO8" s="175"/>
      <c r="AP8" s="276"/>
      <c r="AQ8" s="276"/>
      <c r="AR8" s="276"/>
      <c r="AS8" s="276"/>
      <c r="AT8" s="276"/>
      <c r="AU8" s="276"/>
      <c r="AV8" s="276"/>
      <c r="AW8" s="276"/>
      <c r="AX8" s="276"/>
      <c r="AY8" s="276"/>
      <c r="AZ8" s="274"/>
      <c r="BA8" s="275"/>
      <c r="BB8" s="175"/>
      <c r="BC8" s="276"/>
      <c r="BD8" s="276"/>
      <c r="BE8" s="276"/>
      <c r="BF8" s="276"/>
      <c r="BG8" s="276"/>
      <c r="BH8" s="276"/>
      <c r="BI8" s="276"/>
      <c r="BJ8" s="276"/>
      <c r="BK8" s="276"/>
      <c r="BL8" s="276"/>
      <c r="BM8" s="274"/>
      <c r="BN8" s="275"/>
      <c r="BO8" s="175"/>
      <c r="BP8" s="276"/>
      <c r="BQ8" s="276"/>
      <c r="BR8" s="276"/>
      <c r="BS8" s="276"/>
      <c r="BT8" s="276"/>
      <c r="BU8" s="276"/>
      <c r="BV8" s="276"/>
      <c r="BW8" s="276"/>
      <c r="BX8" s="276"/>
      <c r="BY8" s="276"/>
      <c r="BZ8" s="274"/>
      <c r="CA8" s="275"/>
      <c r="CB8" s="175"/>
      <c r="CC8" s="276"/>
      <c r="CD8" s="276"/>
      <c r="CE8" s="276"/>
      <c r="CF8" s="276"/>
      <c r="CG8" s="276"/>
      <c r="CH8" s="276"/>
      <c r="CI8" s="276"/>
      <c r="CJ8" s="276"/>
      <c r="CK8" s="276"/>
      <c r="CL8" s="276"/>
      <c r="CM8" s="274"/>
      <c r="CN8" s="275"/>
      <c r="CO8" s="175"/>
      <c r="CP8" s="276"/>
      <c r="CQ8" s="276"/>
      <c r="CR8" s="276"/>
      <c r="CS8" s="276"/>
      <c r="CT8" s="276"/>
      <c r="CU8" s="276"/>
      <c r="CV8" s="276"/>
      <c r="CW8" s="276"/>
      <c r="CX8" s="276"/>
      <c r="CY8" s="276"/>
      <c r="CZ8" s="274"/>
      <c r="DA8" s="275"/>
      <c r="DB8" s="175"/>
      <c r="DC8" s="276"/>
      <c r="DD8" s="276"/>
      <c r="DE8" s="276"/>
      <c r="DF8" s="276"/>
      <c r="DG8" s="276"/>
      <c r="DH8" s="276"/>
      <c r="DI8" s="276"/>
      <c r="DJ8" s="276"/>
      <c r="DK8" s="276"/>
      <c r="DL8" s="276"/>
      <c r="DM8" s="274"/>
      <c r="DN8" s="275"/>
      <c r="DO8" s="175"/>
      <c r="DP8" s="276"/>
      <c r="DQ8" s="276"/>
      <c r="DR8" s="276"/>
      <c r="DS8" s="276"/>
      <c r="DT8" s="276"/>
      <c r="DU8" s="276"/>
      <c r="DV8" s="276"/>
      <c r="DW8" s="276"/>
      <c r="DX8" s="276"/>
      <c r="DY8" s="276"/>
      <c r="DZ8" s="274"/>
      <c r="EA8" s="275"/>
      <c r="EB8" s="175"/>
      <c r="EC8" s="276"/>
      <c r="ED8" s="276"/>
      <c r="EE8" s="276"/>
      <c r="EF8" s="276"/>
      <c r="EG8" s="276"/>
      <c r="EH8" s="276"/>
      <c r="EI8" s="276"/>
      <c r="EJ8" s="276"/>
      <c r="EK8" s="276"/>
      <c r="EL8" s="276"/>
      <c r="EM8" s="274"/>
      <c r="EN8" s="275"/>
      <c r="EO8" s="175"/>
      <c r="EP8" s="276"/>
      <c r="EQ8" s="276"/>
      <c r="ER8" s="276"/>
      <c r="ES8" s="276"/>
      <c r="ET8" s="276"/>
      <c r="EU8" s="276"/>
      <c r="EV8" s="276"/>
      <c r="EW8" s="276"/>
      <c r="EX8" s="276"/>
      <c r="EY8" s="276"/>
      <c r="EZ8" s="274"/>
      <c r="FA8" s="275"/>
      <c r="FB8" s="175"/>
      <c r="FC8" s="276"/>
      <c r="FD8" s="276"/>
      <c r="FE8" s="276"/>
      <c r="FF8" s="276"/>
      <c r="FG8" s="276"/>
      <c r="FH8" s="276"/>
      <c r="FI8" s="276"/>
      <c r="FJ8" s="276"/>
      <c r="FK8" s="276"/>
      <c r="FL8" s="276"/>
      <c r="FM8" s="274"/>
      <c r="FN8" s="275"/>
      <c r="FO8" s="175"/>
      <c r="FP8" s="276"/>
      <c r="FQ8" s="276"/>
      <c r="FR8" s="276"/>
      <c r="FS8" s="276"/>
      <c r="FT8" s="276"/>
      <c r="FU8" s="276"/>
      <c r="FV8" s="276"/>
      <c r="FW8" s="276"/>
      <c r="FX8" s="276"/>
      <c r="FY8" s="276"/>
      <c r="FZ8" s="274"/>
      <c r="GA8" s="275"/>
      <c r="GB8" s="175"/>
      <c r="GC8" s="276"/>
      <c r="GD8" s="276"/>
      <c r="GE8" s="276"/>
      <c r="GF8" s="276"/>
      <c r="GG8" s="276"/>
      <c r="GH8" s="276"/>
      <c r="GI8" s="276"/>
      <c r="GJ8" s="276"/>
      <c r="GK8" s="276"/>
      <c r="GL8" s="276"/>
      <c r="GM8" s="274"/>
      <c r="GN8" s="275"/>
      <c r="GO8" s="175"/>
      <c r="GP8" s="276"/>
      <c r="GQ8" s="276"/>
      <c r="GR8" s="276"/>
      <c r="GS8" s="276"/>
      <c r="GT8" s="276"/>
      <c r="GU8" s="276"/>
      <c r="GV8" s="276"/>
      <c r="GW8" s="276"/>
      <c r="GX8" s="276"/>
      <c r="GY8" s="276"/>
      <c r="GZ8" s="274"/>
      <c r="HA8" s="275"/>
      <c r="HB8" s="175"/>
      <c r="HC8" s="276"/>
      <c r="HD8" s="276"/>
      <c r="HE8" s="276"/>
      <c r="HF8" s="276"/>
      <c r="HG8" s="276"/>
      <c r="HH8" s="276"/>
      <c r="HI8" s="276"/>
      <c r="HJ8" s="276"/>
      <c r="HK8" s="276"/>
      <c r="HL8" s="276"/>
      <c r="HM8" s="274"/>
      <c r="HN8" s="275"/>
      <c r="HO8" s="175"/>
      <c r="HP8" s="276"/>
      <c r="HQ8" s="276"/>
      <c r="HR8" s="276"/>
      <c r="HS8" s="276"/>
      <c r="HT8" s="276"/>
      <c r="HU8" s="276"/>
      <c r="HV8" s="276"/>
      <c r="HW8" s="276"/>
      <c r="HX8" s="276"/>
      <c r="HY8" s="276"/>
      <c r="HZ8" s="274"/>
      <c r="IA8" s="275"/>
      <c r="IB8" s="175"/>
      <c r="IC8" s="276"/>
      <c r="ID8" s="276"/>
      <c r="IE8" s="276"/>
      <c r="IF8" s="276"/>
      <c r="IG8" s="276"/>
      <c r="IH8" s="276"/>
      <c r="II8" s="276"/>
      <c r="IJ8" s="276"/>
      <c r="IK8" s="276"/>
      <c r="IL8" s="276"/>
      <c r="IM8" s="274"/>
      <c r="IN8" s="275"/>
      <c r="IO8" s="175"/>
      <c r="IP8" s="276"/>
      <c r="IQ8" s="276"/>
      <c r="IR8" s="276"/>
      <c r="IS8" s="276"/>
      <c r="IT8" s="276"/>
      <c r="IU8" s="276"/>
    </row>
    <row r="9" spans="1:255" ht="15">
      <c r="A9" s="173" t="s">
        <v>367</v>
      </c>
      <c r="B9" s="174">
        <v>40360</v>
      </c>
      <c r="C9" s="176">
        <v>86350</v>
      </c>
      <c r="D9" s="177">
        <v>21588</v>
      </c>
      <c r="E9" s="177">
        <v>64762</v>
      </c>
      <c r="F9" s="178">
        <v>21588</v>
      </c>
      <c r="G9" s="177">
        <v>0</v>
      </c>
      <c r="H9" s="178">
        <v>86350</v>
      </c>
      <c r="I9" s="178">
        <v>21588</v>
      </c>
      <c r="J9" s="178">
        <v>-24577.826620000007</v>
      </c>
      <c r="K9" s="178">
        <v>0</v>
      </c>
      <c r="L9" s="178">
        <v>24577.826620000007</v>
      </c>
      <c r="M9" s="274"/>
      <c r="N9" s="275"/>
      <c r="O9" s="175"/>
      <c r="P9" s="276"/>
      <c r="Q9" s="276"/>
      <c r="R9" s="276"/>
      <c r="S9" s="276"/>
      <c r="T9" s="276"/>
      <c r="U9" s="276"/>
      <c r="V9" s="276"/>
      <c r="W9" s="276"/>
      <c r="X9" s="276"/>
      <c r="Y9" s="276"/>
      <c r="Z9" s="274"/>
      <c r="AA9" s="275"/>
      <c r="AB9" s="175"/>
      <c r="AC9" s="276"/>
      <c r="AD9" s="276"/>
      <c r="AE9" s="276"/>
      <c r="AF9" s="276"/>
      <c r="AG9" s="276"/>
      <c r="AH9" s="276"/>
      <c r="AI9" s="276"/>
      <c r="AJ9" s="276"/>
      <c r="AK9" s="276"/>
      <c r="AL9" s="276"/>
      <c r="AM9" s="274"/>
      <c r="AN9" s="275"/>
      <c r="AO9" s="175"/>
      <c r="AP9" s="276"/>
      <c r="AQ9" s="276"/>
      <c r="AR9" s="276"/>
      <c r="AS9" s="276"/>
      <c r="AT9" s="276"/>
      <c r="AU9" s="276"/>
      <c r="AV9" s="276"/>
      <c r="AW9" s="276"/>
      <c r="AX9" s="276"/>
      <c r="AY9" s="276"/>
      <c r="AZ9" s="274"/>
      <c r="BA9" s="275"/>
      <c r="BB9" s="175"/>
      <c r="BC9" s="276"/>
      <c r="BD9" s="276"/>
      <c r="BE9" s="276"/>
      <c r="BF9" s="276"/>
      <c r="BG9" s="276"/>
      <c r="BH9" s="276"/>
      <c r="BI9" s="276"/>
      <c r="BJ9" s="276"/>
      <c r="BK9" s="276"/>
      <c r="BL9" s="276"/>
      <c r="BM9" s="274"/>
      <c r="BN9" s="275"/>
      <c r="BO9" s="175"/>
      <c r="BP9" s="276"/>
      <c r="BQ9" s="276"/>
      <c r="BR9" s="276"/>
      <c r="BS9" s="276"/>
      <c r="BT9" s="276"/>
      <c r="BU9" s="276"/>
      <c r="BV9" s="276"/>
      <c r="BW9" s="276"/>
      <c r="BX9" s="276"/>
      <c r="BY9" s="276"/>
      <c r="BZ9" s="274"/>
      <c r="CA9" s="275"/>
      <c r="CB9" s="175"/>
      <c r="CC9" s="276"/>
      <c r="CD9" s="276"/>
      <c r="CE9" s="276"/>
      <c r="CF9" s="276"/>
      <c r="CG9" s="276"/>
      <c r="CH9" s="276"/>
      <c r="CI9" s="276"/>
      <c r="CJ9" s="276"/>
      <c r="CK9" s="276"/>
      <c r="CL9" s="276"/>
      <c r="CM9" s="274"/>
      <c r="CN9" s="275"/>
      <c r="CO9" s="175"/>
      <c r="CP9" s="276"/>
      <c r="CQ9" s="276"/>
      <c r="CR9" s="276"/>
      <c r="CS9" s="276"/>
      <c r="CT9" s="276"/>
      <c r="CU9" s="276"/>
      <c r="CV9" s="276"/>
      <c r="CW9" s="276"/>
      <c r="CX9" s="276"/>
      <c r="CY9" s="276"/>
      <c r="CZ9" s="274"/>
      <c r="DA9" s="275"/>
      <c r="DB9" s="175"/>
      <c r="DC9" s="276"/>
      <c r="DD9" s="276"/>
      <c r="DE9" s="276"/>
      <c r="DF9" s="276"/>
      <c r="DG9" s="276"/>
      <c r="DH9" s="276"/>
      <c r="DI9" s="276"/>
      <c r="DJ9" s="276"/>
      <c r="DK9" s="276"/>
      <c r="DL9" s="276"/>
      <c r="DM9" s="274"/>
      <c r="DN9" s="275"/>
      <c r="DO9" s="175"/>
      <c r="DP9" s="276"/>
      <c r="DQ9" s="276"/>
      <c r="DR9" s="276"/>
      <c r="DS9" s="276"/>
      <c r="DT9" s="276"/>
      <c r="DU9" s="276"/>
      <c r="DV9" s="276"/>
      <c r="DW9" s="276"/>
      <c r="DX9" s="276"/>
      <c r="DY9" s="276"/>
      <c r="DZ9" s="274"/>
      <c r="EA9" s="275"/>
      <c r="EB9" s="175"/>
      <c r="EC9" s="276"/>
      <c r="ED9" s="276"/>
      <c r="EE9" s="276"/>
      <c r="EF9" s="276"/>
      <c r="EG9" s="276"/>
      <c r="EH9" s="276"/>
      <c r="EI9" s="276"/>
      <c r="EJ9" s="276"/>
      <c r="EK9" s="276"/>
      <c r="EL9" s="276"/>
      <c r="EM9" s="274"/>
      <c r="EN9" s="275"/>
      <c r="EO9" s="175"/>
      <c r="EP9" s="276"/>
      <c r="EQ9" s="276"/>
      <c r="ER9" s="276"/>
      <c r="ES9" s="276"/>
      <c r="ET9" s="276"/>
      <c r="EU9" s="276"/>
      <c r="EV9" s="276"/>
      <c r="EW9" s="276"/>
      <c r="EX9" s="276"/>
      <c r="EY9" s="276"/>
      <c r="EZ9" s="274"/>
      <c r="FA9" s="275"/>
      <c r="FB9" s="175"/>
      <c r="FC9" s="276"/>
      <c r="FD9" s="276"/>
      <c r="FE9" s="276"/>
      <c r="FF9" s="276"/>
      <c r="FG9" s="276"/>
      <c r="FH9" s="276"/>
      <c r="FI9" s="276"/>
      <c r="FJ9" s="276"/>
      <c r="FK9" s="276"/>
      <c r="FL9" s="276"/>
      <c r="FM9" s="274"/>
      <c r="FN9" s="275"/>
      <c r="FO9" s="175"/>
      <c r="FP9" s="276"/>
      <c r="FQ9" s="276"/>
      <c r="FR9" s="276"/>
      <c r="FS9" s="276"/>
      <c r="FT9" s="276"/>
      <c r="FU9" s="276"/>
      <c r="FV9" s="276"/>
      <c r="FW9" s="276"/>
      <c r="FX9" s="276"/>
      <c r="FY9" s="276"/>
      <c r="FZ9" s="274"/>
      <c r="GA9" s="275"/>
      <c r="GB9" s="175"/>
      <c r="GC9" s="276"/>
      <c r="GD9" s="276"/>
      <c r="GE9" s="276"/>
      <c r="GF9" s="276"/>
      <c r="GG9" s="276"/>
      <c r="GH9" s="276"/>
      <c r="GI9" s="276"/>
      <c r="GJ9" s="276"/>
      <c r="GK9" s="276"/>
      <c r="GL9" s="276"/>
      <c r="GM9" s="274"/>
      <c r="GN9" s="275"/>
      <c r="GO9" s="175"/>
      <c r="GP9" s="276"/>
      <c r="GQ9" s="276"/>
      <c r="GR9" s="276"/>
      <c r="GS9" s="276"/>
      <c r="GT9" s="276"/>
      <c r="GU9" s="276"/>
      <c r="GV9" s="276"/>
      <c r="GW9" s="276"/>
      <c r="GX9" s="276"/>
      <c r="GY9" s="276"/>
      <c r="GZ9" s="274"/>
      <c r="HA9" s="275"/>
      <c r="HB9" s="175"/>
      <c r="HC9" s="276"/>
      <c r="HD9" s="276"/>
      <c r="HE9" s="276"/>
      <c r="HF9" s="276"/>
      <c r="HG9" s="276"/>
      <c r="HH9" s="276"/>
      <c r="HI9" s="276"/>
      <c r="HJ9" s="276"/>
      <c r="HK9" s="276"/>
      <c r="HL9" s="276"/>
      <c r="HM9" s="274"/>
      <c r="HN9" s="275"/>
      <c r="HO9" s="175"/>
      <c r="HP9" s="276"/>
      <c r="HQ9" s="276"/>
      <c r="HR9" s="276"/>
      <c r="HS9" s="276"/>
      <c r="HT9" s="276"/>
      <c r="HU9" s="276"/>
      <c r="HV9" s="276"/>
      <c r="HW9" s="276"/>
      <c r="HX9" s="276"/>
      <c r="HY9" s="276"/>
      <c r="HZ9" s="274"/>
      <c r="IA9" s="275"/>
      <c r="IB9" s="175"/>
      <c r="IC9" s="276"/>
      <c r="ID9" s="276"/>
      <c r="IE9" s="276"/>
      <c r="IF9" s="276"/>
      <c r="IG9" s="276"/>
      <c r="IH9" s="276"/>
      <c r="II9" s="276"/>
      <c r="IJ9" s="276"/>
      <c r="IK9" s="276"/>
      <c r="IL9" s="276"/>
      <c r="IM9" s="274"/>
      <c r="IN9" s="275"/>
      <c r="IO9" s="175"/>
      <c r="IP9" s="276"/>
      <c r="IQ9" s="276"/>
      <c r="IR9" s="276"/>
      <c r="IS9" s="276"/>
      <c r="IT9" s="276"/>
      <c r="IU9" s="276"/>
    </row>
    <row r="10" spans="1:255" ht="15">
      <c r="A10" s="173" t="s">
        <v>367</v>
      </c>
      <c r="B10" s="174">
        <v>40391</v>
      </c>
      <c r="C10" s="176">
        <v>86350</v>
      </c>
      <c r="D10" s="177">
        <v>19789</v>
      </c>
      <c r="E10" s="177">
        <v>66561</v>
      </c>
      <c r="F10" s="178">
        <v>19789</v>
      </c>
      <c r="G10" s="177">
        <v>0</v>
      </c>
      <c r="H10" s="178">
        <v>86350</v>
      </c>
      <c r="I10" s="178">
        <v>19789</v>
      </c>
      <c r="J10" s="178">
        <v>-25260.565110000007</v>
      </c>
      <c r="K10" s="178">
        <v>0</v>
      </c>
      <c r="L10" s="178">
        <v>25260.565110000007</v>
      </c>
      <c r="M10" s="274"/>
      <c r="N10" s="275"/>
      <c r="O10" s="175"/>
      <c r="P10" s="276"/>
      <c r="Q10" s="276"/>
      <c r="R10" s="276"/>
      <c r="S10" s="276"/>
      <c r="T10" s="276"/>
      <c r="U10" s="276"/>
      <c r="V10" s="276"/>
      <c r="W10" s="276"/>
      <c r="X10" s="276"/>
      <c r="Y10" s="276"/>
      <c r="Z10" s="274"/>
      <c r="AA10" s="275"/>
      <c r="AB10" s="175"/>
      <c r="AC10" s="276"/>
      <c r="AD10" s="276"/>
      <c r="AE10" s="276"/>
      <c r="AF10" s="276"/>
      <c r="AG10" s="276"/>
      <c r="AH10" s="276"/>
      <c r="AI10" s="276"/>
      <c r="AJ10" s="276"/>
      <c r="AK10" s="276"/>
      <c r="AL10" s="276"/>
      <c r="AM10" s="274"/>
      <c r="AN10" s="275"/>
      <c r="AO10" s="175"/>
      <c r="AP10" s="276"/>
      <c r="AQ10" s="276"/>
      <c r="AR10" s="276"/>
      <c r="AS10" s="276"/>
      <c r="AT10" s="276"/>
      <c r="AU10" s="276"/>
      <c r="AV10" s="276"/>
      <c r="AW10" s="276"/>
      <c r="AX10" s="276"/>
      <c r="AY10" s="276"/>
      <c r="AZ10" s="274"/>
      <c r="BA10" s="275"/>
      <c r="BB10" s="175"/>
      <c r="BC10" s="276"/>
      <c r="BD10" s="276"/>
      <c r="BE10" s="276"/>
      <c r="BF10" s="276"/>
      <c r="BG10" s="276"/>
      <c r="BH10" s="276"/>
      <c r="BI10" s="276"/>
      <c r="BJ10" s="276"/>
      <c r="BK10" s="276"/>
      <c r="BL10" s="276"/>
      <c r="BM10" s="274"/>
      <c r="BN10" s="275"/>
      <c r="BO10" s="175"/>
      <c r="BP10" s="276"/>
      <c r="BQ10" s="276"/>
      <c r="BR10" s="276"/>
      <c r="BS10" s="276"/>
      <c r="BT10" s="276"/>
      <c r="BU10" s="276"/>
      <c r="BV10" s="276"/>
      <c r="BW10" s="276"/>
      <c r="BX10" s="276"/>
      <c r="BY10" s="276"/>
      <c r="BZ10" s="274"/>
      <c r="CA10" s="275"/>
      <c r="CB10" s="175"/>
      <c r="CC10" s="276"/>
      <c r="CD10" s="276"/>
      <c r="CE10" s="276"/>
      <c r="CF10" s="276"/>
      <c r="CG10" s="276"/>
      <c r="CH10" s="276"/>
      <c r="CI10" s="276"/>
      <c r="CJ10" s="276"/>
      <c r="CK10" s="276"/>
      <c r="CL10" s="276"/>
      <c r="CM10" s="274"/>
      <c r="CN10" s="275"/>
      <c r="CO10" s="175"/>
      <c r="CP10" s="276"/>
      <c r="CQ10" s="276"/>
      <c r="CR10" s="276"/>
      <c r="CS10" s="276"/>
      <c r="CT10" s="276"/>
      <c r="CU10" s="276"/>
      <c r="CV10" s="276"/>
      <c r="CW10" s="276"/>
      <c r="CX10" s="276"/>
      <c r="CY10" s="276"/>
      <c r="CZ10" s="274"/>
      <c r="DA10" s="275"/>
      <c r="DB10" s="175"/>
      <c r="DC10" s="276"/>
      <c r="DD10" s="276"/>
      <c r="DE10" s="276"/>
      <c r="DF10" s="276"/>
      <c r="DG10" s="276"/>
      <c r="DH10" s="276"/>
      <c r="DI10" s="276"/>
      <c r="DJ10" s="276"/>
      <c r="DK10" s="276"/>
      <c r="DL10" s="276"/>
      <c r="DM10" s="274"/>
      <c r="DN10" s="275"/>
      <c r="DO10" s="175"/>
      <c r="DP10" s="276"/>
      <c r="DQ10" s="276"/>
      <c r="DR10" s="276"/>
      <c r="DS10" s="276"/>
      <c r="DT10" s="276"/>
      <c r="DU10" s="276"/>
      <c r="DV10" s="276"/>
      <c r="DW10" s="276"/>
      <c r="DX10" s="276"/>
      <c r="DY10" s="276"/>
      <c r="DZ10" s="274"/>
      <c r="EA10" s="275"/>
      <c r="EB10" s="175"/>
      <c r="EC10" s="276"/>
      <c r="ED10" s="276"/>
      <c r="EE10" s="276"/>
      <c r="EF10" s="276"/>
      <c r="EG10" s="276"/>
      <c r="EH10" s="276"/>
      <c r="EI10" s="276"/>
      <c r="EJ10" s="276"/>
      <c r="EK10" s="276"/>
      <c r="EL10" s="276"/>
      <c r="EM10" s="274"/>
      <c r="EN10" s="275"/>
      <c r="EO10" s="175"/>
      <c r="EP10" s="276"/>
      <c r="EQ10" s="276"/>
      <c r="ER10" s="276"/>
      <c r="ES10" s="276"/>
      <c r="ET10" s="276"/>
      <c r="EU10" s="276"/>
      <c r="EV10" s="276"/>
      <c r="EW10" s="276"/>
      <c r="EX10" s="276"/>
      <c r="EY10" s="276"/>
      <c r="EZ10" s="274"/>
      <c r="FA10" s="275"/>
      <c r="FB10" s="175"/>
      <c r="FC10" s="276"/>
      <c r="FD10" s="276"/>
      <c r="FE10" s="276"/>
      <c r="FF10" s="276"/>
      <c r="FG10" s="276"/>
      <c r="FH10" s="276"/>
      <c r="FI10" s="276"/>
      <c r="FJ10" s="276"/>
      <c r="FK10" s="276"/>
      <c r="FL10" s="276"/>
      <c r="FM10" s="274"/>
      <c r="FN10" s="275"/>
      <c r="FO10" s="175"/>
      <c r="FP10" s="276"/>
      <c r="FQ10" s="276"/>
      <c r="FR10" s="276"/>
      <c r="FS10" s="276"/>
      <c r="FT10" s="276"/>
      <c r="FU10" s="276"/>
      <c r="FV10" s="276"/>
      <c r="FW10" s="276"/>
      <c r="FX10" s="276"/>
      <c r="FY10" s="276"/>
      <c r="FZ10" s="274"/>
      <c r="GA10" s="275"/>
      <c r="GB10" s="175"/>
      <c r="GC10" s="276"/>
      <c r="GD10" s="276"/>
      <c r="GE10" s="276"/>
      <c r="GF10" s="276"/>
      <c r="GG10" s="276"/>
      <c r="GH10" s="276"/>
      <c r="GI10" s="276"/>
      <c r="GJ10" s="276"/>
      <c r="GK10" s="276"/>
      <c r="GL10" s="276"/>
      <c r="GM10" s="274"/>
      <c r="GN10" s="275"/>
      <c r="GO10" s="175"/>
      <c r="GP10" s="276"/>
      <c r="GQ10" s="276"/>
      <c r="GR10" s="276"/>
      <c r="GS10" s="276"/>
      <c r="GT10" s="276"/>
      <c r="GU10" s="276"/>
      <c r="GV10" s="276"/>
      <c r="GW10" s="276"/>
      <c r="GX10" s="276"/>
      <c r="GY10" s="276"/>
      <c r="GZ10" s="274"/>
      <c r="HA10" s="275"/>
      <c r="HB10" s="175"/>
      <c r="HC10" s="276"/>
      <c r="HD10" s="276"/>
      <c r="HE10" s="276"/>
      <c r="HF10" s="276"/>
      <c r="HG10" s="276"/>
      <c r="HH10" s="276"/>
      <c r="HI10" s="276"/>
      <c r="HJ10" s="276"/>
      <c r="HK10" s="276"/>
      <c r="HL10" s="276"/>
      <c r="HM10" s="274"/>
      <c r="HN10" s="275"/>
      <c r="HO10" s="175"/>
      <c r="HP10" s="276"/>
      <c r="HQ10" s="276"/>
      <c r="HR10" s="276"/>
      <c r="HS10" s="276"/>
      <c r="HT10" s="276"/>
      <c r="HU10" s="276"/>
      <c r="HV10" s="276"/>
      <c r="HW10" s="276"/>
      <c r="HX10" s="276"/>
      <c r="HY10" s="276"/>
      <c r="HZ10" s="274"/>
      <c r="IA10" s="275"/>
      <c r="IB10" s="175"/>
      <c r="IC10" s="276"/>
      <c r="ID10" s="276"/>
      <c r="IE10" s="276"/>
      <c r="IF10" s="276"/>
      <c r="IG10" s="276"/>
      <c r="IH10" s="276"/>
      <c r="II10" s="276"/>
      <c r="IJ10" s="276"/>
      <c r="IK10" s="276"/>
      <c r="IL10" s="276"/>
      <c r="IM10" s="274"/>
      <c r="IN10" s="275"/>
      <c r="IO10" s="175"/>
      <c r="IP10" s="276"/>
      <c r="IQ10" s="276"/>
      <c r="IR10" s="276"/>
      <c r="IS10" s="276"/>
      <c r="IT10" s="276"/>
      <c r="IU10" s="276"/>
    </row>
    <row r="11" spans="1:255" ht="15">
      <c r="A11" s="173" t="s">
        <v>367</v>
      </c>
      <c r="B11" s="174">
        <v>40422</v>
      </c>
      <c r="C11" s="176">
        <v>86350</v>
      </c>
      <c r="D11" s="177">
        <v>17990</v>
      </c>
      <c r="E11" s="177">
        <v>68360</v>
      </c>
      <c r="F11" s="178">
        <v>17990</v>
      </c>
      <c r="G11" s="177">
        <v>0</v>
      </c>
      <c r="H11" s="178">
        <v>86350</v>
      </c>
      <c r="I11" s="178">
        <v>17990</v>
      </c>
      <c r="J11" s="178">
        <v>-25943.303600000007</v>
      </c>
      <c r="K11" s="178">
        <v>0</v>
      </c>
      <c r="L11" s="178">
        <v>25943.303600000007</v>
      </c>
      <c r="M11" s="274"/>
      <c r="N11" s="275"/>
      <c r="O11" s="175"/>
      <c r="P11" s="276"/>
      <c r="Q11" s="276"/>
      <c r="R11" s="276"/>
      <c r="S11" s="276"/>
      <c r="T11" s="276"/>
      <c r="U11" s="276"/>
      <c r="V11" s="276"/>
      <c r="W11" s="276"/>
      <c r="X11" s="276"/>
      <c r="Y11" s="276"/>
      <c r="Z11" s="274"/>
      <c r="AA11" s="275"/>
      <c r="AB11" s="175"/>
      <c r="AC11" s="276"/>
      <c r="AD11" s="276"/>
      <c r="AE11" s="276"/>
      <c r="AF11" s="276"/>
      <c r="AG11" s="276"/>
      <c r="AH11" s="276"/>
      <c r="AI11" s="276"/>
      <c r="AJ11" s="276"/>
      <c r="AK11" s="276"/>
      <c r="AL11" s="276"/>
      <c r="AM11" s="274"/>
      <c r="AN11" s="275"/>
      <c r="AO11" s="175"/>
      <c r="AP11" s="276"/>
      <c r="AQ11" s="276"/>
      <c r="AR11" s="276"/>
      <c r="AS11" s="276"/>
      <c r="AT11" s="276"/>
      <c r="AU11" s="276"/>
      <c r="AV11" s="276"/>
      <c r="AW11" s="276"/>
      <c r="AX11" s="276"/>
      <c r="AY11" s="276"/>
      <c r="AZ11" s="274"/>
      <c r="BA11" s="275"/>
      <c r="BB11" s="175"/>
      <c r="BC11" s="276"/>
      <c r="BD11" s="276"/>
      <c r="BE11" s="276"/>
      <c r="BF11" s="276"/>
      <c r="BG11" s="276"/>
      <c r="BH11" s="276"/>
      <c r="BI11" s="276"/>
      <c r="BJ11" s="276"/>
      <c r="BK11" s="276"/>
      <c r="BL11" s="276"/>
      <c r="BM11" s="274"/>
      <c r="BN11" s="275"/>
      <c r="BO11" s="175"/>
      <c r="BP11" s="276"/>
      <c r="BQ11" s="276"/>
      <c r="BR11" s="276"/>
      <c r="BS11" s="276"/>
      <c r="BT11" s="276"/>
      <c r="BU11" s="276"/>
      <c r="BV11" s="276"/>
      <c r="BW11" s="276"/>
      <c r="BX11" s="276"/>
      <c r="BY11" s="276"/>
      <c r="BZ11" s="274"/>
      <c r="CA11" s="275"/>
      <c r="CB11" s="175"/>
      <c r="CC11" s="276"/>
      <c r="CD11" s="276"/>
      <c r="CE11" s="276"/>
      <c r="CF11" s="276"/>
      <c r="CG11" s="276"/>
      <c r="CH11" s="276"/>
      <c r="CI11" s="276"/>
      <c r="CJ11" s="276"/>
      <c r="CK11" s="276"/>
      <c r="CL11" s="276"/>
      <c r="CM11" s="274"/>
      <c r="CN11" s="275"/>
      <c r="CO11" s="175"/>
      <c r="CP11" s="276"/>
      <c r="CQ11" s="276"/>
      <c r="CR11" s="276"/>
      <c r="CS11" s="276"/>
      <c r="CT11" s="276"/>
      <c r="CU11" s="276"/>
      <c r="CV11" s="276"/>
      <c r="CW11" s="276"/>
      <c r="CX11" s="276"/>
      <c r="CY11" s="276"/>
      <c r="CZ11" s="274"/>
      <c r="DA11" s="275"/>
      <c r="DB11" s="175"/>
      <c r="DC11" s="276"/>
      <c r="DD11" s="276"/>
      <c r="DE11" s="276"/>
      <c r="DF11" s="276"/>
      <c r="DG11" s="276"/>
      <c r="DH11" s="276"/>
      <c r="DI11" s="276"/>
      <c r="DJ11" s="276"/>
      <c r="DK11" s="276"/>
      <c r="DL11" s="276"/>
      <c r="DM11" s="274"/>
      <c r="DN11" s="275"/>
      <c r="DO11" s="175"/>
      <c r="DP11" s="276"/>
      <c r="DQ11" s="276"/>
      <c r="DR11" s="276"/>
      <c r="DS11" s="276"/>
      <c r="DT11" s="276"/>
      <c r="DU11" s="276"/>
      <c r="DV11" s="276"/>
      <c r="DW11" s="276"/>
      <c r="DX11" s="276"/>
      <c r="DY11" s="276"/>
      <c r="DZ11" s="274"/>
      <c r="EA11" s="275"/>
      <c r="EB11" s="175"/>
      <c r="EC11" s="276"/>
      <c r="ED11" s="276"/>
      <c r="EE11" s="276"/>
      <c r="EF11" s="276"/>
      <c r="EG11" s="276"/>
      <c r="EH11" s="276"/>
      <c r="EI11" s="276"/>
      <c r="EJ11" s="276"/>
      <c r="EK11" s="276"/>
      <c r="EL11" s="276"/>
      <c r="EM11" s="274"/>
      <c r="EN11" s="275"/>
      <c r="EO11" s="175"/>
      <c r="EP11" s="276"/>
      <c r="EQ11" s="276"/>
      <c r="ER11" s="276"/>
      <c r="ES11" s="276"/>
      <c r="ET11" s="276"/>
      <c r="EU11" s="276"/>
      <c r="EV11" s="276"/>
      <c r="EW11" s="276"/>
      <c r="EX11" s="276"/>
      <c r="EY11" s="276"/>
      <c r="EZ11" s="274"/>
      <c r="FA11" s="275"/>
      <c r="FB11" s="175"/>
      <c r="FC11" s="276"/>
      <c r="FD11" s="276"/>
      <c r="FE11" s="276"/>
      <c r="FF11" s="276"/>
      <c r="FG11" s="276"/>
      <c r="FH11" s="276"/>
      <c r="FI11" s="276"/>
      <c r="FJ11" s="276"/>
      <c r="FK11" s="276"/>
      <c r="FL11" s="276"/>
      <c r="FM11" s="274"/>
      <c r="FN11" s="275"/>
      <c r="FO11" s="175"/>
      <c r="FP11" s="276"/>
      <c r="FQ11" s="276"/>
      <c r="FR11" s="276"/>
      <c r="FS11" s="276"/>
      <c r="FT11" s="276"/>
      <c r="FU11" s="276"/>
      <c r="FV11" s="276"/>
      <c r="FW11" s="276"/>
      <c r="FX11" s="276"/>
      <c r="FY11" s="276"/>
      <c r="FZ11" s="274"/>
      <c r="GA11" s="275"/>
      <c r="GB11" s="175"/>
      <c r="GC11" s="276"/>
      <c r="GD11" s="276"/>
      <c r="GE11" s="276"/>
      <c r="GF11" s="276"/>
      <c r="GG11" s="276"/>
      <c r="GH11" s="276"/>
      <c r="GI11" s="276"/>
      <c r="GJ11" s="276"/>
      <c r="GK11" s="276"/>
      <c r="GL11" s="276"/>
      <c r="GM11" s="274"/>
      <c r="GN11" s="275"/>
      <c r="GO11" s="175"/>
      <c r="GP11" s="276"/>
      <c r="GQ11" s="276"/>
      <c r="GR11" s="276"/>
      <c r="GS11" s="276"/>
      <c r="GT11" s="276"/>
      <c r="GU11" s="276"/>
      <c r="GV11" s="276"/>
      <c r="GW11" s="276"/>
      <c r="GX11" s="276"/>
      <c r="GY11" s="276"/>
      <c r="GZ11" s="274"/>
      <c r="HA11" s="275"/>
      <c r="HB11" s="175"/>
      <c r="HC11" s="276"/>
      <c r="HD11" s="276"/>
      <c r="HE11" s="276"/>
      <c r="HF11" s="276"/>
      <c r="HG11" s="276"/>
      <c r="HH11" s="276"/>
      <c r="HI11" s="276"/>
      <c r="HJ11" s="276"/>
      <c r="HK11" s="276"/>
      <c r="HL11" s="276"/>
      <c r="HM11" s="274"/>
      <c r="HN11" s="275"/>
      <c r="HO11" s="175"/>
      <c r="HP11" s="276"/>
      <c r="HQ11" s="276"/>
      <c r="HR11" s="276"/>
      <c r="HS11" s="276"/>
      <c r="HT11" s="276"/>
      <c r="HU11" s="276"/>
      <c r="HV11" s="276"/>
      <c r="HW11" s="276"/>
      <c r="HX11" s="276"/>
      <c r="HY11" s="276"/>
      <c r="HZ11" s="274"/>
      <c r="IA11" s="275"/>
      <c r="IB11" s="175"/>
      <c r="IC11" s="276"/>
      <c r="ID11" s="276"/>
      <c r="IE11" s="276"/>
      <c r="IF11" s="276"/>
      <c r="IG11" s="276"/>
      <c r="IH11" s="276"/>
      <c r="II11" s="276"/>
      <c r="IJ11" s="276"/>
      <c r="IK11" s="276"/>
      <c r="IL11" s="276"/>
      <c r="IM11" s="274"/>
      <c r="IN11" s="275"/>
      <c r="IO11" s="175"/>
      <c r="IP11" s="276"/>
      <c r="IQ11" s="276"/>
      <c r="IR11" s="276"/>
      <c r="IS11" s="276"/>
      <c r="IT11" s="276"/>
      <c r="IU11" s="276"/>
    </row>
    <row r="12" spans="1:255" ht="15">
      <c r="A12" s="173" t="s">
        <v>367</v>
      </c>
      <c r="B12" s="174">
        <v>40452</v>
      </c>
      <c r="C12" s="176">
        <v>86350</v>
      </c>
      <c r="D12" s="177">
        <v>16191</v>
      </c>
      <c r="E12" s="177">
        <v>70159</v>
      </c>
      <c r="F12" s="178">
        <v>16191</v>
      </c>
      <c r="G12" s="177">
        <v>0</v>
      </c>
      <c r="H12" s="178">
        <v>86350</v>
      </c>
      <c r="I12" s="178">
        <v>16191</v>
      </c>
      <c r="J12" s="178">
        <v>-26626.042090000006</v>
      </c>
      <c r="K12" s="178">
        <v>0</v>
      </c>
      <c r="L12" s="178">
        <v>26626.042090000006</v>
      </c>
      <c r="M12" s="274"/>
      <c r="N12" s="275"/>
      <c r="O12" s="175"/>
      <c r="P12" s="276"/>
      <c r="Q12" s="276"/>
      <c r="R12" s="276"/>
      <c r="S12" s="276"/>
      <c r="T12" s="276"/>
      <c r="U12" s="276"/>
      <c r="V12" s="276"/>
      <c r="W12" s="276"/>
      <c r="X12" s="276"/>
      <c r="Y12" s="276"/>
      <c r="Z12" s="274"/>
      <c r="AA12" s="275"/>
      <c r="AB12" s="175"/>
      <c r="AC12" s="276"/>
      <c r="AD12" s="276"/>
      <c r="AE12" s="276"/>
      <c r="AF12" s="276"/>
      <c r="AG12" s="276"/>
      <c r="AH12" s="276"/>
      <c r="AI12" s="276"/>
      <c r="AJ12" s="276"/>
      <c r="AK12" s="276"/>
      <c r="AL12" s="276"/>
      <c r="AM12" s="274"/>
      <c r="AN12" s="275"/>
      <c r="AO12" s="175"/>
      <c r="AP12" s="276"/>
      <c r="AQ12" s="276"/>
      <c r="AR12" s="276"/>
      <c r="AS12" s="276"/>
      <c r="AT12" s="276"/>
      <c r="AU12" s="276"/>
      <c r="AV12" s="276"/>
      <c r="AW12" s="276"/>
      <c r="AX12" s="276"/>
      <c r="AY12" s="276"/>
      <c r="AZ12" s="274"/>
      <c r="BA12" s="275"/>
      <c r="BB12" s="175"/>
      <c r="BC12" s="276"/>
      <c r="BD12" s="276"/>
      <c r="BE12" s="276"/>
      <c r="BF12" s="276"/>
      <c r="BG12" s="276"/>
      <c r="BH12" s="276"/>
      <c r="BI12" s="276"/>
      <c r="BJ12" s="276"/>
      <c r="BK12" s="276"/>
      <c r="BL12" s="276"/>
      <c r="BM12" s="274"/>
      <c r="BN12" s="275"/>
      <c r="BO12" s="175"/>
      <c r="BP12" s="276"/>
      <c r="BQ12" s="276"/>
      <c r="BR12" s="276"/>
      <c r="BS12" s="276"/>
      <c r="BT12" s="276"/>
      <c r="BU12" s="276"/>
      <c r="BV12" s="276"/>
      <c r="BW12" s="276"/>
      <c r="BX12" s="276"/>
      <c r="BY12" s="276"/>
      <c r="BZ12" s="274"/>
      <c r="CA12" s="275"/>
      <c r="CB12" s="175"/>
      <c r="CC12" s="276"/>
      <c r="CD12" s="276"/>
      <c r="CE12" s="276"/>
      <c r="CF12" s="276"/>
      <c r="CG12" s="276"/>
      <c r="CH12" s="276"/>
      <c r="CI12" s="276"/>
      <c r="CJ12" s="276"/>
      <c r="CK12" s="276"/>
      <c r="CL12" s="276"/>
      <c r="CM12" s="274"/>
      <c r="CN12" s="275"/>
      <c r="CO12" s="175"/>
      <c r="CP12" s="276"/>
      <c r="CQ12" s="276"/>
      <c r="CR12" s="276"/>
      <c r="CS12" s="276"/>
      <c r="CT12" s="276"/>
      <c r="CU12" s="276"/>
      <c r="CV12" s="276"/>
      <c r="CW12" s="276"/>
      <c r="CX12" s="276"/>
      <c r="CY12" s="276"/>
      <c r="CZ12" s="274"/>
      <c r="DA12" s="275"/>
      <c r="DB12" s="175"/>
      <c r="DC12" s="276"/>
      <c r="DD12" s="276"/>
      <c r="DE12" s="276"/>
      <c r="DF12" s="276"/>
      <c r="DG12" s="276"/>
      <c r="DH12" s="276"/>
      <c r="DI12" s="276"/>
      <c r="DJ12" s="276"/>
      <c r="DK12" s="276"/>
      <c r="DL12" s="276"/>
      <c r="DM12" s="274"/>
      <c r="DN12" s="275"/>
      <c r="DO12" s="175"/>
      <c r="DP12" s="276"/>
      <c r="DQ12" s="276"/>
      <c r="DR12" s="276"/>
      <c r="DS12" s="276"/>
      <c r="DT12" s="276"/>
      <c r="DU12" s="276"/>
      <c r="DV12" s="276"/>
      <c r="DW12" s="276"/>
      <c r="DX12" s="276"/>
      <c r="DY12" s="276"/>
      <c r="DZ12" s="274"/>
      <c r="EA12" s="275"/>
      <c r="EB12" s="175"/>
      <c r="EC12" s="276"/>
      <c r="ED12" s="276"/>
      <c r="EE12" s="276"/>
      <c r="EF12" s="276"/>
      <c r="EG12" s="276"/>
      <c r="EH12" s="276"/>
      <c r="EI12" s="276"/>
      <c r="EJ12" s="276"/>
      <c r="EK12" s="276"/>
      <c r="EL12" s="276"/>
      <c r="EM12" s="274"/>
      <c r="EN12" s="275"/>
      <c r="EO12" s="175"/>
      <c r="EP12" s="276"/>
      <c r="EQ12" s="276"/>
      <c r="ER12" s="276"/>
      <c r="ES12" s="276"/>
      <c r="ET12" s="276"/>
      <c r="EU12" s="276"/>
      <c r="EV12" s="276"/>
      <c r="EW12" s="276"/>
      <c r="EX12" s="276"/>
      <c r="EY12" s="276"/>
      <c r="EZ12" s="274"/>
      <c r="FA12" s="275"/>
      <c r="FB12" s="175"/>
      <c r="FC12" s="276"/>
      <c r="FD12" s="276"/>
      <c r="FE12" s="276"/>
      <c r="FF12" s="276"/>
      <c r="FG12" s="276"/>
      <c r="FH12" s="276"/>
      <c r="FI12" s="276"/>
      <c r="FJ12" s="276"/>
      <c r="FK12" s="276"/>
      <c r="FL12" s="276"/>
      <c r="FM12" s="274"/>
      <c r="FN12" s="275"/>
      <c r="FO12" s="175"/>
      <c r="FP12" s="276"/>
      <c r="FQ12" s="276"/>
      <c r="FR12" s="276"/>
      <c r="FS12" s="276"/>
      <c r="FT12" s="276"/>
      <c r="FU12" s="276"/>
      <c r="FV12" s="276"/>
      <c r="FW12" s="276"/>
      <c r="FX12" s="276"/>
      <c r="FY12" s="276"/>
      <c r="FZ12" s="274"/>
      <c r="GA12" s="275"/>
      <c r="GB12" s="175"/>
      <c r="GC12" s="276"/>
      <c r="GD12" s="276"/>
      <c r="GE12" s="276"/>
      <c r="GF12" s="276"/>
      <c r="GG12" s="276"/>
      <c r="GH12" s="276"/>
      <c r="GI12" s="276"/>
      <c r="GJ12" s="276"/>
      <c r="GK12" s="276"/>
      <c r="GL12" s="276"/>
      <c r="GM12" s="274"/>
      <c r="GN12" s="275"/>
      <c r="GO12" s="175"/>
      <c r="GP12" s="276"/>
      <c r="GQ12" s="276"/>
      <c r="GR12" s="276"/>
      <c r="GS12" s="276"/>
      <c r="GT12" s="276"/>
      <c r="GU12" s="276"/>
      <c r="GV12" s="276"/>
      <c r="GW12" s="276"/>
      <c r="GX12" s="276"/>
      <c r="GY12" s="276"/>
      <c r="GZ12" s="274"/>
      <c r="HA12" s="275"/>
      <c r="HB12" s="175"/>
      <c r="HC12" s="276"/>
      <c r="HD12" s="276"/>
      <c r="HE12" s="276"/>
      <c r="HF12" s="276"/>
      <c r="HG12" s="276"/>
      <c r="HH12" s="276"/>
      <c r="HI12" s="276"/>
      <c r="HJ12" s="276"/>
      <c r="HK12" s="276"/>
      <c r="HL12" s="276"/>
      <c r="HM12" s="274"/>
      <c r="HN12" s="275"/>
      <c r="HO12" s="175"/>
      <c r="HP12" s="276"/>
      <c r="HQ12" s="276"/>
      <c r="HR12" s="276"/>
      <c r="HS12" s="276"/>
      <c r="HT12" s="276"/>
      <c r="HU12" s="276"/>
      <c r="HV12" s="276"/>
      <c r="HW12" s="276"/>
      <c r="HX12" s="276"/>
      <c r="HY12" s="276"/>
      <c r="HZ12" s="274"/>
      <c r="IA12" s="275"/>
      <c r="IB12" s="175"/>
      <c r="IC12" s="276"/>
      <c r="ID12" s="276"/>
      <c r="IE12" s="276"/>
      <c r="IF12" s="276"/>
      <c r="IG12" s="276"/>
      <c r="IH12" s="276"/>
      <c r="II12" s="276"/>
      <c r="IJ12" s="276"/>
      <c r="IK12" s="276"/>
      <c r="IL12" s="276"/>
      <c r="IM12" s="274"/>
      <c r="IN12" s="275"/>
      <c r="IO12" s="175"/>
      <c r="IP12" s="276"/>
      <c r="IQ12" s="276"/>
      <c r="IR12" s="276"/>
      <c r="IS12" s="276"/>
      <c r="IT12" s="276"/>
      <c r="IU12" s="276"/>
    </row>
    <row r="13" spans="1:255" ht="15">
      <c r="A13" s="173" t="s">
        <v>367</v>
      </c>
      <c r="B13" s="174">
        <v>40483</v>
      </c>
      <c r="C13" s="176">
        <v>86350</v>
      </c>
      <c r="D13" s="177">
        <v>14392</v>
      </c>
      <c r="E13" s="177">
        <v>71958</v>
      </c>
      <c r="F13" s="178">
        <v>14392</v>
      </c>
      <c r="G13" s="177">
        <v>0</v>
      </c>
      <c r="H13" s="178">
        <v>86350</v>
      </c>
      <c r="I13" s="178">
        <v>14392</v>
      </c>
      <c r="J13" s="178">
        <v>-27308.780580000006</v>
      </c>
      <c r="K13" s="178">
        <v>0</v>
      </c>
      <c r="L13" s="178">
        <v>27308.780580000006</v>
      </c>
      <c r="M13" s="274"/>
      <c r="N13" s="275"/>
      <c r="O13" s="175"/>
      <c r="P13" s="276"/>
      <c r="Q13" s="276"/>
      <c r="R13" s="276"/>
      <c r="S13" s="276"/>
      <c r="T13" s="276"/>
      <c r="U13" s="276"/>
      <c r="V13" s="276"/>
      <c r="W13" s="276"/>
      <c r="X13" s="276"/>
      <c r="Y13" s="276"/>
      <c r="Z13" s="274"/>
      <c r="AA13" s="275"/>
      <c r="AB13" s="175"/>
      <c r="AC13" s="276"/>
      <c r="AD13" s="276"/>
      <c r="AE13" s="276"/>
      <c r="AF13" s="276"/>
      <c r="AG13" s="276"/>
      <c r="AH13" s="276"/>
      <c r="AI13" s="276"/>
      <c r="AJ13" s="276"/>
      <c r="AK13" s="276"/>
      <c r="AL13" s="276"/>
      <c r="AM13" s="274"/>
      <c r="AN13" s="275"/>
      <c r="AO13" s="175"/>
      <c r="AP13" s="276"/>
      <c r="AQ13" s="276"/>
      <c r="AR13" s="276"/>
      <c r="AS13" s="276"/>
      <c r="AT13" s="276"/>
      <c r="AU13" s="276"/>
      <c r="AV13" s="276"/>
      <c r="AW13" s="276"/>
      <c r="AX13" s="276"/>
      <c r="AY13" s="276"/>
      <c r="AZ13" s="274"/>
      <c r="BA13" s="275"/>
      <c r="BB13" s="175"/>
      <c r="BC13" s="276"/>
      <c r="BD13" s="276"/>
      <c r="BE13" s="276"/>
      <c r="BF13" s="276"/>
      <c r="BG13" s="276"/>
      <c r="BH13" s="276"/>
      <c r="BI13" s="276"/>
      <c r="BJ13" s="276"/>
      <c r="BK13" s="276"/>
      <c r="BL13" s="276"/>
      <c r="BM13" s="274"/>
      <c r="BN13" s="275"/>
      <c r="BO13" s="175"/>
      <c r="BP13" s="276"/>
      <c r="BQ13" s="276"/>
      <c r="BR13" s="276"/>
      <c r="BS13" s="276"/>
      <c r="BT13" s="276"/>
      <c r="BU13" s="276"/>
      <c r="BV13" s="276"/>
      <c r="BW13" s="276"/>
      <c r="BX13" s="276"/>
      <c r="BY13" s="276"/>
      <c r="BZ13" s="274"/>
      <c r="CA13" s="275"/>
      <c r="CB13" s="175"/>
      <c r="CC13" s="276"/>
      <c r="CD13" s="276"/>
      <c r="CE13" s="276"/>
      <c r="CF13" s="276"/>
      <c r="CG13" s="276"/>
      <c r="CH13" s="276"/>
      <c r="CI13" s="276"/>
      <c r="CJ13" s="276"/>
      <c r="CK13" s="276"/>
      <c r="CL13" s="276"/>
      <c r="CM13" s="274"/>
      <c r="CN13" s="275"/>
      <c r="CO13" s="175"/>
      <c r="CP13" s="276"/>
      <c r="CQ13" s="276"/>
      <c r="CR13" s="276"/>
      <c r="CS13" s="276"/>
      <c r="CT13" s="276"/>
      <c r="CU13" s="276"/>
      <c r="CV13" s="276"/>
      <c r="CW13" s="276"/>
      <c r="CX13" s="276"/>
      <c r="CY13" s="276"/>
      <c r="CZ13" s="274"/>
      <c r="DA13" s="275"/>
      <c r="DB13" s="175"/>
      <c r="DC13" s="276"/>
      <c r="DD13" s="276"/>
      <c r="DE13" s="276"/>
      <c r="DF13" s="276"/>
      <c r="DG13" s="276"/>
      <c r="DH13" s="276"/>
      <c r="DI13" s="276"/>
      <c r="DJ13" s="276"/>
      <c r="DK13" s="276"/>
      <c r="DL13" s="276"/>
      <c r="DM13" s="274"/>
      <c r="DN13" s="275"/>
      <c r="DO13" s="175"/>
      <c r="DP13" s="276"/>
      <c r="DQ13" s="276"/>
      <c r="DR13" s="276"/>
      <c r="DS13" s="276"/>
      <c r="DT13" s="276"/>
      <c r="DU13" s="276"/>
      <c r="DV13" s="276"/>
      <c r="DW13" s="276"/>
      <c r="DX13" s="276"/>
      <c r="DY13" s="276"/>
      <c r="DZ13" s="274"/>
      <c r="EA13" s="275"/>
      <c r="EB13" s="175"/>
      <c r="EC13" s="276"/>
      <c r="ED13" s="276"/>
      <c r="EE13" s="276"/>
      <c r="EF13" s="276"/>
      <c r="EG13" s="276"/>
      <c r="EH13" s="276"/>
      <c r="EI13" s="276"/>
      <c r="EJ13" s="276"/>
      <c r="EK13" s="276"/>
      <c r="EL13" s="276"/>
      <c r="EM13" s="274"/>
      <c r="EN13" s="275"/>
      <c r="EO13" s="175"/>
      <c r="EP13" s="276"/>
      <c r="EQ13" s="276"/>
      <c r="ER13" s="276"/>
      <c r="ES13" s="276"/>
      <c r="ET13" s="276"/>
      <c r="EU13" s="276"/>
      <c r="EV13" s="276"/>
      <c r="EW13" s="276"/>
      <c r="EX13" s="276"/>
      <c r="EY13" s="276"/>
      <c r="EZ13" s="274"/>
      <c r="FA13" s="275"/>
      <c r="FB13" s="175"/>
      <c r="FC13" s="276"/>
      <c r="FD13" s="276"/>
      <c r="FE13" s="276"/>
      <c r="FF13" s="276"/>
      <c r="FG13" s="276"/>
      <c r="FH13" s="276"/>
      <c r="FI13" s="276"/>
      <c r="FJ13" s="276"/>
      <c r="FK13" s="276"/>
      <c r="FL13" s="276"/>
      <c r="FM13" s="274"/>
      <c r="FN13" s="275"/>
      <c r="FO13" s="175"/>
      <c r="FP13" s="276"/>
      <c r="FQ13" s="276"/>
      <c r="FR13" s="276"/>
      <c r="FS13" s="276"/>
      <c r="FT13" s="276"/>
      <c r="FU13" s="276"/>
      <c r="FV13" s="276"/>
      <c r="FW13" s="276"/>
      <c r="FX13" s="276"/>
      <c r="FY13" s="276"/>
      <c r="FZ13" s="274"/>
      <c r="GA13" s="275"/>
      <c r="GB13" s="175"/>
      <c r="GC13" s="276"/>
      <c r="GD13" s="276"/>
      <c r="GE13" s="276"/>
      <c r="GF13" s="276"/>
      <c r="GG13" s="276"/>
      <c r="GH13" s="276"/>
      <c r="GI13" s="276"/>
      <c r="GJ13" s="276"/>
      <c r="GK13" s="276"/>
      <c r="GL13" s="276"/>
      <c r="GM13" s="274"/>
      <c r="GN13" s="275"/>
      <c r="GO13" s="175"/>
      <c r="GP13" s="276"/>
      <c r="GQ13" s="276"/>
      <c r="GR13" s="276"/>
      <c r="GS13" s="276"/>
      <c r="GT13" s="276"/>
      <c r="GU13" s="276"/>
      <c r="GV13" s="276"/>
      <c r="GW13" s="276"/>
      <c r="GX13" s="276"/>
      <c r="GY13" s="276"/>
      <c r="GZ13" s="274"/>
      <c r="HA13" s="275"/>
      <c r="HB13" s="175"/>
      <c r="HC13" s="276"/>
      <c r="HD13" s="276"/>
      <c r="HE13" s="276"/>
      <c r="HF13" s="276"/>
      <c r="HG13" s="276"/>
      <c r="HH13" s="276"/>
      <c r="HI13" s="276"/>
      <c r="HJ13" s="276"/>
      <c r="HK13" s="276"/>
      <c r="HL13" s="276"/>
      <c r="HM13" s="274"/>
      <c r="HN13" s="275"/>
      <c r="HO13" s="175"/>
      <c r="HP13" s="276"/>
      <c r="HQ13" s="276"/>
      <c r="HR13" s="276"/>
      <c r="HS13" s="276"/>
      <c r="HT13" s="276"/>
      <c r="HU13" s="276"/>
      <c r="HV13" s="276"/>
      <c r="HW13" s="276"/>
      <c r="HX13" s="276"/>
      <c r="HY13" s="276"/>
      <c r="HZ13" s="274"/>
      <c r="IA13" s="275"/>
      <c r="IB13" s="175"/>
      <c r="IC13" s="276"/>
      <c r="ID13" s="276"/>
      <c r="IE13" s="276"/>
      <c r="IF13" s="276"/>
      <c r="IG13" s="276"/>
      <c r="IH13" s="276"/>
      <c r="II13" s="276"/>
      <c r="IJ13" s="276"/>
      <c r="IK13" s="276"/>
      <c r="IL13" s="276"/>
      <c r="IM13" s="274"/>
      <c r="IN13" s="275"/>
      <c r="IO13" s="175"/>
      <c r="IP13" s="276"/>
      <c r="IQ13" s="276"/>
      <c r="IR13" s="276"/>
      <c r="IS13" s="276"/>
      <c r="IT13" s="276"/>
      <c r="IU13" s="276"/>
    </row>
    <row r="14" spans="1:255" ht="15">
      <c r="A14" s="173" t="s">
        <v>367</v>
      </c>
      <c r="B14" s="174">
        <v>40513</v>
      </c>
      <c r="C14" s="176">
        <v>86350</v>
      </c>
      <c r="D14" s="177">
        <v>12593</v>
      </c>
      <c r="E14" s="177">
        <v>73757</v>
      </c>
      <c r="F14" s="178">
        <v>12593</v>
      </c>
      <c r="G14" s="177">
        <v>0</v>
      </c>
      <c r="H14" s="178">
        <v>86350</v>
      </c>
      <c r="I14" s="178">
        <v>12593</v>
      </c>
      <c r="J14" s="178">
        <v>-27991.519070000006</v>
      </c>
      <c r="K14" s="178">
        <v>0</v>
      </c>
      <c r="L14" s="178">
        <v>27991.519070000006</v>
      </c>
      <c r="M14" s="274"/>
      <c r="N14" s="275"/>
      <c r="O14" s="175"/>
      <c r="P14" s="276"/>
      <c r="Q14" s="276"/>
      <c r="R14" s="276"/>
      <c r="S14" s="276"/>
      <c r="T14" s="276"/>
      <c r="U14" s="276"/>
      <c r="V14" s="276"/>
      <c r="W14" s="276"/>
      <c r="X14" s="276"/>
      <c r="Y14" s="276"/>
      <c r="Z14" s="274"/>
      <c r="AA14" s="275"/>
      <c r="AB14" s="175"/>
      <c r="AC14" s="276"/>
      <c r="AD14" s="276"/>
      <c r="AE14" s="276"/>
      <c r="AF14" s="276"/>
      <c r="AG14" s="276"/>
      <c r="AH14" s="276"/>
      <c r="AI14" s="276"/>
      <c r="AJ14" s="276"/>
      <c r="AK14" s="276"/>
      <c r="AL14" s="276"/>
      <c r="AM14" s="274"/>
      <c r="AN14" s="275"/>
      <c r="AO14" s="175"/>
      <c r="AP14" s="276"/>
      <c r="AQ14" s="276"/>
      <c r="AR14" s="276"/>
      <c r="AS14" s="276"/>
      <c r="AT14" s="276"/>
      <c r="AU14" s="276"/>
      <c r="AV14" s="276"/>
      <c r="AW14" s="276"/>
      <c r="AX14" s="276"/>
      <c r="AY14" s="276"/>
      <c r="AZ14" s="274"/>
      <c r="BA14" s="275"/>
      <c r="BB14" s="175"/>
      <c r="BC14" s="276"/>
      <c r="BD14" s="276"/>
      <c r="BE14" s="276"/>
      <c r="BF14" s="276"/>
      <c r="BG14" s="276"/>
      <c r="BH14" s="276"/>
      <c r="BI14" s="276"/>
      <c r="BJ14" s="276"/>
      <c r="BK14" s="276"/>
      <c r="BL14" s="276"/>
      <c r="BM14" s="274"/>
      <c r="BN14" s="275"/>
      <c r="BO14" s="175"/>
      <c r="BP14" s="276"/>
      <c r="BQ14" s="276"/>
      <c r="BR14" s="276"/>
      <c r="BS14" s="276"/>
      <c r="BT14" s="276"/>
      <c r="BU14" s="276"/>
      <c r="BV14" s="276"/>
      <c r="BW14" s="276"/>
      <c r="BX14" s="276"/>
      <c r="BY14" s="276"/>
      <c r="BZ14" s="274"/>
      <c r="CA14" s="275"/>
      <c r="CB14" s="175"/>
      <c r="CC14" s="276"/>
      <c r="CD14" s="276"/>
      <c r="CE14" s="276"/>
      <c r="CF14" s="276"/>
      <c r="CG14" s="276"/>
      <c r="CH14" s="276"/>
      <c r="CI14" s="276"/>
      <c r="CJ14" s="276"/>
      <c r="CK14" s="276"/>
      <c r="CL14" s="276"/>
      <c r="CM14" s="274"/>
      <c r="CN14" s="275"/>
      <c r="CO14" s="175"/>
      <c r="CP14" s="276"/>
      <c r="CQ14" s="276"/>
      <c r="CR14" s="276"/>
      <c r="CS14" s="276"/>
      <c r="CT14" s="276"/>
      <c r="CU14" s="276"/>
      <c r="CV14" s="276"/>
      <c r="CW14" s="276"/>
      <c r="CX14" s="276"/>
      <c r="CY14" s="276"/>
      <c r="CZ14" s="274"/>
      <c r="DA14" s="275"/>
      <c r="DB14" s="175"/>
      <c r="DC14" s="276"/>
      <c r="DD14" s="276"/>
      <c r="DE14" s="276"/>
      <c r="DF14" s="276"/>
      <c r="DG14" s="276"/>
      <c r="DH14" s="276"/>
      <c r="DI14" s="276"/>
      <c r="DJ14" s="276"/>
      <c r="DK14" s="276"/>
      <c r="DL14" s="276"/>
      <c r="DM14" s="274"/>
      <c r="DN14" s="275"/>
      <c r="DO14" s="175"/>
      <c r="DP14" s="276"/>
      <c r="DQ14" s="276"/>
      <c r="DR14" s="276"/>
      <c r="DS14" s="276"/>
      <c r="DT14" s="276"/>
      <c r="DU14" s="276"/>
      <c r="DV14" s="276"/>
      <c r="DW14" s="276"/>
      <c r="DX14" s="276"/>
      <c r="DY14" s="276"/>
      <c r="DZ14" s="274"/>
      <c r="EA14" s="275"/>
      <c r="EB14" s="175"/>
      <c r="EC14" s="276"/>
      <c r="ED14" s="276"/>
      <c r="EE14" s="276"/>
      <c r="EF14" s="276"/>
      <c r="EG14" s="276"/>
      <c r="EH14" s="276"/>
      <c r="EI14" s="276"/>
      <c r="EJ14" s="276"/>
      <c r="EK14" s="276"/>
      <c r="EL14" s="276"/>
      <c r="EM14" s="274"/>
      <c r="EN14" s="275"/>
      <c r="EO14" s="175"/>
      <c r="EP14" s="276"/>
      <c r="EQ14" s="276"/>
      <c r="ER14" s="276"/>
      <c r="ES14" s="276"/>
      <c r="ET14" s="276"/>
      <c r="EU14" s="276"/>
      <c r="EV14" s="276"/>
      <c r="EW14" s="276"/>
      <c r="EX14" s="276"/>
      <c r="EY14" s="276"/>
      <c r="EZ14" s="274"/>
      <c r="FA14" s="275"/>
      <c r="FB14" s="175"/>
      <c r="FC14" s="276"/>
      <c r="FD14" s="276"/>
      <c r="FE14" s="276"/>
      <c r="FF14" s="276"/>
      <c r="FG14" s="276"/>
      <c r="FH14" s="276"/>
      <c r="FI14" s="276"/>
      <c r="FJ14" s="276"/>
      <c r="FK14" s="276"/>
      <c r="FL14" s="276"/>
      <c r="FM14" s="274"/>
      <c r="FN14" s="275"/>
      <c r="FO14" s="175"/>
      <c r="FP14" s="276"/>
      <c r="FQ14" s="276"/>
      <c r="FR14" s="276"/>
      <c r="FS14" s="276"/>
      <c r="FT14" s="276"/>
      <c r="FU14" s="276"/>
      <c r="FV14" s="276"/>
      <c r="FW14" s="276"/>
      <c r="FX14" s="276"/>
      <c r="FY14" s="276"/>
      <c r="FZ14" s="274"/>
      <c r="GA14" s="275"/>
      <c r="GB14" s="175"/>
      <c r="GC14" s="276"/>
      <c r="GD14" s="276"/>
      <c r="GE14" s="276"/>
      <c r="GF14" s="276"/>
      <c r="GG14" s="276"/>
      <c r="GH14" s="276"/>
      <c r="GI14" s="276"/>
      <c r="GJ14" s="276"/>
      <c r="GK14" s="276"/>
      <c r="GL14" s="276"/>
      <c r="GM14" s="274"/>
      <c r="GN14" s="275"/>
      <c r="GO14" s="175"/>
      <c r="GP14" s="276"/>
      <c r="GQ14" s="276"/>
      <c r="GR14" s="276"/>
      <c r="GS14" s="276"/>
      <c r="GT14" s="276"/>
      <c r="GU14" s="276"/>
      <c r="GV14" s="276"/>
      <c r="GW14" s="276"/>
      <c r="GX14" s="276"/>
      <c r="GY14" s="276"/>
      <c r="GZ14" s="274"/>
      <c r="HA14" s="275"/>
      <c r="HB14" s="175"/>
      <c r="HC14" s="276"/>
      <c r="HD14" s="276"/>
      <c r="HE14" s="276"/>
      <c r="HF14" s="276"/>
      <c r="HG14" s="276"/>
      <c r="HH14" s="276"/>
      <c r="HI14" s="276"/>
      <c r="HJ14" s="276"/>
      <c r="HK14" s="276"/>
      <c r="HL14" s="276"/>
      <c r="HM14" s="274"/>
      <c r="HN14" s="275"/>
      <c r="HO14" s="175"/>
      <c r="HP14" s="276"/>
      <c r="HQ14" s="276"/>
      <c r="HR14" s="276"/>
      <c r="HS14" s="276"/>
      <c r="HT14" s="276"/>
      <c r="HU14" s="276"/>
      <c r="HV14" s="276"/>
      <c r="HW14" s="276"/>
      <c r="HX14" s="276"/>
      <c r="HY14" s="276"/>
      <c r="HZ14" s="274"/>
      <c r="IA14" s="275"/>
      <c r="IB14" s="175"/>
      <c r="IC14" s="276"/>
      <c r="ID14" s="276"/>
      <c r="IE14" s="276"/>
      <c r="IF14" s="276"/>
      <c r="IG14" s="276"/>
      <c r="IH14" s="276"/>
      <c r="II14" s="276"/>
      <c r="IJ14" s="276"/>
      <c r="IK14" s="276"/>
      <c r="IL14" s="276"/>
      <c r="IM14" s="274"/>
      <c r="IN14" s="275"/>
      <c r="IO14" s="175"/>
      <c r="IP14" s="276"/>
      <c r="IQ14" s="276"/>
      <c r="IR14" s="276"/>
      <c r="IS14" s="276"/>
      <c r="IT14" s="276"/>
      <c r="IU14" s="276"/>
    </row>
    <row r="15" spans="1:255" ht="15">
      <c r="A15" s="173" t="s">
        <v>367</v>
      </c>
      <c r="B15" s="174">
        <v>40544</v>
      </c>
      <c r="C15" s="176">
        <v>86350</v>
      </c>
      <c r="D15" s="177">
        <v>10794</v>
      </c>
      <c r="E15" s="177">
        <v>75556</v>
      </c>
      <c r="F15" s="178">
        <v>10794</v>
      </c>
      <c r="G15" s="177">
        <v>0</v>
      </c>
      <c r="H15" s="178">
        <v>86350</v>
      </c>
      <c r="I15" s="178">
        <v>10794</v>
      </c>
      <c r="J15" s="178">
        <v>-28674.257560000005</v>
      </c>
      <c r="K15" s="178">
        <v>0</v>
      </c>
      <c r="L15" s="178">
        <v>28674.257560000005</v>
      </c>
      <c r="M15" s="274"/>
      <c r="N15" s="275"/>
      <c r="O15" s="175"/>
      <c r="P15" s="276"/>
      <c r="Q15" s="276"/>
      <c r="R15" s="276"/>
      <c r="S15" s="276"/>
      <c r="T15" s="276"/>
      <c r="U15" s="276"/>
      <c r="V15" s="276"/>
      <c r="W15" s="276"/>
      <c r="X15" s="276"/>
      <c r="Y15" s="276"/>
      <c r="Z15" s="274"/>
      <c r="AA15" s="275"/>
      <c r="AB15" s="175"/>
      <c r="AC15" s="276"/>
      <c r="AD15" s="276"/>
      <c r="AE15" s="276"/>
      <c r="AF15" s="276"/>
      <c r="AG15" s="276"/>
      <c r="AH15" s="276"/>
      <c r="AI15" s="276"/>
      <c r="AJ15" s="276"/>
      <c r="AK15" s="276"/>
      <c r="AL15" s="276"/>
      <c r="AM15" s="274"/>
      <c r="AN15" s="275"/>
      <c r="AO15" s="175"/>
      <c r="AP15" s="276"/>
      <c r="AQ15" s="276"/>
      <c r="AR15" s="276"/>
      <c r="AS15" s="276"/>
      <c r="AT15" s="276"/>
      <c r="AU15" s="276"/>
      <c r="AV15" s="276"/>
      <c r="AW15" s="276"/>
      <c r="AX15" s="276"/>
      <c r="AY15" s="276"/>
      <c r="AZ15" s="274"/>
      <c r="BA15" s="275"/>
      <c r="BB15" s="175"/>
      <c r="BC15" s="276"/>
      <c r="BD15" s="276"/>
      <c r="BE15" s="276"/>
      <c r="BF15" s="276"/>
      <c r="BG15" s="276"/>
      <c r="BH15" s="276"/>
      <c r="BI15" s="276"/>
      <c r="BJ15" s="276"/>
      <c r="BK15" s="276"/>
      <c r="BL15" s="276"/>
      <c r="BM15" s="274"/>
      <c r="BN15" s="275"/>
      <c r="BO15" s="175"/>
      <c r="BP15" s="276"/>
      <c r="BQ15" s="276"/>
      <c r="BR15" s="276"/>
      <c r="BS15" s="276"/>
      <c r="BT15" s="276"/>
      <c r="BU15" s="276"/>
      <c r="BV15" s="276"/>
      <c r="BW15" s="276"/>
      <c r="BX15" s="276"/>
      <c r="BY15" s="276"/>
      <c r="BZ15" s="274"/>
      <c r="CA15" s="275"/>
      <c r="CB15" s="175"/>
      <c r="CC15" s="276"/>
      <c r="CD15" s="276"/>
      <c r="CE15" s="276"/>
      <c r="CF15" s="276"/>
      <c r="CG15" s="276"/>
      <c r="CH15" s="276"/>
      <c r="CI15" s="276"/>
      <c r="CJ15" s="276"/>
      <c r="CK15" s="276"/>
      <c r="CL15" s="276"/>
      <c r="CM15" s="274"/>
      <c r="CN15" s="275"/>
      <c r="CO15" s="175"/>
      <c r="CP15" s="276"/>
      <c r="CQ15" s="276"/>
      <c r="CR15" s="276"/>
      <c r="CS15" s="276"/>
      <c r="CT15" s="276"/>
      <c r="CU15" s="276"/>
      <c r="CV15" s="276"/>
      <c r="CW15" s="276"/>
      <c r="CX15" s="276"/>
      <c r="CY15" s="276"/>
      <c r="CZ15" s="274"/>
      <c r="DA15" s="275"/>
      <c r="DB15" s="175"/>
      <c r="DC15" s="276"/>
      <c r="DD15" s="276"/>
      <c r="DE15" s="276"/>
      <c r="DF15" s="276"/>
      <c r="DG15" s="276"/>
      <c r="DH15" s="276"/>
      <c r="DI15" s="276"/>
      <c r="DJ15" s="276"/>
      <c r="DK15" s="276"/>
      <c r="DL15" s="276"/>
      <c r="DM15" s="274"/>
      <c r="DN15" s="275"/>
      <c r="DO15" s="175"/>
      <c r="DP15" s="276"/>
      <c r="DQ15" s="276"/>
      <c r="DR15" s="276"/>
      <c r="DS15" s="276"/>
      <c r="DT15" s="276"/>
      <c r="DU15" s="276"/>
      <c r="DV15" s="276"/>
      <c r="DW15" s="276"/>
      <c r="DX15" s="276"/>
      <c r="DY15" s="276"/>
      <c r="DZ15" s="274"/>
      <c r="EA15" s="275"/>
      <c r="EB15" s="175"/>
      <c r="EC15" s="276"/>
      <c r="ED15" s="276"/>
      <c r="EE15" s="276"/>
      <c r="EF15" s="276"/>
      <c r="EG15" s="276"/>
      <c r="EH15" s="276"/>
      <c r="EI15" s="276"/>
      <c r="EJ15" s="276"/>
      <c r="EK15" s="276"/>
      <c r="EL15" s="276"/>
      <c r="EM15" s="274"/>
      <c r="EN15" s="275"/>
      <c r="EO15" s="175"/>
      <c r="EP15" s="276"/>
      <c r="EQ15" s="276"/>
      <c r="ER15" s="276"/>
      <c r="ES15" s="276"/>
      <c r="ET15" s="276"/>
      <c r="EU15" s="276"/>
      <c r="EV15" s="276"/>
      <c r="EW15" s="276"/>
      <c r="EX15" s="276"/>
      <c r="EY15" s="276"/>
      <c r="EZ15" s="274"/>
      <c r="FA15" s="275"/>
      <c r="FB15" s="175"/>
      <c r="FC15" s="276"/>
      <c r="FD15" s="276"/>
      <c r="FE15" s="276"/>
      <c r="FF15" s="276"/>
      <c r="FG15" s="276"/>
      <c r="FH15" s="276"/>
      <c r="FI15" s="276"/>
      <c r="FJ15" s="276"/>
      <c r="FK15" s="276"/>
      <c r="FL15" s="276"/>
      <c r="FM15" s="274"/>
      <c r="FN15" s="275"/>
      <c r="FO15" s="175"/>
      <c r="FP15" s="276"/>
      <c r="FQ15" s="276"/>
      <c r="FR15" s="276"/>
      <c r="FS15" s="276"/>
      <c r="FT15" s="276"/>
      <c r="FU15" s="276"/>
      <c r="FV15" s="276"/>
      <c r="FW15" s="276"/>
      <c r="FX15" s="276"/>
      <c r="FY15" s="276"/>
      <c r="FZ15" s="274"/>
      <c r="GA15" s="275"/>
      <c r="GB15" s="175"/>
      <c r="GC15" s="276"/>
      <c r="GD15" s="276"/>
      <c r="GE15" s="276"/>
      <c r="GF15" s="276"/>
      <c r="GG15" s="276"/>
      <c r="GH15" s="276"/>
      <c r="GI15" s="276"/>
      <c r="GJ15" s="276"/>
      <c r="GK15" s="276"/>
      <c r="GL15" s="276"/>
      <c r="GM15" s="274"/>
      <c r="GN15" s="275"/>
      <c r="GO15" s="175"/>
      <c r="GP15" s="276"/>
      <c r="GQ15" s="276"/>
      <c r="GR15" s="276"/>
      <c r="GS15" s="276"/>
      <c r="GT15" s="276"/>
      <c r="GU15" s="276"/>
      <c r="GV15" s="276"/>
      <c r="GW15" s="276"/>
      <c r="GX15" s="276"/>
      <c r="GY15" s="276"/>
      <c r="GZ15" s="274"/>
      <c r="HA15" s="275"/>
      <c r="HB15" s="175"/>
      <c r="HC15" s="276"/>
      <c r="HD15" s="276"/>
      <c r="HE15" s="276"/>
      <c r="HF15" s="276"/>
      <c r="HG15" s="276"/>
      <c r="HH15" s="276"/>
      <c r="HI15" s="276"/>
      <c r="HJ15" s="276"/>
      <c r="HK15" s="276"/>
      <c r="HL15" s="276"/>
      <c r="HM15" s="274"/>
      <c r="HN15" s="275"/>
      <c r="HO15" s="175"/>
      <c r="HP15" s="276"/>
      <c r="HQ15" s="276"/>
      <c r="HR15" s="276"/>
      <c r="HS15" s="276"/>
      <c r="HT15" s="276"/>
      <c r="HU15" s="276"/>
      <c r="HV15" s="276"/>
      <c r="HW15" s="276"/>
      <c r="HX15" s="276"/>
      <c r="HY15" s="276"/>
      <c r="HZ15" s="274"/>
      <c r="IA15" s="275"/>
      <c r="IB15" s="175"/>
      <c r="IC15" s="276"/>
      <c r="ID15" s="276"/>
      <c r="IE15" s="276"/>
      <c r="IF15" s="276"/>
      <c r="IG15" s="276"/>
      <c r="IH15" s="276"/>
      <c r="II15" s="276"/>
      <c r="IJ15" s="276"/>
      <c r="IK15" s="276"/>
      <c r="IL15" s="276"/>
      <c r="IM15" s="274"/>
      <c r="IN15" s="275"/>
      <c r="IO15" s="175"/>
      <c r="IP15" s="276"/>
      <c r="IQ15" s="276"/>
      <c r="IR15" s="276"/>
      <c r="IS15" s="276"/>
      <c r="IT15" s="276"/>
      <c r="IU15" s="276"/>
    </row>
    <row r="16" spans="1:255" ht="15">
      <c r="A16" s="173" t="s">
        <v>367</v>
      </c>
      <c r="B16" s="174">
        <v>40575</v>
      </c>
      <c r="C16" s="176">
        <v>86350</v>
      </c>
      <c r="D16" s="177">
        <v>8995</v>
      </c>
      <c r="E16" s="177">
        <v>77355</v>
      </c>
      <c r="F16" s="178">
        <v>8995</v>
      </c>
      <c r="G16" s="177">
        <v>0</v>
      </c>
      <c r="H16" s="178">
        <v>86350</v>
      </c>
      <c r="I16" s="178">
        <v>8995</v>
      </c>
      <c r="J16" s="178">
        <v>-29356.996050000005</v>
      </c>
      <c r="K16" s="178">
        <v>0</v>
      </c>
      <c r="L16" s="178">
        <v>29356.996050000005</v>
      </c>
      <c r="M16" s="274"/>
      <c r="N16" s="275"/>
      <c r="O16" s="175"/>
      <c r="P16" s="276"/>
      <c r="Q16" s="276"/>
      <c r="R16" s="276"/>
      <c r="S16" s="276"/>
      <c r="T16" s="276"/>
      <c r="U16" s="276"/>
      <c r="V16" s="276"/>
      <c r="W16" s="276"/>
      <c r="X16" s="276"/>
      <c r="Y16" s="276"/>
      <c r="Z16" s="274"/>
      <c r="AA16" s="275"/>
      <c r="AB16" s="175"/>
      <c r="AC16" s="276"/>
      <c r="AD16" s="276"/>
      <c r="AE16" s="276"/>
      <c r="AF16" s="276"/>
      <c r="AG16" s="276"/>
      <c r="AH16" s="276"/>
      <c r="AI16" s="276"/>
      <c r="AJ16" s="276"/>
      <c r="AK16" s="276"/>
      <c r="AL16" s="276"/>
      <c r="AM16" s="274"/>
      <c r="AN16" s="275"/>
      <c r="AO16" s="175"/>
      <c r="AP16" s="276"/>
      <c r="AQ16" s="276"/>
      <c r="AR16" s="276"/>
      <c r="AS16" s="276"/>
      <c r="AT16" s="276"/>
      <c r="AU16" s="276"/>
      <c r="AV16" s="276"/>
      <c r="AW16" s="276"/>
      <c r="AX16" s="276"/>
      <c r="AY16" s="276"/>
      <c r="AZ16" s="274"/>
      <c r="BA16" s="275"/>
      <c r="BB16" s="175"/>
      <c r="BC16" s="276"/>
      <c r="BD16" s="276"/>
      <c r="BE16" s="276"/>
      <c r="BF16" s="276"/>
      <c r="BG16" s="276"/>
      <c r="BH16" s="276"/>
      <c r="BI16" s="276"/>
      <c r="BJ16" s="276"/>
      <c r="BK16" s="276"/>
      <c r="BL16" s="276"/>
      <c r="BM16" s="274"/>
      <c r="BN16" s="275"/>
      <c r="BO16" s="175"/>
      <c r="BP16" s="276"/>
      <c r="BQ16" s="276"/>
      <c r="BR16" s="276"/>
      <c r="BS16" s="276"/>
      <c r="BT16" s="276"/>
      <c r="BU16" s="276"/>
      <c r="BV16" s="276"/>
      <c r="BW16" s="276"/>
      <c r="BX16" s="276"/>
      <c r="BY16" s="276"/>
      <c r="BZ16" s="274"/>
      <c r="CA16" s="275"/>
      <c r="CB16" s="175"/>
      <c r="CC16" s="276"/>
      <c r="CD16" s="276"/>
      <c r="CE16" s="276"/>
      <c r="CF16" s="276"/>
      <c r="CG16" s="276"/>
      <c r="CH16" s="276"/>
      <c r="CI16" s="276"/>
      <c r="CJ16" s="276"/>
      <c r="CK16" s="276"/>
      <c r="CL16" s="276"/>
      <c r="CM16" s="274"/>
      <c r="CN16" s="275"/>
      <c r="CO16" s="175"/>
      <c r="CP16" s="276"/>
      <c r="CQ16" s="276"/>
      <c r="CR16" s="276"/>
      <c r="CS16" s="276"/>
      <c r="CT16" s="276"/>
      <c r="CU16" s="276"/>
      <c r="CV16" s="276"/>
      <c r="CW16" s="276"/>
      <c r="CX16" s="276"/>
      <c r="CY16" s="276"/>
      <c r="CZ16" s="274"/>
      <c r="DA16" s="275"/>
      <c r="DB16" s="175"/>
      <c r="DC16" s="276"/>
      <c r="DD16" s="276"/>
      <c r="DE16" s="276"/>
      <c r="DF16" s="276"/>
      <c r="DG16" s="276"/>
      <c r="DH16" s="276"/>
      <c r="DI16" s="276"/>
      <c r="DJ16" s="276"/>
      <c r="DK16" s="276"/>
      <c r="DL16" s="276"/>
      <c r="DM16" s="274"/>
      <c r="DN16" s="275"/>
      <c r="DO16" s="175"/>
      <c r="DP16" s="276"/>
      <c r="DQ16" s="276"/>
      <c r="DR16" s="276"/>
      <c r="DS16" s="276"/>
      <c r="DT16" s="276"/>
      <c r="DU16" s="276"/>
      <c r="DV16" s="276"/>
      <c r="DW16" s="276"/>
      <c r="DX16" s="276"/>
      <c r="DY16" s="276"/>
      <c r="DZ16" s="274"/>
      <c r="EA16" s="275"/>
      <c r="EB16" s="175"/>
      <c r="EC16" s="276"/>
      <c r="ED16" s="276"/>
      <c r="EE16" s="276"/>
      <c r="EF16" s="276"/>
      <c r="EG16" s="276"/>
      <c r="EH16" s="276"/>
      <c r="EI16" s="276"/>
      <c r="EJ16" s="276"/>
      <c r="EK16" s="276"/>
      <c r="EL16" s="276"/>
      <c r="EM16" s="274"/>
      <c r="EN16" s="275"/>
      <c r="EO16" s="175"/>
      <c r="EP16" s="276"/>
      <c r="EQ16" s="276"/>
      <c r="ER16" s="276"/>
      <c r="ES16" s="276"/>
      <c r="ET16" s="276"/>
      <c r="EU16" s="276"/>
      <c r="EV16" s="276"/>
      <c r="EW16" s="276"/>
      <c r="EX16" s="276"/>
      <c r="EY16" s="276"/>
      <c r="EZ16" s="274"/>
      <c r="FA16" s="275"/>
      <c r="FB16" s="175"/>
      <c r="FC16" s="276"/>
      <c r="FD16" s="276"/>
      <c r="FE16" s="276"/>
      <c r="FF16" s="276"/>
      <c r="FG16" s="276"/>
      <c r="FH16" s="276"/>
      <c r="FI16" s="276"/>
      <c r="FJ16" s="276"/>
      <c r="FK16" s="276"/>
      <c r="FL16" s="276"/>
      <c r="FM16" s="274"/>
      <c r="FN16" s="275"/>
      <c r="FO16" s="175"/>
      <c r="FP16" s="276"/>
      <c r="FQ16" s="276"/>
      <c r="FR16" s="276"/>
      <c r="FS16" s="276"/>
      <c r="FT16" s="276"/>
      <c r="FU16" s="276"/>
      <c r="FV16" s="276"/>
      <c r="FW16" s="276"/>
      <c r="FX16" s="276"/>
      <c r="FY16" s="276"/>
      <c r="FZ16" s="274"/>
      <c r="GA16" s="275"/>
      <c r="GB16" s="175"/>
      <c r="GC16" s="276"/>
      <c r="GD16" s="276"/>
      <c r="GE16" s="276"/>
      <c r="GF16" s="276"/>
      <c r="GG16" s="276"/>
      <c r="GH16" s="276"/>
      <c r="GI16" s="276"/>
      <c r="GJ16" s="276"/>
      <c r="GK16" s="276"/>
      <c r="GL16" s="276"/>
      <c r="GM16" s="274"/>
      <c r="GN16" s="275"/>
      <c r="GO16" s="175"/>
      <c r="GP16" s="276"/>
      <c r="GQ16" s="276"/>
      <c r="GR16" s="276"/>
      <c r="GS16" s="276"/>
      <c r="GT16" s="276"/>
      <c r="GU16" s="276"/>
      <c r="GV16" s="276"/>
      <c r="GW16" s="276"/>
      <c r="GX16" s="276"/>
      <c r="GY16" s="276"/>
      <c r="GZ16" s="274"/>
      <c r="HA16" s="275"/>
      <c r="HB16" s="175"/>
      <c r="HC16" s="276"/>
      <c r="HD16" s="276"/>
      <c r="HE16" s="276"/>
      <c r="HF16" s="276"/>
      <c r="HG16" s="276"/>
      <c r="HH16" s="276"/>
      <c r="HI16" s="276"/>
      <c r="HJ16" s="276"/>
      <c r="HK16" s="276"/>
      <c r="HL16" s="276"/>
      <c r="HM16" s="274"/>
      <c r="HN16" s="275"/>
      <c r="HO16" s="175"/>
      <c r="HP16" s="276"/>
      <c r="HQ16" s="276"/>
      <c r="HR16" s="276"/>
      <c r="HS16" s="276"/>
      <c r="HT16" s="276"/>
      <c r="HU16" s="276"/>
      <c r="HV16" s="276"/>
      <c r="HW16" s="276"/>
      <c r="HX16" s="276"/>
      <c r="HY16" s="276"/>
      <c r="HZ16" s="274"/>
      <c r="IA16" s="275"/>
      <c r="IB16" s="175"/>
      <c r="IC16" s="276"/>
      <c r="ID16" s="276"/>
      <c r="IE16" s="276"/>
      <c r="IF16" s="276"/>
      <c r="IG16" s="276"/>
      <c r="IH16" s="276"/>
      <c r="II16" s="276"/>
      <c r="IJ16" s="276"/>
      <c r="IK16" s="276"/>
      <c r="IL16" s="276"/>
      <c r="IM16" s="274"/>
      <c r="IN16" s="275"/>
      <c r="IO16" s="175"/>
      <c r="IP16" s="276"/>
      <c r="IQ16" s="276"/>
      <c r="IR16" s="276"/>
      <c r="IS16" s="276"/>
      <c r="IT16" s="276"/>
      <c r="IU16" s="276"/>
    </row>
    <row r="17" spans="1:255" ht="15">
      <c r="A17" s="173" t="s">
        <v>367</v>
      </c>
      <c r="B17" s="174">
        <v>40603</v>
      </c>
      <c r="C17" s="176">
        <v>86350</v>
      </c>
      <c r="D17" s="177">
        <v>7196</v>
      </c>
      <c r="E17" s="177">
        <v>79154</v>
      </c>
      <c r="F17" s="178">
        <v>7196</v>
      </c>
      <c r="G17" s="177">
        <v>0</v>
      </c>
      <c r="H17" s="178">
        <v>86350</v>
      </c>
      <c r="I17" s="178">
        <v>7196</v>
      </c>
      <c r="J17" s="178">
        <v>-30039.734540000005</v>
      </c>
      <c r="K17" s="178">
        <v>0</v>
      </c>
      <c r="L17" s="178">
        <v>30039.734540000005</v>
      </c>
      <c r="M17" s="274"/>
      <c r="N17" s="275"/>
      <c r="O17" s="175"/>
      <c r="P17" s="276"/>
      <c r="Q17" s="276"/>
      <c r="R17" s="276"/>
      <c r="S17" s="276"/>
      <c r="T17" s="276"/>
      <c r="U17" s="276"/>
      <c r="V17" s="276"/>
      <c r="W17" s="276"/>
      <c r="X17" s="276"/>
      <c r="Y17" s="276"/>
      <c r="Z17" s="274"/>
      <c r="AA17" s="275"/>
      <c r="AB17" s="175"/>
      <c r="AC17" s="276"/>
      <c r="AD17" s="276"/>
      <c r="AE17" s="276"/>
      <c r="AF17" s="276"/>
      <c r="AG17" s="276"/>
      <c r="AH17" s="276"/>
      <c r="AI17" s="276"/>
      <c r="AJ17" s="276"/>
      <c r="AK17" s="276"/>
      <c r="AL17" s="276"/>
      <c r="AM17" s="274"/>
      <c r="AN17" s="275"/>
      <c r="AO17" s="175"/>
      <c r="AP17" s="276"/>
      <c r="AQ17" s="276"/>
      <c r="AR17" s="276"/>
      <c r="AS17" s="276"/>
      <c r="AT17" s="276"/>
      <c r="AU17" s="276"/>
      <c r="AV17" s="276"/>
      <c r="AW17" s="276"/>
      <c r="AX17" s="276"/>
      <c r="AY17" s="276"/>
      <c r="AZ17" s="274"/>
      <c r="BA17" s="275"/>
      <c r="BB17" s="175"/>
      <c r="BC17" s="276"/>
      <c r="BD17" s="276"/>
      <c r="BE17" s="276"/>
      <c r="BF17" s="276"/>
      <c r="BG17" s="276"/>
      <c r="BH17" s="276"/>
      <c r="BI17" s="276"/>
      <c r="BJ17" s="276"/>
      <c r="BK17" s="276"/>
      <c r="BL17" s="276"/>
      <c r="BM17" s="274"/>
      <c r="BN17" s="275"/>
      <c r="BO17" s="175"/>
      <c r="BP17" s="276"/>
      <c r="BQ17" s="276"/>
      <c r="BR17" s="276"/>
      <c r="BS17" s="276"/>
      <c r="BT17" s="276"/>
      <c r="BU17" s="276"/>
      <c r="BV17" s="276"/>
      <c r="BW17" s="276"/>
      <c r="BX17" s="276"/>
      <c r="BY17" s="276"/>
      <c r="BZ17" s="274"/>
      <c r="CA17" s="275"/>
      <c r="CB17" s="175"/>
      <c r="CC17" s="276"/>
      <c r="CD17" s="276"/>
      <c r="CE17" s="276"/>
      <c r="CF17" s="276"/>
      <c r="CG17" s="276"/>
      <c r="CH17" s="276"/>
      <c r="CI17" s="276"/>
      <c r="CJ17" s="276"/>
      <c r="CK17" s="276"/>
      <c r="CL17" s="276"/>
      <c r="CM17" s="274"/>
      <c r="CN17" s="275"/>
      <c r="CO17" s="175"/>
      <c r="CP17" s="276"/>
      <c r="CQ17" s="276"/>
      <c r="CR17" s="276"/>
      <c r="CS17" s="276"/>
      <c r="CT17" s="276"/>
      <c r="CU17" s="276"/>
      <c r="CV17" s="276"/>
      <c r="CW17" s="276"/>
      <c r="CX17" s="276"/>
      <c r="CY17" s="276"/>
      <c r="CZ17" s="274"/>
      <c r="DA17" s="275"/>
      <c r="DB17" s="175"/>
      <c r="DC17" s="276"/>
      <c r="DD17" s="276"/>
      <c r="DE17" s="276"/>
      <c r="DF17" s="276"/>
      <c r="DG17" s="276"/>
      <c r="DH17" s="276"/>
      <c r="DI17" s="276"/>
      <c r="DJ17" s="276"/>
      <c r="DK17" s="276"/>
      <c r="DL17" s="276"/>
      <c r="DM17" s="274"/>
      <c r="DN17" s="275"/>
      <c r="DO17" s="175"/>
      <c r="DP17" s="276"/>
      <c r="DQ17" s="276"/>
      <c r="DR17" s="276"/>
      <c r="DS17" s="276"/>
      <c r="DT17" s="276"/>
      <c r="DU17" s="276"/>
      <c r="DV17" s="276"/>
      <c r="DW17" s="276"/>
      <c r="DX17" s="276"/>
      <c r="DY17" s="276"/>
      <c r="DZ17" s="274"/>
      <c r="EA17" s="275"/>
      <c r="EB17" s="175"/>
      <c r="EC17" s="276"/>
      <c r="ED17" s="276"/>
      <c r="EE17" s="276"/>
      <c r="EF17" s="276"/>
      <c r="EG17" s="276"/>
      <c r="EH17" s="276"/>
      <c r="EI17" s="276"/>
      <c r="EJ17" s="276"/>
      <c r="EK17" s="276"/>
      <c r="EL17" s="276"/>
      <c r="EM17" s="274"/>
      <c r="EN17" s="275"/>
      <c r="EO17" s="175"/>
      <c r="EP17" s="276"/>
      <c r="EQ17" s="276"/>
      <c r="ER17" s="276"/>
      <c r="ES17" s="276"/>
      <c r="ET17" s="276"/>
      <c r="EU17" s="276"/>
      <c r="EV17" s="276"/>
      <c r="EW17" s="276"/>
      <c r="EX17" s="276"/>
      <c r="EY17" s="276"/>
      <c r="EZ17" s="274"/>
      <c r="FA17" s="275"/>
      <c r="FB17" s="175"/>
      <c r="FC17" s="276"/>
      <c r="FD17" s="276"/>
      <c r="FE17" s="276"/>
      <c r="FF17" s="276"/>
      <c r="FG17" s="276"/>
      <c r="FH17" s="276"/>
      <c r="FI17" s="276"/>
      <c r="FJ17" s="276"/>
      <c r="FK17" s="276"/>
      <c r="FL17" s="276"/>
      <c r="FM17" s="274"/>
      <c r="FN17" s="275"/>
      <c r="FO17" s="175"/>
      <c r="FP17" s="276"/>
      <c r="FQ17" s="276"/>
      <c r="FR17" s="276"/>
      <c r="FS17" s="276"/>
      <c r="FT17" s="276"/>
      <c r="FU17" s="276"/>
      <c r="FV17" s="276"/>
      <c r="FW17" s="276"/>
      <c r="FX17" s="276"/>
      <c r="FY17" s="276"/>
      <c r="FZ17" s="274"/>
      <c r="GA17" s="275"/>
      <c r="GB17" s="175"/>
      <c r="GC17" s="276"/>
      <c r="GD17" s="276"/>
      <c r="GE17" s="276"/>
      <c r="GF17" s="276"/>
      <c r="GG17" s="276"/>
      <c r="GH17" s="276"/>
      <c r="GI17" s="276"/>
      <c r="GJ17" s="276"/>
      <c r="GK17" s="276"/>
      <c r="GL17" s="276"/>
      <c r="GM17" s="274"/>
      <c r="GN17" s="275"/>
      <c r="GO17" s="175"/>
      <c r="GP17" s="276"/>
      <c r="GQ17" s="276"/>
      <c r="GR17" s="276"/>
      <c r="GS17" s="276"/>
      <c r="GT17" s="276"/>
      <c r="GU17" s="276"/>
      <c r="GV17" s="276"/>
      <c r="GW17" s="276"/>
      <c r="GX17" s="276"/>
      <c r="GY17" s="276"/>
      <c r="GZ17" s="274"/>
      <c r="HA17" s="275"/>
      <c r="HB17" s="175"/>
      <c r="HC17" s="276"/>
      <c r="HD17" s="276"/>
      <c r="HE17" s="276"/>
      <c r="HF17" s="276"/>
      <c r="HG17" s="276"/>
      <c r="HH17" s="276"/>
      <c r="HI17" s="276"/>
      <c r="HJ17" s="276"/>
      <c r="HK17" s="276"/>
      <c r="HL17" s="276"/>
      <c r="HM17" s="274"/>
      <c r="HN17" s="275"/>
      <c r="HO17" s="175"/>
      <c r="HP17" s="276"/>
      <c r="HQ17" s="276"/>
      <c r="HR17" s="276"/>
      <c r="HS17" s="276"/>
      <c r="HT17" s="276"/>
      <c r="HU17" s="276"/>
      <c r="HV17" s="276"/>
      <c r="HW17" s="276"/>
      <c r="HX17" s="276"/>
      <c r="HY17" s="276"/>
      <c r="HZ17" s="274"/>
      <c r="IA17" s="275"/>
      <c r="IB17" s="175"/>
      <c r="IC17" s="276"/>
      <c r="ID17" s="276"/>
      <c r="IE17" s="276"/>
      <c r="IF17" s="276"/>
      <c r="IG17" s="276"/>
      <c r="IH17" s="276"/>
      <c r="II17" s="276"/>
      <c r="IJ17" s="276"/>
      <c r="IK17" s="276"/>
      <c r="IL17" s="276"/>
      <c r="IM17" s="274"/>
      <c r="IN17" s="275"/>
      <c r="IO17" s="175"/>
      <c r="IP17" s="276"/>
      <c r="IQ17" s="276"/>
      <c r="IR17" s="276"/>
      <c r="IS17" s="276"/>
      <c r="IT17" s="276"/>
      <c r="IU17" s="276"/>
    </row>
    <row r="18" spans="1:255" ht="15">
      <c r="A18" s="173" t="s">
        <v>367</v>
      </c>
      <c r="B18" s="174">
        <v>40634</v>
      </c>
      <c r="C18" s="176">
        <v>86350</v>
      </c>
      <c r="D18" s="177">
        <v>5397</v>
      </c>
      <c r="E18" s="177">
        <v>80953</v>
      </c>
      <c r="F18" s="178">
        <v>5397</v>
      </c>
      <c r="G18" s="177">
        <v>0</v>
      </c>
      <c r="H18" s="178">
        <v>86350</v>
      </c>
      <c r="I18" s="178">
        <v>5397</v>
      </c>
      <c r="J18" s="178">
        <v>-30722.473030000005</v>
      </c>
      <c r="K18" s="178">
        <v>0</v>
      </c>
      <c r="L18" s="178">
        <v>30722.473030000005</v>
      </c>
      <c r="M18" s="274"/>
      <c r="N18" s="275"/>
      <c r="O18" s="175"/>
      <c r="P18" s="276"/>
      <c r="Q18" s="276"/>
      <c r="R18" s="276"/>
      <c r="S18" s="276"/>
      <c r="T18" s="276"/>
      <c r="U18" s="276"/>
      <c r="V18" s="276"/>
      <c r="W18" s="276"/>
      <c r="X18" s="276"/>
      <c r="Y18" s="276"/>
      <c r="Z18" s="274"/>
      <c r="AA18" s="275"/>
      <c r="AB18" s="175"/>
      <c r="AC18" s="276"/>
      <c r="AD18" s="276"/>
      <c r="AE18" s="276"/>
      <c r="AF18" s="276"/>
      <c r="AG18" s="276"/>
      <c r="AH18" s="276"/>
      <c r="AI18" s="276"/>
      <c r="AJ18" s="276"/>
      <c r="AK18" s="276"/>
      <c r="AL18" s="276"/>
      <c r="AM18" s="274"/>
      <c r="AN18" s="275"/>
      <c r="AO18" s="175"/>
      <c r="AP18" s="276"/>
      <c r="AQ18" s="276"/>
      <c r="AR18" s="276"/>
      <c r="AS18" s="276"/>
      <c r="AT18" s="276"/>
      <c r="AU18" s="276"/>
      <c r="AV18" s="276"/>
      <c r="AW18" s="276"/>
      <c r="AX18" s="276"/>
      <c r="AY18" s="276"/>
      <c r="AZ18" s="274"/>
      <c r="BA18" s="275"/>
      <c r="BB18" s="175"/>
      <c r="BC18" s="276"/>
      <c r="BD18" s="276"/>
      <c r="BE18" s="276"/>
      <c r="BF18" s="276"/>
      <c r="BG18" s="276"/>
      <c r="BH18" s="276"/>
      <c r="BI18" s="276"/>
      <c r="BJ18" s="276"/>
      <c r="BK18" s="276"/>
      <c r="BL18" s="276"/>
      <c r="BM18" s="274"/>
      <c r="BN18" s="275"/>
      <c r="BO18" s="175"/>
      <c r="BP18" s="276"/>
      <c r="BQ18" s="276"/>
      <c r="BR18" s="276"/>
      <c r="BS18" s="276"/>
      <c r="BT18" s="276"/>
      <c r="BU18" s="276"/>
      <c r="BV18" s="276"/>
      <c r="BW18" s="276"/>
      <c r="BX18" s="276"/>
      <c r="BY18" s="276"/>
      <c r="BZ18" s="274"/>
      <c r="CA18" s="275"/>
      <c r="CB18" s="175"/>
      <c r="CC18" s="276"/>
      <c r="CD18" s="276"/>
      <c r="CE18" s="276"/>
      <c r="CF18" s="276"/>
      <c r="CG18" s="276"/>
      <c r="CH18" s="276"/>
      <c r="CI18" s="276"/>
      <c r="CJ18" s="276"/>
      <c r="CK18" s="276"/>
      <c r="CL18" s="276"/>
      <c r="CM18" s="274"/>
      <c r="CN18" s="275"/>
      <c r="CO18" s="175"/>
      <c r="CP18" s="276"/>
      <c r="CQ18" s="276"/>
      <c r="CR18" s="276"/>
      <c r="CS18" s="276"/>
      <c r="CT18" s="276"/>
      <c r="CU18" s="276"/>
      <c r="CV18" s="276"/>
      <c r="CW18" s="276"/>
      <c r="CX18" s="276"/>
      <c r="CY18" s="276"/>
      <c r="CZ18" s="274"/>
      <c r="DA18" s="275"/>
      <c r="DB18" s="175"/>
      <c r="DC18" s="276"/>
      <c r="DD18" s="276"/>
      <c r="DE18" s="276"/>
      <c r="DF18" s="276"/>
      <c r="DG18" s="276"/>
      <c r="DH18" s="276"/>
      <c r="DI18" s="276"/>
      <c r="DJ18" s="276"/>
      <c r="DK18" s="276"/>
      <c r="DL18" s="276"/>
      <c r="DM18" s="274"/>
      <c r="DN18" s="275"/>
      <c r="DO18" s="175"/>
      <c r="DP18" s="276"/>
      <c r="DQ18" s="276"/>
      <c r="DR18" s="276"/>
      <c r="DS18" s="276"/>
      <c r="DT18" s="276"/>
      <c r="DU18" s="276"/>
      <c r="DV18" s="276"/>
      <c r="DW18" s="276"/>
      <c r="DX18" s="276"/>
      <c r="DY18" s="276"/>
      <c r="DZ18" s="274"/>
      <c r="EA18" s="275"/>
      <c r="EB18" s="175"/>
      <c r="EC18" s="276"/>
      <c r="ED18" s="276"/>
      <c r="EE18" s="276"/>
      <c r="EF18" s="276"/>
      <c r="EG18" s="276"/>
      <c r="EH18" s="276"/>
      <c r="EI18" s="276"/>
      <c r="EJ18" s="276"/>
      <c r="EK18" s="276"/>
      <c r="EL18" s="276"/>
      <c r="EM18" s="274"/>
      <c r="EN18" s="275"/>
      <c r="EO18" s="175"/>
      <c r="EP18" s="276"/>
      <c r="EQ18" s="276"/>
      <c r="ER18" s="276"/>
      <c r="ES18" s="276"/>
      <c r="ET18" s="276"/>
      <c r="EU18" s="276"/>
      <c r="EV18" s="276"/>
      <c r="EW18" s="276"/>
      <c r="EX18" s="276"/>
      <c r="EY18" s="276"/>
      <c r="EZ18" s="274"/>
      <c r="FA18" s="275"/>
      <c r="FB18" s="175"/>
      <c r="FC18" s="276"/>
      <c r="FD18" s="276"/>
      <c r="FE18" s="276"/>
      <c r="FF18" s="276"/>
      <c r="FG18" s="276"/>
      <c r="FH18" s="276"/>
      <c r="FI18" s="276"/>
      <c r="FJ18" s="276"/>
      <c r="FK18" s="276"/>
      <c r="FL18" s="276"/>
      <c r="FM18" s="274"/>
      <c r="FN18" s="275"/>
      <c r="FO18" s="175"/>
      <c r="FP18" s="276"/>
      <c r="FQ18" s="276"/>
      <c r="FR18" s="276"/>
      <c r="FS18" s="276"/>
      <c r="FT18" s="276"/>
      <c r="FU18" s="276"/>
      <c r="FV18" s="276"/>
      <c r="FW18" s="276"/>
      <c r="FX18" s="276"/>
      <c r="FY18" s="276"/>
      <c r="FZ18" s="274"/>
      <c r="GA18" s="275"/>
      <c r="GB18" s="175"/>
      <c r="GC18" s="276"/>
      <c r="GD18" s="276"/>
      <c r="GE18" s="276"/>
      <c r="GF18" s="276"/>
      <c r="GG18" s="276"/>
      <c r="GH18" s="276"/>
      <c r="GI18" s="276"/>
      <c r="GJ18" s="276"/>
      <c r="GK18" s="276"/>
      <c r="GL18" s="276"/>
      <c r="GM18" s="274"/>
      <c r="GN18" s="275"/>
      <c r="GO18" s="175"/>
      <c r="GP18" s="276"/>
      <c r="GQ18" s="276"/>
      <c r="GR18" s="276"/>
      <c r="GS18" s="276"/>
      <c r="GT18" s="276"/>
      <c r="GU18" s="276"/>
      <c r="GV18" s="276"/>
      <c r="GW18" s="276"/>
      <c r="GX18" s="276"/>
      <c r="GY18" s="276"/>
      <c r="GZ18" s="274"/>
      <c r="HA18" s="275"/>
      <c r="HB18" s="175"/>
      <c r="HC18" s="276"/>
      <c r="HD18" s="276"/>
      <c r="HE18" s="276"/>
      <c r="HF18" s="276"/>
      <c r="HG18" s="276"/>
      <c r="HH18" s="276"/>
      <c r="HI18" s="276"/>
      <c r="HJ18" s="276"/>
      <c r="HK18" s="276"/>
      <c r="HL18" s="276"/>
      <c r="HM18" s="274"/>
      <c r="HN18" s="275"/>
      <c r="HO18" s="175"/>
      <c r="HP18" s="276"/>
      <c r="HQ18" s="276"/>
      <c r="HR18" s="276"/>
      <c r="HS18" s="276"/>
      <c r="HT18" s="276"/>
      <c r="HU18" s="276"/>
      <c r="HV18" s="276"/>
      <c r="HW18" s="276"/>
      <c r="HX18" s="276"/>
      <c r="HY18" s="276"/>
      <c r="HZ18" s="274"/>
      <c r="IA18" s="275"/>
      <c r="IB18" s="175"/>
      <c r="IC18" s="276"/>
      <c r="ID18" s="276"/>
      <c r="IE18" s="276"/>
      <c r="IF18" s="276"/>
      <c r="IG18" s="276"/>
      <c r="IH18" s="276"/>
      <c r="II18" s="276"/>
      <c r="IJ18" s="276"/>
      <c r="IK18" s="276"/>
      <c r="IL18" s="276"/>
      <c r="IM18" s="274"/>
      <c r="IN18" s="275"/>
      <c r="IO18" s="175"/>
      <c r="IP18" s="276"/>
      <c r="IQ18" s="276"/>
      <c r="IR18" s="276"/>
      <c r="IS18" s="276"/>
      <c r="IT18" s="276"/>
      <c r="IU18" s="276"/>
    </row>
    <row r="19" spans="1:255" ht="15">
      <c r="A19" s="173" t="s">
        <v>367</v>
      </c>
      <c r="B19" s="174">
        <v>40664</v>
      </c>
      <c r="C19" s="176">
        <v>86350</v>
      </c>
      <c r="D19" s="177">
        <v>3598</v>
      </c>
      <c r="E19" s="177">
        <v>82752</v>
      </c>
      <c r="F19" s="178">
        <v>3598</v>
      </c>
      <c r="G19" s="177">
        <v>0</v>
      </c>
      <c r="H19" s="178">
        <v>86350</v>
      </c>
      <c r="I19" s="178">
        <v>3598</v>
      </c>
      <c r="J19" s="178">
        <v>-31405.211520000004</v>
      </c>
      <c r="K19" s="178">
        <v>0</v>
      </c>
      <c r="L19" s="178">
        <v>31405.211520000004</v>
      </c>
      <c r="M19" s="274"/>
      <c r="N19" s="275"/>
      <c r="O19" s="175"/>
      <c r="P19" s="276"/>
      <c r="Q19" s="276"/>
      <c r="R19" s="276"/>
      <c r="S19" s="276"/>
      <c r="T19" s="276"/>
      <c r="U19" s="276"/>
      <c r="V19" s="276"/>
      <c r="W19" s="276"/>
      <c r="X19" s="276"/>
      <c r="Y19" s="276"/>
      <c r="Z19" s="274"/>
      <c r="AA19" s="275"/>
      <c r="AB19" s="175"/>
      <c r="AC19" s="276"/>
      <c r="AD19" s="276"/>
      <c r="AE19" s="276"/>
      <c r="AF19" s="276"/>
      <c r="AG19" s="276"/>
      <c r="AH19" s="276"/>
      <c r="AI19" s="276"/>
      <c r="AJ19" s="276"/>
      <c r="AK19" s="276"/>
      <c r="AL19" s="276"/>
      <c r="AM19" s="274"/>
      <c r="AN19" s="275"/>
      <c r="AO19" s="175"/>
      <c r="AP19" s="276"/>
      <c r="AQ19" s="276"/>
      <c r="AR19" s="276"/>
      <c r="AS19" s="276"/>
      <c r="AT19" s="276"/>
      <c r="AU19" s="276"/>
      <c r="AV19" s="276"/>
      <c r="AW19" s="276"/>
      <c r="AX19" s="276"/>
      <c r="AY19" s="276"/>
      <c r="AZ19" s="274"/>
      <c r="BA19" s="275"/>
      <c r="BB19" s="175"/>
      <c r="BC19" s="276"/>
      <c r="BD19" s="276"/>
      <c r="BE19" s="276"/>
      <c r="BF19" s="276"/>
      <c r="BG19" s="276"/>
      <c r="BH19" s="276"/>
      <c r="BI19" s="276"/>
      <c r="BJ19" s="276"/>
      <c r="BK19" s="276"/>
      <c r="BL19" s="276"/>
      <c r="BM19" s="274"/>
      <c r="BN19" s="275"/>
      <c r="BO19" s="175"/>
      <c r="BP19" s="276"/>
      <c r="BQ19" s="276"/>
      <c r="BR19" s="276"/>
      <c r="BS19" s="276"/>
      <c r="BT19" s="276"/>
      <c r="BU19" s="276"/>
      <c r="BV19" s="276"/>
      <c r="BW19" s="276"/>
      <c r="BX19" s="276"/>
      <c r="BY19" s="276"/>
      <c r="BZ19" s="274"/>
      <c r="CA19" s="275"/>
      <c r="CB19" s="175"/>
      <c r="CC19" s="276"/>
      <c r="CD19" s="276"/>
      <c r="CE19" s="276"/>
      <c r="CF19" s="276"/>
      <c r="CG19" s="276"/>
      <c r="CH19" s="276"/>
      <c r="CI19" s="276"/>
      <c r="CJ19" s="276"/>
      <c r="CK19" s="276"/>
      <c r="CL19" s="276"/>
      <c r="CM19" s="274"/>
      <c r="CN19" s="275"/>
      <c r="CO19" s="175"/>
      <c r="CP19" s="276"/>
      <c r="CQ19" s="276"/>
      <c r="CR19" s="276"/>
      <c r="CS19" s="276"/>
      <c r="CT19" s="276"/>
      <c r="CU19" s="276"/>
      <c r="CV19" s="276"/>
      <c r="CW19" s="276"/>
      <c r="CX19" s="276"/>
      <c r="CY19" s="276"/>
      <c r="CZ19" s="274"/>
      <c r="DA19" s="275"/>
      <c r="DB19" s="175"/>
      <c r="DC19" s="276"/>
      <c r="DD19" s="276"/>
      <c r="DE19" s="276"/>
      <c r="DF19" s="276"/>
      <c r="DG19" s="276"/>
      <c r="DH19" s="276"/>
      <c r="DI19" s="276"/>
      <c r="DJ19" s="276"/>
      <c r="DK19" s="276"/>
      <c r="DL19" s="276"/>
      <c r="DM19" s="274"/>
      <c r="DN19" s="275"/>
      <c r="DO19" s="175"/>
      <c r="DP19" s="276"/>
      <c r="DQ19" s="276"/>
      <c r="DR19" s="276"/>
      <c r="DS19" s="276"/>
      <c r="DT19" s="276"/>
      <c r="DU19" s="276"/>
      <c r="DV19" s="276"/>
      <c r="DW19" s="276"/>
      <c r="DX19" s="276"/>
      <c r="DY19" s="276"/>
      <c r="DZ19" s="274"/>
      <c r="EA19" s="275"/>
      <c r="EB19" s="175"/>
      <c r="EC19" s="276"/>
      <c r="ED19" s="276"/>
      <c r="EE19" s="276"/>
      <c r="EF19" s="276"/>
      <c r="EG19" s="276"/>
      <c r="EH19" s="276"/>
      <c r="EI19" s="276"/>
      <c r="EJ19" s="276"/>
      <c r="EK19" s="276"/>
      <c r="EL19" s="276"/>
      <c r="EM19" s="274"/>
      <c r="EN19" s="275"/>
      <c r="EO19" s="175"/>
      <c r="EP19" s="276"/>
      <c r="EQ19" s="276"/>
      <c r="ER19" s="276"/>
      <c r="ES19" s="276"/>
      <c r="ET19" s="276"/>
      <c r="EU19" s="276"/>
      <c r="EV19" s="276"/>
      <c r="EW19" s="276"/>
      <c r="EX19" s="276"/>
      <c r="EY19" s="276"/>
      <c r="EZ19" s="274"/>
      <c r="FA19" s="275"/>
      <c r="FB19" s="175"/>
      <c r="FC19" s="276"/>
      <c r="FD19" s="276"/>
      <c r="FE19" s="276"/>
      <c r="FF19" s="276"/>
      <c r="FG19" s="276"/>
      <c r="FH19" s="276"/>
      <c r="FI19" s="276"/>
      <c r="FJ19" s="276"/>
      <c r="FK19" s="276"/>
      <c r="FL19" s="276"/>
      <c r="FM19" s="274"/>
      <c r="FN19" s="275"/>
      <c r="FO19" s="175"/>
      <c r="FP19" s="276"/>
      <c r="FQ19" s="276"/>
      <c r="FR19" s="276"/>
      <c r="FS19" s="276"/>
      <c r="FT19" s="276"/>
      <c r="FU19" s="276"/>
      <c r="FV19" s="276"/>
      <c r="FW19" s="276"/>
      <c r="FX19" s="276"/>
      <c r="FY19" s="276"/>
      <c r="FZ19" s="274"/>
      <c r="GA19" s="275"/>
      <c r="GB19" s="175"/>
      <c r="GC19" s="276"/>
      <c r="GD19" s="276"/>
      <c r="GE19" s="276"/>
      <c r="GF19" s="276"/>
      <c r="GG19" s="276"/>
      <c r="GH19" s="276"/>
      <c r="GI19" s="276"/>
      <c r="GJ19" s="276"/>
      <c r="GK19" s="276"/>
      <c r="GL19" s="276"/>
      <c r="GM19" s="274"/>
      <c r="GN19" s="275"/>
      <c r="GO19" s="175"/>
      <c r="GP19" s="276"/>
      <c r="GQ19" s="276"/>
      <c r="GR19" s="276"/>
      <c r="GS19" s="276"/>
      <c r="GT19" s="276"/>
      <c r="GU19" s="276"/>
      <c r="GV19" s="276"/>
      <c r="GW19" s="276"/>
      <c r="GX19" s="276"/>
      <c r="GY19" s="276"/>
      <c r="GZ19" s="274"/>
      <c r="HA19" s="275"/>
      <c r="HB19" s="175"/>
      <c r="HC19" s="276"/>
      <c r="HD19" s="276"/>
      <c r="HE19" s="276"/>
      <c r="HF19" s="276"/>
      <c r="HG19" s="276"/>
      <c r="HH19" s="276"/>
      <c r="HI19" s="276"/>
      <c r="HJ19" s="276"/>
      <c r="HK19" s="276"/>
      <c r="HL19" s="276"/>
      <c r="HM19" s="274"/>
      <c r="HN19" s="275"/>
      <c r="HO19" s="175"/>
      <c r="HP19" s="276"/>
      <c r="HQ19" s="276"/>
      <c r="HR19" s="276"/>
      <c r="HS19" s="276"/>
      <c r="HT19" s="276"/>
      <c r="HU19" s="276"/>
      <c r="HV19" s="276"/>
      <c r="HW19" s="276"/>
      <c r="HX19" s="276"/>
      <c r="HY19" s="276"/>
      <c r="HZ19" s="274"/>
      <c r="IA19" s="275"/>
      <c r="IB19" s="175"/>
      <c r="IC19" s="276"/>
      <c r="ID19" s="276"/>
      <c r="IE19" s="276"/>
      <c r="IF19" s="276"/>
      <c r="IG19" s="276"/>
      <c r="IH19" s="276"/>
      <c r="II19" s="276"/>
      <c r="IJ19" s="276"/>
      <c r="IK19" s="276"/>
      <c r="IL19" s="276"/>
      <c r="IM19" s="274"/>
      <c r="IN19" s="275"/>
      <c r="IO19" s="175"/>
      <c r="IP19" s="276"/>
      <c r="IQ19" s="276"/>
      <c r="IR19" s="276"/>
      <c r="IS19" s="276"/>
      <c r="IT19" s="276"/>
      <c r="IU19" s="276"/>
    </row>
    <row r="20" spans="1:255" ht="15">
      <c r="A20" s="173" t="s">
        <v>367</v>
      </c>
      <c r="B20" s="174">
        <v>40695</v>
      </c>
      <c r="C20" s="176">
        <v>86350</v>
      </c>
      <c r="D20" s="177">
        <v>1799</v>
      </c>
      <c r="E20" s="177">
        <v>84551</v>
      </c>
      <c r="F20" s="178">
        <v>1799</v>
      </c>
      <c r="G20" s="177">
        <v>0</v>
      </c>
      <c r="H20" s="178">
        <v>86350</v>
      </c>
      <c r="I20" s="178">
        <v>1799</v>
      </c>
      <c r="J20" s="178">
        <v>-32087.950010000004</v>
      </c>
      <c r="K20" s="178">
        <v>0</v>
      </c>
      <c r="L20" s="178">
        <v>32087.950010000004</v>
      </c>
      <c r="M20" s="274"/>
      <c r="N20" s="275"/>
      <c r="O20" s="175"/>
      <c r="P20" s="276"/>
      <c r="Q20" s="276"/>
      <c r="R20" s="276"/>
      <c r="S20" s="276"/>
      <c r="T20" s="276"/>
      <c r="U20" s="276"/>
      <c r="V20" s="276"/>
      <c r="W20" s="276"/>
      <c r="X20" s="276"/>
      <c r="Y20" s="276"/>
      <c r="Z20" s="274"/>
      <c r="AA20" s="275"/>
      <c r="AB20" s="175"/>
      <c r="AC20" s="276"/>
      <c r="AD20" s="276"/>
      <c r="AE20" s="276"/>
      <c r="AF20" s="276"/>
      <c r="AG20" s="276"/>
      <c r="AH20" s="276"/>
      <c r="AI20" s="276"/>
      <c r="AJ20" s="276"/>
      <c r="AK20" s="276"/>
      <c r="AL20" s="276"/>
      <c r="AM20" s="274"/>
      <c r="AN20" s="275"/>
      <c r="AO20" s="175"/>
      <c r="AP20" s="276"/>
      <c r="AQ20" s="276"/>
      <c r="AR20" s="276"/>
      <c r="AS20" s="276"/>
      <c r="AT20" s="276"/>
      <c r="AU20" s="276"/>
      <c r="AV20" s="276"/>
      <c r="AW20" s="276"/>
      <c r="AX20" s="276"/>
      <c r="AY20" s="276"/>
      <c r="AZ20" s="274"/>
      <c r="BA20" s="275"/>
      <c r="BB20" s="175"/>
      <c r="BC20" s="276"/>
      <c r="BD20" s="276"/>
      <c r="BE20" s="276"/>
      <c r="BF20" s="276"/>
      <c r="BG20" s="276"/>
      <c r="BH20" s="276"/>
      <c r="BI20" s="276"/>
      <c r="BJ20" s="276"/>
      <c r="BK20" s="276"/>
      <c r="BL20" s="276"/>
      <c r="BM20" s="274"/>
      <c r="BN20" s="275"/>
      <c r="BO20" s="175"/>
      <c r="BP20" s="276"/>
      <c r="BQ20" s="276"/>
      <c r="BR20" s="276"/>
      <c r="BS20" s="276"/>
      <c r="BT20" s="276"/>
      <c r="BU20" s="276"/>
      <c r="BV20" s="276"/>
      <c r="BW20" s="276"/>
      <c r="BX20" s="276"/>
      <c r="BY20" s="276"/>
      <c r="BZ20" s="274"/>
      <c r="CA20" s="275"/>
      <c r="CB20" s="175"/>
      <c r="CC20" s="276"/>
      <c r="CD20" s="276"/>
      <c r="CE20" s="276"/>
      <c r="CF20" s="276"/>
      <c r="CG20" s="276"/>
      <c r="CH20" s="276"/>
      <c r="CI20" s="276"/>
      <c r="CJ20" s="276"/>
      <c r="CK20" s="276"/>
      <c r="CL20" s="276"/>
      <c r="CM20" s="274"/>
      <c r="CN20" s="275"/>
      <c r="CO20" s="175"/>
      <c r="CP20" s="276"/>
      <c r="CQ20" s="276"/>
      <c r="CR20" s="276"/>
      <c r="CS20" s="276"/>
      <c r="CT20" s="276"/>
      <c r="CU20" s="276"/>
      <c r="CV20" s="276"/>
      <c r="CW20" s="276"/>
      <c r="CX20" s="276"/>
      <c r="CY20" s="276"/>
      <c r="CZ20" s="274"/>
      <c r="DA20" s="275"/>
      <c r="DB20" s="175"/>
      <c r="DC20" s="276"/>
      <c r="DD20" s="276"/>
      <c r="DE20" s="276"/>
      <c r="DF20" s="276"/>
      <c r="DG20" s="276"/>
      <c r="DH20" s="276"/>
      <c r="DI20" s="276"/>
      <c r="DJ20" s="276"/>
      <c r="DK20" s="276"/>
      <c r="DL20" s="276"/>
      <c r="DM20" s="274"/>
      <c r="DN20" s="275"/>
      <c r="DO20" s="175"/>
      <c r="DP20" s="276"/>
      <c r="DQ20" s="276"/>
      <c r="DR20" s="276"/>
      <c r="DS20" s="276"/>
      <c r="DT20" s="276"/>
      <c r="DU20" s="276"/>
      <c r="DV20" s="276"/>
      <c r="DW20" s="276"/>
      <c r="DX20" s="276"/>
      <c r="DY20" s="276"/>
      <c r="DZ20" s="274"/>
      <c r="EA20" s="275"/>
      <c r="EB20" s="175"/>
      <c r="EC20" s="276"/>
      <c r="ED20" s="276"/>
      <c r="EE20" s="276"/>
      <c r="EF20" s="276"/>
      <c r="EG20" s="276"/>
      <c r="EH20" s="276"/>
      <c r="EI20" s="276"/>
      <c r="EJ20" s="276"/>
      <c r="EK20" s="276"/>
      <c r="EL20" s="276"/>
      <c r="EM20" s="274"/>
      <c r="EN20" s="275"/>
      <c r="EO20" s="175"/>
      <c r="EP20" s="276"/>
      <c r="EQ20" s="276"/>
      <c r="ER20" s="276"/>
      <c r="ES20" s="276"/>
      <c r="ET20" s="276"/>
      <c r="EU20" s="276"/>
      <c r="EV20" s="276"/>
      <c r="EW20" s="276"/>
      <c r="EX20" s="276"/>
      <c r="EY20" s="276"/>
      <c r="EZ20" s="274"/>
      <c r="FA20" s="275"/>
      <c r="FB20" s="175"/>
      <c r="FC20" s="276"/>
      <c r="FD20" s="276"/>
      <c r="FE20" s="276"/>
      <c r="FF20" s="276"/>
      <c r="FG20" s="276"/>
      <c r="FH20" s="276"/>
      <c r="FI20" s="276"/>
      <c r="FJ20" s="276"/>
      <c r="FK20" s="276"/>
      <c r="FL20" s="276"/>
      <c r="FM20" s="274"/>
      <c r="FN20" s="275"/>
      <c r="FO20" s="175"/>
      <c r="FP20" s="276"/>
      <c r="FQ20" s="276"/>
      <c r="FR20" s="276"/>
      <c r="FS20" s="276"/>
      <c r="FT20" s="276"/>
      <c r="FU20" s="276"/>
      <c r="FV20" s="276"/>
      <c r="FW20" s="276"/>
      <c r="FX20" s="276"/>
      <c r="FY20" s="276"/>
      <c r="FZ20" s="274"/>
      <c r="GA20" s="275"/>
      <c r="GB20" s="175"/>
      <c r="GC20" s="276"/>
      <c r="GD20" s="276"/>
      <c r="GE20" s="276"/>
      <c r="GF20" s="276"/>
      <c r="GG20" s="276"/>
      <c r="GH20" s="276"/>
      <c r="GI20" s="276"/>
      <c r="GJ20" s="276"/>
      <c r="GK20" s="276"/>
      <c r="GL20" s="276"/>
      <c r="GM20" s="274"/>
      <c r="GN20" s="275"/>
      <c r="GO20" s="175"/>
      <c r="GP20" s="276"/>
      <c r="GQ20" s="276"/>
      <c r="GR20" s="276"/>
      <c r="GS20" s="276"/>
      <c r="GT20" s="276"/>
      <c r="GU20" s="276"/>
      <c r="GV20" s="276"/>
      <c r="GW20" s="276"/>
      <c r="GX20" s="276"/>
      <c r="GY20" s="276"/>
      <c r="GZ20" s="274"/>
      <c r="HA20" s="275"/>
      <c r="HB20" s="175"/>
      <c r="HC20" s="276"/>
      <c r="HD20" s="276"/>
      <c r="HE20" s="276"/>
      <c r="HF20" s="276"/>
      <c r="HG20" s="276"/>
      <c r="HH20" s="276"/>
      <c r="HI20" s="276"/>
      <c r="HJ20" s="276"/>
      <c r="HK20" s="276"/>
      <c r="HL20" s="276"/>
      <c r="HM20" s="274"/>
      <c r="HN20" s="275"/>
      <c r="HO20" s="175"/>
      <c r="HP20" s="276"/>
      <c r="HQ20" s="276"/>
      <c r="HR20" s="276"/>
      <c r="HS20" s="276"/>
      <c r="HT20" s="276"/>
      <c r="HU20" s="276"/>
      <c r="HV20" s="276"/>
      <c r="HW20" s="276"/>
      <c r="HX20" s="276"/>
      <c r="HY20" s="276"/>
      <c r="HZ20" s="274"/>
      <c r="IA20" s="275"/>
      <c r="IB20" s="175"/>
      <c r="IC20" s="276"/>
      <c r="ID20" s="276"/>
      <c r="IE20" s="276"/>
      <c r="IF20" s="276"/>
      <c r="IG20" s="276"/>
      <c r="IH20" s="276"/>
      <c r="II20" s="276"/>
      <c r="IJ20" s="276"/>
      <c r="IK20" s="276"/>
      <c r="IL20" s="276"/>
      <c r="IM20" s="274"/>
      <c r="IN20" s="275"/>
      <c r="IO20" s="175"/>
      <c r="IP20" s="276"/>
      <c r="IQ20" s="276"/>
      <c r="IR20" s="276"/>
      <c r="IS20" s="276"/>
      <c r="IT20" s="276"/>
      <c r="IU20" s="276"/>
    </row>
    <row r="21" spans="1:12" ht="15">
      <c r="A21" s="179"/>
      <c r="B21" s="180"/>
      <c r="C21" s="181"/>
      <c r="D21" s="181"/>
      <c r="E21" s="181"/>
      <c r="F21" s="181"/>
      <c r="G21" s="181"/>
      <c r="H21" s="181"/>
      <c r="I21" s="181"/>
      <c r="J21" s="181"/>
      <c r="K21" s="181"/>
      <c r="L21" s="181"/>
    </row>
    <row r="22" spans="1:12" ht="15">
      <c r="A22" s="182" t="s">
        <v>1</v>
      </c>
      <c r="B22" s="180" t="s">
        <v>368</v>
      </c>
      <c r="C22" s="210">
        <f aca="true" t="shared" si="0" ref="C22:L22">SUM(C8:C21)</f>
        <v>1122550</v>
      </c>
      <c r="D22" s="210">
        <f t="shared" si="0"/>
        <v>163709</v>
      </c>
      <c r="E22" s="210">
        <f t="shared" si="0"/>
        <v>958841</v>
      </c>
      <c r="F22" s="211">
        <f t="shared" si="0"/>
        <v>161910</v>
      </c>
      <c r="G22" s="210">
        <f t="shared" si="0"/>
        <v>84551</v>
      </c>
      <c r="H22" s="211">
        <f t="shared" si="0"/>
        <v>1036200</v>
      </c>
      <c r="I22" s="211">
        <f t="shared" si="0"/>
        <v>161910</v>
      </c>
      <c r="J22" s="210">
        <f t="shared" si="0"/>
        <v>-331801.7979000001</v>
      </c>
      <c r="K22" s="210">
        <f t="shared" si="0"/>
        <v>32087.950010000004</v>
      </c>
      <c r="L22" s="210">
        <f t="shared" si="0"/>
        <v>363889.7479100001</v>
      </c>
    </row>
    <row r="23" spans="1:12" ht="15">
      <c r="A23" s="182"/>
      <c r="B23" s="180"/>
      <c r="C23" s="183" t="s">
        <v>1</v>
      </c>
      <c r="D23" s="183" t="s">
        <v>1</v>
      </c>
      <c r="E23" s="183" t="s">
        <v>1</v>
      </c>
      <c r="F23" s="254" t="s">
        <v>441</v>
      </c>
      <c r="G23" s="302" t="s">
        <v>1</v>
      </c>
      <c r="H23" s="254" t="s">
        <v>442</v>
      </c>
      <c r="I23" s="254" t="s">
        <v>442</v>
      </c>
      <c r="J23" s="183"/>
      <c r="K23" s="183" t="s">
        <v>1</v>
      </c>
      <c r="L23" s="185" t="s">
        <v>1</v>
      </c>
    </row>
    <row r="24" spans="1:21" ht="15">
      <c r="A24" s="247"/>
      <c r="B24" s="186"/>
      <c r="C24" s="187"/>
      <c r="D24" s="187"/>
      <c r="E24" s="187"/>
      <c r="F24" s="187"/>
      <c r="G24" s="187"/>
      <c r="H24" s="187"/>
      <c r="I24" s="188"/>
      <c r="J24" s="187"/>
      <c r="K24" s="187"/>
      <c r="L24" s="189"/>
      <c r="M24" s="189"/>
      <c r="N24" s="189"/>
      <c r="O24" s="189"/>
      <c r="P24" s="189"/>
      <c r="Q24" s="189"/>
      <c r="R24" s="189"/>
      <c r="S24" s="189"/>
      <c r="T24" s="189"/>
      <c r="U24" s="189"/>
    </row>
    <row r="25" spans="1:43" ht="15">
      <c r="A25" s="248"/>
      <c r="B25" s="249"/>
      <c r="C25" s="183"/>
      <c r="D25" s="183"/>
      <c r="E25" s="212" t="s">
        <v>369</v>
      </c>
      <c r="G25" s="195" t="s">
        <v>370</v>
      </c>
      <c r="I25" s="192"/>
      <c r="J25" s="212" t="s">
        <v>371</v>
      </c>
      <c r="L25" s="212" t="s">
        <v>372</v>
      </c>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row>
    <row r="26" spans="1:43" ht="15">
      <c r="A26" s="189"/>
      <c r="B26" s="250"/>
      <c r="C26" s="196" t="s">
        <v>373</v>
      </c>
      <c r="D26" s="197"/>
      <c r="E26" s="197">
        <f>G22</f>
        <v>84551</v>
      </c>
      <c r="G26" s="213" t="s">
        <v>374</v>
      </c>
      <c r="I26" s="184" t="s">
        <v>442</v>
      </c>
      <c r="J26" s="198">
        <f>ROUND(I22*0.37951,0)</f>
        <v>61446</v>
      </c>
      <c r="L26" s="197">
        <f>K22</f>
        <v>32087.950010000004</v>
      </c>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77"/>
      <c r="AQ26" s="277"/>
    </row>
    <row r="27" spans="1:43" ht="15.75" thickBot="1">
      <c r="A27" s="189"/>
      <c r="B27" s="251"/>
      <c r="C27" s="196" t="s">
        <v>375</v>
      </c>
      <c r="D27" s="197" t="s">
        <v>1</v>
      </c>
      <c r="E27" s="197">
        <f>E22</f>
        <v>958841</v>
      </c>
      <c r="F27" s="197" t="s">
        <v>1</v>
      </c>
      <c r="G27" s="214">
        <v>0</v>
      </c>
      <c r="I27" s="184" t="s">
        <v>442</v>
      </c>
      <c r="J27" s="198">
        <f>ROUND(-H22*0.37951,0)</f>
        <v>-393248</v>
      </c>
      <c r="L27" s="197">
        <f>L22</f>
        <v>363889.7479100001</v>
      </c>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row>
    <row r="28" spans="1:43" ht="16.5" thickBot="1" thickTop="1">
      <c r="A28" s="189"/>
      <c r="B28" s="252"/>
      <c r="C28" s="196" t="s">
        <v>376</v>
      </c>
      <c r="D28" s="193"/>
      <c r="E28" s="199">
        <f>(+E26+E27)/2</f>
        <v>521696</v>
      </c>
      <c r="G28" s="254" t="s">
        <v>442</v>
      </c>
      <c r="J28" s="200">
        <f>SUM(J26:J27)</f>
        <v>-331802</v>
      </c>
      <c r="L28" s="199">
        <f>(+L26+L27)/2</f>
        <v>197988.84896000006</v>
      </c>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row>
    <row r="29" spans="1:43" ht="15.75" thickTop="1">
      <c r="A29" s="190"/>
      <c r="B29" s="195"/>
      <c r="C29" s="193"/>
      <c r="D29" s="193"/>
      <c r="E29" s="254" t="s">
        <v>441</v>
      </c>
      <c r="F29" s="193"/>
      <c r="I29" s="193"/>
      <c r="J29" s="184"/>
      <c r="K29" s="193"/>
      <c r="L29" s="254" t="s">
        <v>442</v>
      </c>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row>
    <row r="30" spans="1:43" ht="15">
      <c r="A30" s="190"/>
      <c r="B30" s="196"/>
      <c r="C30" s="197"/>
      <c r="D30" s="197"/>
      <c r="G30" s="193"/>
      <c r="H30" s="193"/>
      <c r="I30" s="193"/>
      <c r="J30" s="193"/>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row>
    <row r="31" spans="1:43" ht="15">
      <c r="A31" s="243" t="s">
        <v>395</v>
      </c>
      <c r="B31" s="246" t="s">
        <v>398</v>
      </c>
      <c r="C31" s="246" t="s">
        <v>399</v>
      </c>
      <c r="D31" s="197" t="s">
        <v>1</v>
      </c>
      <c r="G31" s="193"/>
      <c r="H31" s="193"/>
      <c r="I31" s="193"/>
      <c r="J31" s="193"/>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row>
    <row r="32" spans="1:43" ht="15">
      <c r="A32" s="191" t="s">
        <v>401</v>
      </c>
      <c r="B32" s="253">
        <v>6600</v>
      </c>
      <c r="C32" s="253">
        <f>+B32/12</f>
        <v>550</v>
      </c>
      <c r="D32" s="193"/>
      <c r="G32" s="193"/>
      <c r="H32" s="193"/>
      <c r="I32" s="193"/>
      <c r="J32" s="193"/>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row>
    <row r="33" spans="1:43" ht="15">
      <c r="A33" s="190" t="s">
        <v>396</v>
      </c>
      <c r="B33" s="244">
        <v>157</v>
      </c>
      <c r="C33" s="244">
        <v>157</v>
      </c>
      <c r="D33" s="193"/>
      <c r="E33" s="201"/>
      <c r="F33" s="193"/>
      <c r="G33" s="193"/>
      <c r="H33" s="193"/>
      <c r="I33" s="193"/>
      <c r="J33" s="193"/>
      <c r="K33" s="193"/>
      <c r="L33" s="193"/>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row>
    <row r="34" spans="1:43" ht="15">
      <c r="A34" s="190" t="s">
        <v>397</v>
      </c>
      <c r="B34" s="245">
        <f>+B32*B33</f>
        <v>1036200</v>
      </c>
      <c r="C34" s="245">
        <f>+C32*C33</f>
        <v>86350</v>
      </c>
      <c r="D34" s="193"/>
      <c r="E34" s="201"/>
      <c r="F34" s="193"/>
      <c r="G34" s="193"/>
      <c r="H34" s="193"/>
      <c r="I34" s="193"/>
      <c r="J34" s="193"/>
      <c r="K34" s="193"/>
      <c r="L34" s="193"/>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row>
    <row r="35" spans="1:43" ht="15">
      <c r="A35" s="190"/>
      <c r="B35" s="254" t="s">
        <v>400</v>
      </c>
      <c r="C35" s="254" t="s">
        <v>400</v>
      </c>
      <c r="D35" s="193"/>
      <c r="E35" s="201"/>
      <c r="F35" s="193"/>
      <c r="G35" s="193"/>
      <c r="H35" s="193"/>
      <c r="I35" s="193"/>
      <c r="J35" s="193"/>
      <c r="K35" s="193"/>
      <c r="L35" s="193"/>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row>
    <row r="36" spans="1:43" ht="15">
      <c r="A36" s="190"/>
      <c r="B36" s="195"/>
      <c r="C36" s="193"/>
      <c r="D36" s="193"/>
      <c r="E36" s="201"/>
      <c r="F36" s="193"/>
      <c r="G36" s="193"/>
      <c r="H36" s="193"/>
      <c r="I36" s="193"/>
      <c r="J36" s="193"/>
      <c r="K36" s="193"/>
      <c r="L36" s="193"/>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row>
    <row r="37" spans="1:43" ht="15">
      <c r="A37" s="190"/>
      <c r="B37" s="195"/>
      <c r="C37" s="193"/>
      <c r="D37" s="193"/>
      <c r="E37" s="201"/>
      <c r="F37" s="193"/>
      <c r="G37" s="193"/>
      <c r="H37" s="193"/>
      <c r="I37" s="193"/>
      <c r="J37" s="193"/>
      <c r="K37" s="193"/>
      <c r="L37" s="193"/>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row>
    <row r="38" spans="1:43" ht="15">
      <c r="A38" s="190"/>
      <c r="B38" s="195"/>
      <c r="C38" s="193"/>
      <c r="D38" s="193"/>
      <c r="E38" s="201"/>
      <c r="F38" s="193"/>
      <c r="G38" s="193"/>
      <c r="H38" s="193"/>
      <c r="I38" s="193"/>
      <c r="J38" s="193"/>
      <c r="K38" s="193"/>
      <c r="L38" s="193"/>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row>
    <row r="39" spans="1:43" ht="15">
      <c r="A39" s="190"/>
      <c r="B39" s="195"/>
      <c r="C39" s="193"/>
      <c r="D39" s="193"/>
      <c r="E39" s="201"/>
      <c r="F39" s="193"/>
      <c r="G39" s="193"/>
      <c r="H39" s="193"/>
      <c r="I39" s="193"/>
      <c r="J39" s="193"/>
      <c r="K39" s="193"/>
      <c r="L39" s="193"/>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row>
    <row r="40" spans="1:43" ht="15">
      <c r="A40" s="190"/>
      <c r="B40" s="195"/>
      <c r="C40" s="193"/>
      <c r="D40" s="193"/>
      <c r="E40" s="201"/>
      <c r="F40" s="193"/>
      <c r="G40" s="193"/>
      <c r="H40" s="193"/>
      <c r="I40" s="193"/>
      <c r="J40" s="193"/>
      <c r="K40" s="193"/>
      <c r="L40" s="193"/>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row>
    <row r="41" spans="1:43" ht="15">
      <c r="A41" s="190"/>
      <c r="B41" s="195"/>
      <c r="C41" s="193"/>
      <c r="D41" s="193"/>
      <c r="E41" s="201"/>
      <c r="F41" s="193"/>
      <c r="G41" s="193"/>
      <c r="H41" s="193"/>
      <c r="I41" s="193"/>
      <c r="J41" s="193"/>
      <c r="K41" s="193"/>
      <c r="L41" s="193"/>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row>
    <row r="42" spans="1:43" ht="15">
      <c r="A42" s="190"/>
      <c r="B42" s="195"/>
      <c r="C42" s="193"/>
      <c r="D42" s="193"/>
      <c r="E42" s="201"/>
      <c r="F42" s="193"/>
      <c r="G42" s="193"/>
      <c r="H42" s="193"/>
      <c r="I42" s="193"/>
      <c r="J42" s="193"/>
      <c r="K42" s="193"/>
      <c r="L42" s="193"/>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row>
    <row r="43" spans="1:43" ht="15">
      <c r="A43" s="190"/>
      <c r="B43" s="195"/>
      <c r="C43" s="193"/>
      <c r="D43" s="193"/>
      <c r="E43" s="201"/>
      <c r="F43" s="193"/>
      <c r="G43" s="193"/>
      <c r="H43" s="193"/>
      <c r="I43" s="193"/>
      <c r="J43" s="193"/>
      <c r="K43" s="193"/>
      <c r="L43" s="193"/>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row>
    <row r="44" spans="1:43" ht="15">
      <c r="A44" s="190"/>
      <c r="B44" s="195"/>
      <c r="C44" s="193"/>
      <c r="D44" s="193"/>
      <c r="E44" s="201"/>
      <c r="F44" s="193"/>
      <c r="G44" s="193"/>
      <c r="H44" s="193"/>
      <c r="I44" s="193"/>
      <c r="J44" s="193"/>
      <c r="K44" s="193"/>
      <c r="L44" s="193"/>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row>
    <row r="45" spans="1:43" ht="15">
      <c r="A45" s="190"/>
      <c r="B45" s="195"/>
      <c r="C45" s="193"/>
      <c r="D45" s="193"/>
      <c r="E45" s="201"/>
      <c r="F45" s="193"/>
      <c r="G45" s="193"/>
      <c r="H45" s="193"/>
      <c r="I45" s="193"/>
      <c r="J45" s="193"/>
      <c r="K45" s="193"/>
      <c r="L45" s="193"/>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row>
    <row r="46" spans="1:43" ht="15">
      <c r="A46" s="190"/>
      <c r="B46" s="202"/>
      <c r="C46" s="201"/>
      <c r="D46" s="201"/>
      <c r="E46" s="201"/>
      <c r="F46" s="201"/>
      <c r="G46" s="201"/>
      <c r="H46" s="201"/>
      <c r="I46" s="201"/>
      <c r="J46" s="201"/>
      <c r="K46" s="201"/>
      <c r="L46" s="201"/>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row>
    <row r="47" spans="1:43" ht="15">
      <c r="A47" s="190"/>
      <c r="B47" s="202"/>
      <c r="C47" s="201"/>
      <c r="D47" s="201"/>
      <c r="E47" s="201"/>
      <c r="F47" s="201"/>
      <c r="G47" s="201"/>
      <c r="H47" s="201"/>
      <c r="I47" s="201"/>
      <c r="J47" s="201"/>
      <c r="K47" s="201"/>
      <c r="L47" s="201"/>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row>
    <row r="48" spans="1:43" ht="15">
      <c r="A48" s="190"/>
      <c r="B48" s="202"/>
      <c r="C48" s="201"/>
      <c r="D48" s="201"/>
      <c r="E48" s="201"/>
      <c r="F48" s="201"/>
      <c r="G48" s="201"/>
      <c r="H48" s="201"/>
      <c r="I48" s="201"/>
      <c r="J48" s="201"/>
      <c r="K48" s="201"/>
      <c r="L48" s="201"/>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row>
    <row r="49" spans="1:43" ht="15">
      <c r="A49" s="190"/>
      <c r="B49" s="196"/>
      <c r="C49" s="193"/>
      <c r="D49" s="193"/>
      <c r="E49" s="193"/>
      <c r="F49" s="193"/>
      <c r="G49" s="193"/>
      <c r="H49" s="193"/>
      <c r="I49" s="193"/>
      <c r="J49" s="193"/>
      <c r="K49" s="193"/>
      <c r="L49" s="193"/>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row>
    <row r="50" spans="1:43" ht="15">
      <c r="A50" s="190"/>
      <c r="B50" s="195"/>
      <c r="C50" s="193"/>
      <c r="D50" s="193"/>
      <c r="E50" s="193"/>
      <c r="F50" s="193"/>
      <c r="G50" s="193"/>
      <c r="H50" s="193"/>
      <c r="I50" s="193"/>
      <c r="J50" s="193"/>
      <c r="K50" s="193"/>
      <c r="L50" s="193"/>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row>
    <row r="51" spans="2:43" ht="15">
      <c r="B51" s="195"/>
      <c r="C51" s="193"/>
      <c r="D51" s="193"/>
      <c r="E51" s="193"/>
      <c r="F51" s="193"/>
      <c r="G51" s="193"/>
      <c r="H51" s="193"/>
      <c r="I51" s="193"/>
      <c r="J51" s="193"/>
      <c r="K51" s="193"/>
      <c r="L51" s="193"/>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row>
  </sheetData>
  <sheetProtection/>
  <printOptions horizontalCentered="1"/>
  <pageMargins left="0.64" right="0.66" top="1" bottom="1" header="0.5" footer="0.5"/>
  <pageSetup horizontalDpi="600" verticalDpi="600" orientation="landscape" scale="61" r:id="rId2"/>
  <headerFooter alignWithMargins="0">
    <oddFooter>&amp;CPage 2.5</oddFooter>
  </headerFooter>
  <drawing r:id="rId1"/>
</worksheet>
</file>

<file path=xl/worksheets/sheet7.xml><?xml version="1.0" encoding="utf-8"?>
<worksheet xmlns="http://schemas.openxmlformats.org/spreadsheetml/2006/main" xmlns:r="http://schemas.openxmlformats.org/officeDocument/2006/relationships">
  <dimension ref="A1:B14"/>
  <sheetViews>
    <sheetView zoomScalePageLayoutView="0" workbookViewId="0" topLeftCell="A1">
      <selection activeCell="D16" sqref="D16"/>
    </sheetView>
  </sheetViews>
  <sheetFormatPr defaultColWidth="9.140625" defaultRowHeight="12.75"/>
  <cols>
    <col min="1" max="1" width="30.7109375" style="0" bestFit="1" customWidth="1"/>
    <col min="2" max="2" width="12.28125" style="0" bestFit="1" customWidth="1"/>
  </cols>
  <sheetData>
    <row r="1" ht="12.75">
      <c r="A1" s="1" t="s">
        <v>18</v>
      </c>
    </row>
    <row r="2" ht="12.75">
      <c r="A2" s="1" t="s">
        <v>252</v>
      </c>
    </row>
    <row r="3" ht="12.75">
      <c r="A3" s="241" t="s">
        <v>219</v>
      </c>
    </row>
    <row r="9" ht="12.75">
      <c r="A9" s="255" t="s">
        <v>402</v>
      </c>
    </row>
    <row r="10" spans="1:2" ht="12.75">
      <c r="A10" s="157" t="s">
        <v>390</v>
      </c>
      <c r="B10" s="99">
        <v>656197.9999999999</v>
      </c>
    </row>
    <row r="11" spans="1:2" ht="12.75">
      <c r="A11" s="157" t="s">
        <v>389</v>
      </c>
      <c r="B11" s="235">
        <v>674034.55</v>
      </c>
    </row>
    <row r="12" spans="1:2" ht="12.75">
      <c r="A12" s="157" t="s">
        <v>391</v>
      </c>
      <c r="B12" s="236">
        <v>124214.9385</v>
      </c>
    </row>
    <row r="13" ht="12.75">
      <c r="B13" s="238">
        <f>SUM(B10:B12)</f>
        <v>1454447.4884999997</v>
      </c>
    </row>
    <row r="14" ht="12.75">
      <c r="B14" s="237" t="s">
        <v>440</v>
      </c>
    </row>
  </sheetData>
  <sheetProtection/>
  <printOptions/>
  <pageMargins left="1" right="0.5" top="1" bottom="0.75" header="0.75" footer="0.3"/>
  <pageSetup horizontalDpi="600" verticalDpi="600" orientation="portrait" r:id="rId1"/>
  <headerFooter alignWithMargins="0">
    <oddHeader>&amp;RPage 2.6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M405"/>
  <sheetViews>
    <sheetView zoomScale="80" zoomScaleNormal="80" zoomScalePageLayoutView="0" workbookViewId="0" topLeftCell="A1">
      <selection activeCell="J25" sqref="J25"/>
    </sheetView>
  </sheetViews>
  <sheetFormatPr defaultColWidth="10.00390625" defaultRowHeight="12.75"/>
  <cols>
    <col min="1" max="1" width="2.57421875" style="2" customWidth="1"/>
    <col min="2" max="2" width="7.140625" style="2" customWidth="1"/>
    <col min="3" max="3" width="28.421875" style="2" customWidth="1"/>
    <col min="4" max="4" width="9.7109375" style="2" customWidth="1"/>
    <col min="5" max="5" width="4.7109375" style="2" customWidth="1"/>
    <col min="6" max="6" width="14.421875" style="2" customWidth="1"/>
    <col min="7" max="7" width="11.140625" style="2" customWidth="1"/>
    <col min="8" max="8" width="10.28125" style="2" customWidth="1"/>
    <col min="9" max="9" width="13.00390625" style="2" customWidth="1"/>
    <col min="10" max="10" width="8.28125" style="2" customWidth="1"/>
    <col min="11" max="255" width="10.00390625" style="2" customWidth="1"/>
    <col min="256" max="16384" width="2.57421875" style="2" customWidth="1"/>
  </cols>
  <sheetData>
    <row r="1" spans="2:10" ht="12" customHeight="1">
      <c r="B1" s="3" t="s">
        <v>18</v>
      </c>
      <c r="D1" s="4"/>
      <c r="E1" s="4"/>
      <c r="F1" s="4"/>
      <c r="G1" s="4"/>
      <c r="H1" s="4"/>
      <c r="I1" s="4"/>
      <c r="J1" s="5" t="s">
        <v>443</v>
      </c>
    </row>
    <row r="2" spans="2:10" ht="12" customHeight="1">
      <c r="B2" s="6" t="s">
        <v>252</v>
      </c>
      <c r="D2" s="4"/>
      <c r="E2" s="4"/>
      <c r="F2" s="4"/>
      <c r="G2" s="4"/>
      <c r="H2" s="4"/>
      <c r="I2" s="4"/>
      <c r="J2" s="5"/>
    </row>
    <row r="3" spans="2:10" ht="12" customHeight="1">
      <c r="B3" s="6" t="s">
        <v>213</v>
      </c>
      <c r="D3" s="4"/>
      <c r="E3" s="4"/>
      <c r="F3" s="4"/>
      <c r="G3" s="4"/>
      <c r="H3" s="4"/>
      <c r="I3" s="4"/>
      <c r="J3" s="5"/>
    </row>
    <row r="4" spans="4:10" ht="12" customHeight="1">
      <c r="D4" s="4"/>
      <c r="E4" s="4"/>
      <c r="F4" s="4"/>
      <c r="G4" s="4"/>
      <c r="H4" s="4"/>
      <c r="I4" s="4"/>
      <c r="J4" s="5"/>
    </row>
    <row r="5" spans="2:10" ht="12" customHeight="1">
      <c r="B5" s="6"/>
      <c r="D5" s="4"/>
      <c r="E5" s="4"/>
      <c r="F5" s="4"/>
      <c r="G5" s="4"/>
      <c r="H5" s="4"/>
      <c r="I5" s="4"/>
      <c r="J5" s="5"/>
    </row>
    <row r="6" spans="4:10" ht="12" customHeight="1">
      <c r="D6" s="4"/>
      <c r="E6" s="4"/>
      <c r="F6" s="4" t="s">
        <v>19</v>
      </c>
      <c r="G6" s="4"/>
      <c r="H6" s="4"/>
      <c r="I6" s="4" t="s">
        <v>204</v>
      </c>
      <c r="J6" s="5"/>
    </row>
    <row r="7" spans="4:10" ht="12" customHeight="1">
      <c r="D7" s="7" t="s">
        <v>20</v>
      </c>
      <c r="E7" s="7" t="s">
        <v>12</v>
      </c>
      <c r="F7" s="7" t="s">
        <v>21</v>
      </c>
      <c r="G7" s="7" t="s">
        <v>22</v>
      </c>
      <c r="H7" s="7" t="s">
        <v>23</v>
      </c>
      <c r="I7" s="7" t="s">
        <v>24</v>
      </c>
      <c r="J7" s="8" t="s">
        <v>25</v>
      </c>
    </row>
    <row r="8" spans="1:12" ht="12" customHeight="1">
      <c r="A8" s="61"/>
      <c r="B8" s="49" t="s">
        <v>211</v>
      </c>
      <c r="C8" s="61"/>
      <c r="D8" s="86"/>
      <c r="E8" s="86"/>
      <c r="F8" s="86"/>
      <c r="G8" s="86"/>
      <c r="H8" s="86"/>
      <c r="I8" s="86"/>
      <c r="J8" s="87"/>
      <c r="K8" s="61"/>
      <c r="L8" s="61"/>
    </row>
    <row r="9" spans="1:12" ht="12" customHeight="1">
      <c r="A9" s="50"/>
      <c r="B9" s="60"/>
      <c r="C9" s="50"/>
      <c r="D9" s="14"/>
      <c r="E9" s="14"/>
      <c r="F9" s="14"/>
      <c r="G9" s="14"/>
      <c r="H9" s="14"/>
      <c r="I9" s="48"/>
      <c r="J9" s="19"/>
      <c r="K9" s="61"/>
      <c r="L9" s="61"/>
    </row>
    <row r="10" spans="1:12" ht="12" customHeight="1">
      <c r="A10" s="50"/>
      <c r="B10" s="55" t="s">
        <v>421</v>
      </c>
      <c r="C10" s="50"/>
      <c r="D10" s="14">
        <v>355</v>
      </c>
      <c r="E10" s="14">
        <v>3</v>
      </c>
      <c r="F10" s="48">
        <f>+'Trans Line Detail '!W30</f>
        <v>268202035</v>
      </c>
      <c r="G10" s="51" t="s">
        <v>9</v>
      </c>
      <c r="H10" s="15">
        <v>0.4113042590825348</v>
      </c>
      <c r="I10" s="16">
        <f>+F10*H10</f>
        <v>110312639.29010308</v>
      </c>
      <c r="J10" s="19">
        <v>3.3</v>
      </c>
      <c r="K10" s="62"/>
      <c r="L10" s="63"/>
    </row>
    <row r="11" spans="1:12" ht="12" customHeight="1">
      <c r="A11" s="50"/>
      <c r="B11" s="55" t="s">
        <v>422</v>
      </c>
      <c r="C11" s="50"/>
      <c r="D11" s="14" t="s">
        <v>91</v>
      </c>
      <c r="E11" s="14">
        <v>3</v>
      </c>
      <c r="F11" s="48">
        <f>+'Trans Line Detail '!W42</f>
        <v>-3677011.1437583347</v>
      </c>
      <c r="G11" s="51" t="s">
        <v>9</v>
      </c>
      <c r="H11" s="15">
        <v>0.4113042590825348</v>
      </c>
      <c r="I11" s="16">
        <f>+F11*H11</f>
        <v>-1512370.3441217458</v>
      </c>
      <c r="J11" s="19">
        <v>3.3</v>
      </c>
      <c r="K11" s="62"/>
      <c r="L11" s="63"/>
    </row>
    <row r="12" spans="1:12" ht="12" customHeight="1">
      <c r="A12" s="50"/>
      <c r="B12" s="55" t="s">
        <v>238</v>
      </c>
      <c r="C12" s="50"/>
      <c r="D12" s="14" t="s">
        <v>91</v>
      </c>
      <c r="E12" s="14">
        <v>3</v>
      </c>
      <c r="F12" s="48">
        <v>3311296</v>
      </c>
      <c r="G12" s="51" t="s">
        <v>9</v>
      </c>
      <c r="H12" s="15">
        <v>0.4113042590825348</v>
      </c>
      <c r="I12" s="16">
        <f>+F12*H12</f>
        <v>1361950.1478829612</v>
      </c>
      <c r="J12" s="19" t="s">
        <v>1</v>
      </c>
      <c r="K12" s="64"/>
      <c r="L12" s="63"/>
    </row>
    <row r="13" spans="1:12" ht="12" customHeight="1">
      <c r="A13" s="50"/>
      <c r="B13" s="268"/>
      <c r="F13" s="269">
        <f>SUM(F10:F12)</f>
        <v>267836319.85624167</v>
      </c>
      <c r="I13" s="269">
        <f>SUM(I10:I12)</f>
        <v>110162219.0938643</v>
      </c>
      <c r="K13" s="64"/>
      <c r="L13" s="65"/>
    </row>
    <row r="14" spans="1:12" ht="12" customHeight="1">
      <c r="A14" s="50"/>
      <c r="B14" s="268"/>
      <c r="K14" s="64"/>
      <c r="L14" s="65"/>
    </row>
    <row r="15" spans="1:12" ht="12" customHeight="1">
      <c r="A15" s="50"/>
      <c r="B15" s="55" t="s">
        <v>423</v>
      </c>
      <c r="C15" s="50"/>
      <c r="D15" s="14" t="s">
        <v>93</v>
      </c>
      <c r="E15" s="14">
        <v>3</v>
      </c>
      <c r="F15" s="48">
        <f>+'Trans Line Detail '!W36</f>
        <v>5241817.990500002</v>
      </c>
      <c r="G15" s="51" t="s">
        <v>9</v>
      </c>
      <c r="H15" s="15">
        <v>0.4113042590825348</v>
      </c>
      <c r="I15" s="16">
        <f>+F15*H15</f>
        <v>2155982.064828105</v>
      </c>
      <c r="J15" s="19">
        <v>3.3</v>
      </c>
      <c r="K15" s="64"/>
      <c r="L15" s="65"/>
    </row>
    <row r="16" spans="1:12" ht="12" customHeight="1">
      <c r="A16" s="50"/>
      <c r="B16" s="60"/>
      <c r="C16" s="50"/>
      <c r="D16" s="14"/>
      <c r="E16" s="14"/>
      <c r="F16" s="14"/>
      <c r="G16" s="14"/>
      <c r="H16" s="14"/>
      <c r="I16" s="48"/>
      <c r="J16" s="19"/>
      <c r="K16" s="64"/>
      <c r="L16" s="65"/>
    </row>
    <row r="17" spans="1:12" ht="12" customHeight="1">
      <c r="A17" s="50"/>
      <c r="K17" s="64"/>
      <c r="L17" s="65"/>
    </row>
    <row r="18" spans="1:12" ht="12" customHeight="1">
      <c r="A18" s="50"/>
      <c r="B18" s="58"/>
      <c r="C18" s="50"/>
      <c r="D18" s="14"/>
      <c r="E18" s="14"/>
      <c r="F18" s="48"/>
      <c r="G18" s="51"/>
      <c r="H18" s="15"/>
      <c r="I18" s="16"/>
      <c r="J18" s="19"/>
      <c r="K18" s="64"/>
      <c r="L18" s="63"/>
    </row>
    <row r="19" spans="1:12" ht="12" customHeight="1">
      <c r="A19" s="50"/>
      <c r="B19" s="49" t="s">
        <v>212</v>
      </c>
      <c r="C19" s="50"/>
      <c r="D19" s="14"/>
      <c r="E19" s="14"/>
      <c r="F19" s="53"/>
      <c r="G19" s="51"/>
      <c r="H19" s="13"/>
      <c r="I19" s="13"/>
      <c r="J19" s="14"/>
      <c r="K19" s="64"/>
      <c r="L19" s="63"/>
    </row>
    <row r="20" spans="1:12" ht="12" customHeight="1">
      <c r="A20" s="50"/>
      <c r="B20" s="60"/>
      <c r="C20" s="50"/>
      <c r="D20" s="14"/>
      <c r="E20" s="14"/>
      <c r="F20" s="14"/>
      <c r="G20" s="14"/>
      <c r="H20" s="14"/>
      <c r="I20" s="48"/>
      <c r="J20" s="19"/>
      <c r="K20" s="64"/>
      <c r="L20" s="63"/>
    </row>
    <row r="21" spans="1:12" ht="12" customHeight="1">
      <c r="A21" s="50"/>
      <c r="B21" s="55" t="s">
        <v>421</v>
      </c>
      <c r="C21" s="50"/>
      <c r="D21" s="14">
        <v>355</v>
      </c>
      <c r="E21" s="14">
        <v>3</v>
      </c>
      <c r="F21" s="48">
        <f>+'Trans Line Detail '!W55</f>
        <v>-2361517</v>
      </c>
      <c r="G21" s="51" t="s">
        <v>9</v>
      </c>
      <c r="H21" s="15">
        <v>0.4113042590825348</v>
      </c>
      <c r="I21" s="16">
        <f>+F21*H21</f>
        <v>-971301.9999958103</v>
      </c>
      <c r="J21" s="19">
        <v>3.3</v>
      </c>
      <c r="K21" s="64"/>
      <c r="L21" s="63"/>
    </row>
    <row r="22" spans="1:12" ht="12" customHeight="1">
      <c r="A22" s="50"/>
      <c r="B22" s="55" t="s">
        <v>422</v>
      </c>
      <c r="C22" s="50"/>
      <c r="D22" s="14" t="s">
        <v>91</v>
      </c>
      <c r="E22" s="14">
        <v>3</v>
      </c>
      <c r="F22" s="48">
        <f>-'Trans Line Detail '!W55</f>
        <v>2361517</v>
      </c>
      <c r="G22" s="51" t="s">
        <v>9</v>
      </c>
      <c r="H22" s="15">
        <v>0.4113042590825348</v>
      </c>
      <c r="I22" s="16">
        <f>+F22*H22</f>
        <v>971301.9999958103</v>
      </c>
      <c r="J22" s="19">
        <v>3.3</v>
      </c>
      <c r="K22" s="64"/>
      <c r="L22" s="63"/>
    </row>
    <row r="23" spans="1:12" ht="12" customHeight="1">
      <c r="A23" s="50"/>
      <c r="B23" s="67"/>
      <c r="C23" s="50"/>
      <c r="D23" s="14"/>
      <c r="E23" s="14"/>
      <c r="F23" s="278">
        <f>SUM(F21:F22)</f>
        <v>0</v>
      </c>
      <c r="G23" s="14"/>
      <c r="H23" s="14"/>
      <c r="I23" s="278">
        <f>SUM(I21:I22)</f>
        <v>0</v>
      </c>
      <c r="J23" s="19"/>
      <c r="K23" s="64"/>
      <c r="L23" s="63"/>
    </row>
    <row r="24" spans="1:12" ht="12" customHeight="1">
      <c r="A24" s="50"/>
      <c r="B24" s="268"/>
      <c r="K24" s="64"/>
      <c r="L24" s="63"/>
    </row>
    <row r="25" spans="1:12" ht="12" customHeight="1">
      <c r="A25" s="50"/>
      <c r="B25" s="55" t="s">
        <v>423</v>
      </c>
      <c r="C25" s="50"/>
      <c r="D25" s="14" t="s">
        <v>93</v>
      </c>
      <c r="E25" s="14">
        <v>3</v>
      </c>
      <c r="F25" s="48">
        <f>+'Trans Line Detail '!W61</f>
        <v>-47938.79510000001</v>
      </c>
      <c r="G25" s="51" t="s">
        <v>9</v>
      </c>
      <c r="H25" s="15">
        <v>0.4113042590825348</v>
      </c>
      <c r="I25" s="16">
        <f>+F25*H25</f>
        <v>-19717.430599914955</v>
      </c>
      <c r="J25" s="19">
        <v>3.3</v>
      </c>
      <c r="K25" s="64"/>
      <c r="L25" s="63"/>
    </row>
    <row r="26" spans="1:12" ht="12" customHeight="1">
      <c r="A26" s="50"/>
      <c r="B26" s="58"/>
      <c r="C26" s="50"/>
      <c r="D26" s="14"/>
      <c r="E26" s="14"/>
      <c r="F26" s="48"/>
      <c r="G26" s="51"/>
      <c r="H26" s="15"/>
      <c r="I26" s="16"/>
      <c r="J26" s="19"/>
      <c r="K26" s="64"/>
      <c r="L26" s="63"/>
    </row>
    <row r="27" spans="1:12" ht="12" customHeight="1">
      <c r="A27" s="50"/>
      <c r="B27" s="60"/>
      <c r="C27" s="50"/>
      <c r="D27" s="14"/>
      <c r="E27" s="14"/>
      <c r="F27" s="14"/>
      <c r="G27" s="14"/>
      <c r="H27" s="14"/>
      <c r="I27" s="48"/>
      <c r="J27" s="19"/>
      <c r="K27" s="64"/>
      <c r="L27" s="63"/>
    </row>
    <row r="28" spans="1:12" ht="12" customHeight="1">
      <c r="A28" s="50"/>
      <c r="K28" s="64"/>
      <c r="L28" s="63"/>
    </row>
    <row r="29" spans="1:12" ht="12" customHeight="1">
      <c r="A29" s="50"/>
      <c r="B29" s="60" t="s">
        <v>415</v>
      </c>
      <c r="C29" s="50"/>
      <c r="D29" s="14"/>
      <c r="E29" s="14"/>
      <c r="F29" s="48"/>
      <c r="G29" s="51"/>
      <c r="H29" s="61"/>
      <c r="I29" s="61"/>
      <c r="J29" s="61"/>
      <c r="K29" s="64"/>
      <c r="L29" s="63"/>
    </row>
    <row r="30" spans="1:12" ht="12" customHeight="1">
      <c r="A30" s="50"/>
      <c r="K30" s="64"/>
      <c r="L30" s="63"/>
    </row>
    <row r="31" spans="1:12" ht="12" customHeight="1">
      <c r="A31" s="50"/>
      <c r="B31" s="67" t="s">
        <v>224</v>
      </c>
      <c r="C31" s="50"/>
      <c r="D31" s="14">
        <v>571</v>
      </c>
      <c r="E31" s="14">
        <v>3</v>
      </c>
      <c r="F31" s="48">
        <f>16500</f>
        <v>16500</v>
      </c>
      <c r="G31" s="51" t="s">
        <v>9</v>
      </c>
      <c r="H31" s="15">
        <v>0.4113042590825348</v>
      </c>
      <c r="I31" s="16">
        <f>+F31*H31</f>
        <v>6786.520274861825</v>
      </c>
      <c r="J31" s="19">
        <v>3.5</v>
      </c>
      <c r="K31" s="64"/>
      <c r="L31" s="63"/>
    </row>
    <row r="32" spans="1:12" ht="12" customHeight="1">
      <c r="A32" s="50"/>
      <c r="K32" s="64"/>
      <c r="L32" s="63"/>
    </row>
    <row r="33" spans="1:12" ht="12" customHeight="1">
      <c r="A33" s="50"/>
      <c r="K33" s="64"/>
      <c r="L33" s="63"/>
    </row>
    <row r="34" spans="1:12" ht="12" customHeight="1">
      <c r="A34" s="50"/>
      <c r="F34" s="92"/>
      <c r="K34" s="64"/>
      <c r="L34" s="63"/>
    </row>
    <row r="35" spans="1:12" ht="12" customHeight="1">
      <c r="A35" s="50"/>
      <c r="F35" s="92"/>
      <c r="K35" s="64"/>
      <c r="L35" s="63"/>
    </row>
    <row r="36" spans="1:12" ht="12" customHeight="1">
      <c r="A36" s="50"/>
      <c r="B36" s="58"/>
      <c r="C36" s="50"/>
      <c r="D36" s="14"/>
      <c r="E36" s="14"/>
      <c r="F36" s="59"/>
      <c r="G36" s="51"/>
      <c r="H36" s="61"/>
      <c r="I36" s="61"/>
      <c r="J36" s="61"/>
      <c r="K36" s="50"/>
      <c r="L36" s="61"/>
    </row>
    <row r="37" spans="1:12" ht="12" customHeight="1">
      <c r="A37" s="50"/>
      <c r="B37" s="58" t="s">
        <v>1</v>
      </c>
      <c r="C37" s="50"/>
      <c r="D37" s="14"/>
      <c r="E37" s="14"/>
      <c r="F37" s="48"/>
      <c r="G37" s="51"/>
      <c r="H37" s="18"/>
      <c r="I37" s="16"/>
      <c r="J37" s="19"/>
      <c r="K37" s="50"/>
      <c r="L37" s="61"/>
    </row>
    <row r="38" spans="1:12" ht="12" customHeight="1">
      <c r="A38" s="50"/>
      <c r="B38" s="58" t="s">
        <v>1</v>
      </c>
      <c r="C38" s="50"/>
      <c r="D38" s="14"/>
      <c r="E38" s="14"/>
      <c r="F38" s="48"/>
      <c r="G38" s="51"/>
      <c r="H38" s="18"/>
      <c r="I38" s="20"/>
      <c r="J38" s="19"/>
      <c r="K38" s="50"/>
      <c r="L38" s="61"/>
    </row>
    <row r="39" spans="1:12" ht="12" customHeight="1">
      <c r="A39" s="50"/>
      <c r="B39" s="60"/>
      <c r="C39" s="50"/>
      <c r="D39" s="14"/>
      <c r="E39" s="14"/>
      <c r="F39" s="48"/>
      <c r="G39" s="51"/>
      <c r="H39" s="50"/>
      <c r="I39" s="50"/>
      <c r="J39" s="50"/>
      <c r="K39" s="61"/>
      <c r="L39" s="61"/>
    </row>
    <row r="40" spans="1:13" ht="12" customHeight="1">
      <c r="A40" s="50"/>
      <c r="B40" s="58"/>
      <c r="C40" s="50"/>
      <c r="D40" s="14"/>
      <c r="E40" s="14"/>
      <c r="F40" s="48"/>
      <c r="G40" s="51"/>
      <c r="H40" s="52"/>
      <c r="I40" s="16"/>
      <c r="J40" s="19"/>
      <c r="K40" s="61"/>
      <c r="L40" s="66"/>
      <c r="M40" s="17"/>
    </row>
    <row r="41" spans="1:13" ht="12" customHeight="1">
      <c r="A41" s="50"/>
      <c r="B41" s="58"/>
      <c r="C41" s="50"/>
      <c r="D41" s="14"/>
      <c r="E41" s="14"/>
      <c r="F41" s="48"/>
      <c r="G41" s="51"/>
      <c r="H41" s="50"/>
      <c r="I41" s="50"/>
      <c r="J41" s="50"/>
      <c r="K41" s="61"/>
      <c r="L41" s="66"/>
      <c r="M41" s="17"/>
    </row>
    <row r="42" spans="1:13" ht="12" customHeight="1">
      <c r="A42" s="50"/>
      <c r="B42" s="60"/>
      <c r="C42" s="50"/>
      <c r="D42" s="14"/>
      <c r="E42" s="14"/>
      <c r="F42" s="88"/>
      <c r="G42" s="51"/>
      <c r="H42" s="18"/>
      <c r="I42" s="16"/>
      <c r="J42" s="19"/>
      <c r="K42" s="50"/>
      <c r="L42" s="66"/>
      <c r="M42" s="17"/>
    </row>
    <row r="43" spans="1:13" ht="12" customHeight="1">
      <c r="A43" s="50"/>
      <c r="B43" s="60"/>
      <c r="C43" s="50"/>
      <c r="D43" s="14"/>
      <c r="E43" s="14"/>
      <c r="F43" s="68" t="s">
        <v>1</v>
      </c>
      <c r="G43" s="69"/>
      <c r="H43" s="70"/>
      <c r="I43" s="57"/>
      <c r="J43" s="19"/>
      <c r="K43" s="50"/>
      <c r="L43" s="66"/>
      <c r="M43" s="17"/>
    </row>
    <row r="44" spans="1:13" ht="12" customHeight="1">
      <c r="A44" s="50"/>
      <c r="B44" s="58"/>
      <c r="C44" s="50"/>
      <c r="D44" s="14"/>
      <c r="E44" s="14"/>
      <c r="F44" s="68" t="s">
        <v>1</v>
      </c>
      <c r="G44" s="69"/>
      <c r="H44" s="70"/>
      <c r="I44" s="57"/>
      <c r="J44" s="19"/>
      <c r="K44" s="50"/>
      <c r="L44" s="66"/>
      <c r="M44" s="17"/>
    </row>
    <row r="45" spans="1:13" ht="12" customHeight="1">
      <c r="A45" s="50"/>
      <c r="B45" s="58"/>
      <c r="C45" s="50"/>
      <c r="D45" s="14"/>
      <c r="E45" s="14"/>
      <c r="F45" s="68"/>
      <c r="G45" s="69"/>
      <c r="H45" s="70"/>
      <c r="I45" s="57"/>
      <c r="J45" s="19"/>
      <c r="K45" s="50"/>
      <c r="L45" s="66"/>
      <c r="M45" s="17"/>
    </row>
    <row r="46" spans="1:12" ht="12" customHeight="1">
      <c r="A46" s="50"/>
      <c r="B46" s="58"/>
      <c r="C46" s="50"/>
      <c r="D46" s="14"/>
      <c r="E46" s="14"/>
      <c r="F46" s="68"/>
      <c r="G46" s="69"/>
      <c r="H46" s="70"/>
      <c r="I46" s="57"/>
      <c r="J46" s="50"/>
      <c r="K46" s="61"/>
      <c r="L46" s="61"/>
    </row>
    <row r="47" spans="1:12" ht="12" customHeight="1">
      <c r="A47" s="50"/>
      <c r="B47" s="58"/>
      <c r="C47" s="50"/>
      <c r="D47" s="14"/>
      <c r="E47" s="14"/>
      <c r="F47" s="68"/>
      <c r="G47" s="69"/>
      <c r="H47" s="70"/>
      <c r="I47" s="57"/>
      <c r="J47" s="19"/>
      <c r="K47" s="50"/>
      <c r="L47" s="50"/>
    </row>
    <row r="48" spans="1:12" ht="12" customHeight="1">
      <c r="A48" s="50"/>
      <c r="B48" s="58"/>
      <c r="C48" s="50"/>
      <c r="D48" s="14"/>
      <c r="E48" s="14"/>
      <c r="F48" s="68"/>
      <c r="G48" s="69"/>
      <c r="H48" s="50"/>
      <c r="I48" s="50"/>
      <c r="J48" s="19"/>
      <c r="K48" s="50"/>
      <c r="L48" s="50"/>
    </row>
    <row r="49" spans="1:12" ht="12" customHeight="1">
      <c r="A49" s="61"/>
      <c r="B49" s="58"/>
      <c r="C49" s="50"/>
      <c r="D49" s="14"/>
      <c r="E49" s="14"/>
      <c r="F49" s="68"/>
      <c r="G49" s="69"/>
      <c r="H49" s="50"/>
      <c r="I49" s="50"/>
      <c r="J49" s="19"/>
      <c r="K49" s="50"/>
      <c r="L49" s="50"/>
    </row>
    <row r="50" spans="1:12" ht="12" customHeight="1">
      <c r="A50" s="61"/>
      <c r="B50" s="60"/>
      <c r="C50" s="50"/>
      <c r="D50" s="14"/>
      <c r="E50" s="14"/>
      <c r="F50" s="72"/>
      <c r="G50" s="69"/>
      <c r="H50" s="50"/>
      <c r="I50" s="50"/>
      <c r="J50" s="19"/>
      <c r="K50" s="50"/>
      <c r="L50" s="50"/>
    </row>
    <row r="51" spans="1:12" ht="12" customHeight="1">
      <c r="A51" s="61"/>
      <c r="B51" s="58"/>
      <c r="C51" s="50"/>
      <c r="D51" s="14"/>
      <c r="E51" s="14"/>
      <c r="F51" s="68"/>
      <c r="G51" s="69"/>
      <c r="H51" s="70"/>
      <c r="I51" s="57"/>
      <c r="J51" s="19"/>
      <c r="K51" s="50"/>
      <c r="L51" s="50"/>
    </row>
    <row r="52" spans="1:12" ht="12" customHeight="1">
      <c r="A52" s="61"/>
      <c r="B52" s="58"/>
      <c r="C52" s="50"/>
      <c r="D52" s="14"/>
      <c r="E52" s="14"/>
      <c r="F52" s="68"/>
      <c r="G52" s="69"/>
      <c r="H52" s="70"/>
      <c r="I52" s="57"/>
      <c r="J52" s="19"/>
      <c r="K52" s="50"/>
      <c r="L52" s="50"/>
    </row>
    <row r="53" spans="1:12" ht="12" customHeight="1">
      <c r="A53" s="61"/>
      <c r="B53" s="58"/>
      <c r="C53" s="50"/>
      <c r="D53" s="14"/>
      <c r="E53" s="14"/>
      <c r="F53" s="68"/>
      <c r="G53" s="69"/>
      <c r="H53" s="70"/>
      <c r="I53" s="57"/>
      <c r="J53" s="19"/>
      <c r="K53" s="50"/>
      <c r="L53" s="50"/>
    </row>
    <row r="54" spans="1:12" ht="12" customHeight="1">
      <c r="A54" s="61"/>
      <c r="B54" s="58"/>
      <c r="C54" s="50"/>
      <c r="D54" s="14"/>
      <c r="E54" s="14"/>
      <c r="F54" s="68"/>
      <c r="G54" s="69"/>
      <c r="H54" s="70"/>
      <c r="I54" s="57"/>
      <c r="J54" s="19"/>
      <c r="K54" s="50"/>
      <c r="L54" s="50"/>
    </row>
    <row r="55" spans="1:10" ht="12" customHeight="1">
      <c r="A55" s="9"/>
      <c r="B55" s="22"/>
      <c r="C55" s="12"/>
      <c r="D55" s="10"/>
      <c r="E55" s="10"/>
      <c r="F55" s="10"/>
      <c r="G55" s="10"/>
      <c r="H55" s="10"/>
      <c r="I55" s="10"/>
      <c r="J55" s="11"/>
    </row>
    <row r="56" spans="1:10" ht="12" customHeight="1" thickBot="1">
      <c r="A56" s="9"/>
      <c r="B56" s="23" t="s">
        <v>33</v>
      </c>
      <c r="C56" s="9"/>
      <c r="D56" s="10"/>
      <c r="E56" s="10"/>
      <c r="F56" s="10"/>
      <c r="G56" s="10"/>
      <c r="H56" s="10"/>
      <c r="I56" s="10"/>
      <c r="J56" s="11"/>
    </row>
    <row r="57" spans="1:10" ht="12" customHeight="1">
      <c r="A57" s="24"/>
      <c r="B57" s="25"/>
      <c r="C57" s="26"/>
      <c r="D57" s="27"/>
      <c r="E57" s="27"/>
      <c r="F57" s="27"/>
      <c r="G57" s="27"/>
      <c r="H57" s="27"/>
      <c r="I57" s="27"/>
      <c r="J57" s="28"/>
    </row>
    <row r="58" spans="1:10" ht="12" customHeight="1">
      <c r="A58" s="29"/>
      <c r="B58" s="22"/>
      <c r="C58" s="9"/>
      <c r="D58" s="10"/>
      <c r="E58" s="10"/>
      <c r="F58" s="30"/>
      <c r="G58" s="10"/>
      <c r="H58" s="10"/>
      <c r="I58" s="10"/>
      <c r="J58" s="31"/>
    </row>
    <row r="59" spans="1:10" ht="12" customHeight="1">
      <c r="A59" s="29"/>
      <c r="B59" s="22"/>
      <c r="C59" s="9"/>
      <c r="D59" s="10"/>
      <c r="E59" s="10"/>
      <c r="F59" s="10"/>
      <c r="G59" s="10"/>
      <c r="H59" s="10"/>
      <c r="I59" s="10"/>
      <c r="J59" s="31"/>
    </row>
    <row r="60" spans="1:10" ht="12" customHeight="1">
      <c r="A60" s="29"/>
      <c r="B60" s="22"/>
      <c r="C60" s="9"/>
      <c r="D60" s="10"/>
      <c r="E60" s="10"/>
      <c r="F60" s="10"/>
      <c r="G60" s="10"/>
      <c r="H60" s="10"/>
      <c r="I60" s="10"/>
      <c r="J60" s="31"/>
    </row>
    <row r="61" spans="1:10" ht="12" customHeight="1">
      <c r="A61" s="29"/>
      <c r="B61" s="9"/>
      <c r="C61" s="9"/>
      <c r="D61" s="10"/>
      <c r="E61" s="10"/>
      <c r="F61" s="10"/>
      <c r="G61" s="10"/>
      <c r="H61" s="10"/>
      <c r="I61" s="10"/>
      <c r="J61" s="32"/>
    </row>
    <row r="62" spans="1:10" ht="12" customHeight="1">
      <c r="A62" s="29"/>
      <c r="B62" s="9"/>
      <c r="C62" s="9"/>
      <c r="D62" s="10"/>
      <c r="E62" s="10"/>
      <c r="F62" s="10"/>
      <c r="G62" s="10"/>
      <c r="H62" s="10"/>
      <c r="I62" s="10"/>
      <c r="J62" s="32"/>
    </row>
    <row r="63" spans="1:10" ht="12" customHeight="1">
      <c r="A63" s="29"/>
      <c r="B63" s="9"/>
      <c r="C63" s="9"/>
      <c r="D63" s="10"/>
      <c r="E63" s="10"/>
      <c r="F63" s="10"/>
      <c r="G63" s="10"/>
      <c r="H63" s="10"/>
      <c r="I63" s="10"/>
      <c r="J63" s="32"/>
    </row>
    <row r="64" spans="1:10" ht="12" customHeight="1">
      <c r="A64" s="29"/>
      <c r="B64" s="9"/>
      <c r="C64" s="9"/>
      <c r="D64" s="10"/>
      <c r="E64" s="10"/>
      <c r="F64" s="10"/>
      <c r="G64" s="10"/>
      <c r="H64" s="10"/>
      <c r="I64" s="10"/>
      <c r="J64" s="32"/>
    </row>
    <row r="65" spans="1:10" ht="12" customHeight="1" thickBot="1">
      <c r="A65" s="33"/>
      <c r="B65" s="34"/>
      <c r="C65" s="34"/>
      <c r="D65" s="35"/>
      <c r="E65" s="35"/>
      <c r="F65" s="35"/>
      <c r="G65" s="35"/>
      <c r="H65" s="35"/>
      <c r="I65" s="35"/>
      <c r="J65" s="36"/>
    </row>
    <row r="66" spans="1:10" ht="12" customHeight="1">
      <c r="A66" s="9"/>
      <c r="B66" s="9"/>
      <c r="C66" s="9"/>
      <c r="D66" s="10"/>
      <c r="E66" s="10"/>
      <c r="F66" s="10"/>
      <c r="G66" s="10"/>
      <c r="H66" s="10"/>
      <c r="I66" s="10"/>
      <c r="J66" s="10"/>
    </row>
    <row r="67" spans="1:10" ht="12" customHeight="1">
      <c r="A67" s="9"/>
      <c r="B67" s="9"/>
      <c r="C67" s="9"/>
      <c r="D67" s="10"/>
      <c r="E67" s="10"/>
      <c r="F67" s="10"/>
      <c r="G67" s="10"/>
      <c r="H67" s="10"/>
      <c r="I67" s="10"/>
      <c r="J67" s="10"/>
    </row>
    <row r="68" ht="12" customHeight="1"/>
    <row r="70" spans="4:7" ht="12">
      <c r="D70" s="7"/>
      <c r="G70" s="37"/>
    </row>
    <row r="71" ht="12">
      <c r="D71" s="38"/>
    </row>
    <row r="72" ht="12">
      <c r="D72" s="38"/>
    </row>
    <row r="73" ht="12">
      <c r="D73" s="38"/>
    </row>
    <row r="74" ht="12">
      <c r="D74" s="38"/>
    </row>
    <row r="75" ht="12">
      <c r="D75" s="38"/>
    </row>
    <row r="76" ht="12">
      <c r="D76" s="38"/>
    </row>
    <row r="77" ht="12">
      <c r="D77" s="38"/>
    </row>
    <row r="78" ht="12">
      <c r="D78" s="38"/>
    </row>
    <row r="79" ht="12">
      <c r="D79" s="38"/>
    </row>
    <row r="80" ht="12">
      <c r="D80" s="38"/>
    </row>
    <row r="81" ht="12">
      <c r="D81" s="38"/>
    </row>
    <row r="82" ht="12">
      <c r="D82" s="38"/>
    </row>
    <row r="83" ht="12">
      <c r="D83" s="38"/>
    </row>
    <row r="84" ht="12">
      <c r="D84" s="38"/>
    </row>
    <row r="85" ht="12">
      <c r="D85" s="38"/>
    </row>
    <row r="86" ht="12">
      <c r="D86" s="38"/>
    </row>
    <row r="87" ht="12">
      <c r="D87" s="38"/>
    </row>
    <row r="88" ht="12">
      <c r="D88" s="38"/>
    </row>
    <row r="89" ht="12">
      <c r="D89" s="38"/>
    </row>
    <row r="90" ht="12">
      <c r="D90" s="38"/>
    </row>
    <row r="91" ht="12">
      <c r="D91" s="38"/>
    </row>
    <row r="92" ht="12">
      <c r="D92" s="38"/>
    </row>
    <row r="93" ht="12">
      <c r="D93" s="38"/>
    </row>
    <row r="94" ht="12">
      <c r="D94" s="38"/>
    </row>
    <row r="95" ht="12">
      <c r="D95" s="38"/>
    </row>
    <row r="96" ht="12">
      <c r="D96" s="38"/>
    </row>
    <row r="97" ht="12">
      <c r="D97" s="38"/>
    </row>
    <row r="98" ht="12">
      <c r="D98" s="38"/>
    </row>
    <row r="99" ht="12">
      <c r="D99" s="38"/>
    </row>
    <row r="100" ht="12">
      <c r="D100" s="38"/>
    </row>
    <row r="101" ht="12">
      <c r="D101" s="38"/>
    </row>
    <row r="102" ht="12">
      <c r="D102" s="38"/>
    </row>
    <row r="103" ht="12">
      <c r="D103" s="38"/>
    </row>
    <row r="104" ht="12">
      <c r="D104" s="38"/>
    </row>
    <row r="105" ht="12">
      <c r="D105" s="38"/>
    </row>
    <row r="106" ht="12">
      <c r="D106" s="38"/>
    </row>
    <row r="107" ht="12">
      <c r="D107" s="38"/>
    </row>
    <row r="108" ht="12">
      <c r="D108" s="38"/>
    </row>
    <row r="109" ht="12">
      <c r="D109" s="38"/>
    </row>
    <row r="110" ht="12">
      <c r="D110" s="38"/>
    </row>
    <row r="111" ht="12">
      <c r="D111" s="38"/>
    </row>
    <row r="112" ht="12">
      <c r="D112" s="38"/>
    </row>
    <row r="113" ht="12">
      <c r="D113" s="38"/>
    </row>
    <row r="114" ht="12">
      <c r="D114" s="38"/>
    </row>
    <row r="115" ht="12">
      <c r="D115" s="38"/>
    </row>
    <row r="116" ht="12">
      <c r="D116" s="38"/>
    </row>
    <row r="117" ht="12">
      <c r="D117" s="38"/>
    </row>
    <row r="118" ht="12">
      <c r="D118" s="38"/>
    </row>
    <row r="119" ht="12">
      <c r="D119" s="38"/>
    </row>
    <row r="120" ht="12">
      <c r="D120" s="38"/>
    </row>
    <row r="121" ht="12">
      <c r="D121" s="38"/>
    </row>
    <row r="122" ht="12">
      <c r="D122" s="38"/>
    </row>
    <row r="123" ht="12">
      <c r="D123" s="38"/>
    </row>
    <row r="124" ht="12">
      <c r="D124" s="38"/>
    </row>
    <row r="125" ht="12">
      <c r="D125" s="38"/>
    </row>
    <row r="126" ht="12">
      <c r="D126" s="38"/>
    </row>
    <row r="127" ht="12">
      <c r="D127" s="38"/>
    </row>
    <row r="128" ht="12">
      <c r="D128" s="38"/>
    </row>
    <row r="129" ht="12">
      <c r="D129" s="38"/>
    </row>
    <row r="130" ht="12">
      <c r="D130" s="38"/>
    </row>
    <row r="131" ht="12">
      <c r="D131" s="38"/>
    </row>
    <row r="132" ht="12">
      <c r="D132" s="38"/>
    </row>
    <row r="133" ht="12">
      <c r="D133" s="38"/>
    </row>
    <row r="134" ht="12">
      <c r="D134" s="38"/>
    </row>
    <row r="135" ht="12">
      <c r="D135" s="38"/>
    </row>
    <row r="136" ht="12">
      <c r="D136" s="38"/>
    </row>
    <row r="137" ht="12">
      <c r="D137" s="38"/>
    </row>
    <row r="138" ht="12">
      <c r="D138" s="38"/>
    </row>
    <row r="139" ht="12">
      <c r="D139" s="38"/>
    </row>
    <row r="140" ht="12">
      <c r="D140" s="38"/>
    </row>
    <row r="141" ht="12">
      <c r="D141" s="38"/>
    </row>
    <row r="142" ht="12">
      <c r="D142" s="38"/>
    </row>
    <row r="143" ht="12">
      <c r="D143" s="38"/>
    </row>
    <row r="144" ht="12">
      <c r="D144" s="38"/>
    </row>
    <row r="145" ht="12">
      <c r="D145" s="38"/>
    </row>
    <row r="146" ht="12">
      <c r="D146" s="38"/>
    </row>
    <row r="147" ht="12">
      <c r="D147" s="38"/>
    </row>
    <row r="148" ht="12">
      <c r="D148" s="38"/>
    </row>
    <row r="149" ht="12">
      <c r="D149" s="38"/>
    </row>
    <row r="150" ht="12">
      <c r="D150" s="38"/>
    </row>
    <row r="151" ht="12">
      <c r="D151" s="38"/>
    </row>
    <row r="152" ht="12">
      <c r="D152" s="38"/>
    </row>
    <row r="153" ht="12">
      <c r="D153" s="38"/>
    </row>
    <row r="154" ht="12">
      <c r="D154" s="38"/>
    </row>
    <row r="155" ht="12">
      <c r="D155" s="38"/>
    </row>
    <row r="156" ht="12">
      <c r="D156" s="38"/>
    </row>
    <row r="157" ht="12">
      <c r="D157" s="38"/>
    </row>
    <row r="158" ht="12">
      <c r="D158" s="38"/>
    </row>
    <row r="159" ht="12">
      <c r="D159" s="38"/>
    </row>
    <row r="160" ht="12">
      <c r="D160" s="38"/>
    </row>
    <row r="161" ht="12">
      <c r="D161" s="38"/>
    </row>
    <row r="162" ht="12">
      <c r="D162" s="38"/>
    </row>
    <row r="163" ht="12">
      <c r="D163" s="38"/>
    </row>
    <row r="164" ht="12">
      <c r="D164" s="38"/>
    </row>
    <row r="165" ht="12">
      <c r="D165" s="38"/>
    </row>
    <row r="166" ht="12">
      <c r="D166" s="38"/>
    </row>
    <row r="167" ht="12">
      <c r="D167" s="38"/>
    </row>
    <row r="168" ht="12">
      <c r="D168" s="38"/>
    </row>
    <row r="169" ht="12">
      <c r="D169" s="38"/>
    </row>
    <row r="170" ht="12">
      <c r="D170" s="38"/>
    </row>
    <row r="171" ht="12">
      <c r="D171" s="38"/>
    </row>
    <row r="172" ht="12">
      <c r="D172" s="38"/>
    </row>
    <row r="173" ht="12">
      <c r="D173" s="38"/>
    </row>
    <row r="174" ht="12">
      <c r="D174" s="38"/>
    </row>
    <row r="175" ht="12">
      <c r="D175" s="38"/>
    </row>
    <row r="176" ht="12">
      <c r="D176" s="38"/>
    </row>
    <row r="177" ht="12">
      <c r="D177" s="38"/>
    </row>
    <row r="178" ht="12">
      <c r="D178" s="38"/>
    </row>
    <row r="179" ht="12">
      <c r="D179" s="38"/>
    </row>
    <row r="180" ht="12">
      <c r="D180" s="38"/>
    </row>
    <row r="181" ht="12">
      <c r="D181" s="38"/>
    </row>
    <row r="182" ht="12">
      <c r="D182" s="38"/>
    </row>
    <row r="183" ht="12">
      <c r="D183" s="38"/>
    </row>
    <row r="184" ht="12">
      <c r="D184" s="38"/>
    </row>
    <row r="185" ht="12">
      <c r="D185" s="38"/>
    </row>
    <row r="186" ht="12">
      <c r="D186" s="38"/>
    </row>
    <row r="187" ht="12">
      <c r="D187" s="38"/>
    </row>
    <row r="188" ht="12">
      <c r="D188" s="38"/>
    </row>
    <row r="189" ht="12">
      <c r="D189" s="38"/>
    </row>
    <row r="190" ht="12">
      <c r="D190" s="38"/>
    </row>
    <row r="191" ht="12">
      <c r="D191" s="38"/>
    </row>
    <row r="192" ht="12">
      <c r="D192" s="38"/>
    </row>
    <row r="193" ht="12">
      <c r="D193" s="38"/>
    </row>
    <row r="194" ht="12">
      <c r="D194" s="38"/>
    </row>
    <row r="195" ht="12">
      <c r="D195" s="38"/>
    </row>
    <row r="196" ht="12">
      <c r="D196" s="38"/>
    </row>
    <row r="197" ht="12">
      <c r="D197" s="38"/>
    </row>
    <row r="198" ht="12">
      <c r="D198" s="38"/>
    </row>
    <row r="199" ht="12">
      <c r="D199" s="38"/>
    </row>
    <row r="200" ht="12">
      <c r="D200" s="38"/>
    </row>
    <row r="201" ht="12">
      <c r="D201" s="38"/>
    </row>
    <row r="202" ht="12">
      <c r="D202" s="38"/>
    </row>
    <row r="203" ht="12">
      <c r="D203" s="38"/>
    </row>
    <row r="204" ht="12">
      <c r="D204" s="38"/>
    </row>
    <row r="205" ht="12">
      <c r="D205" s="38"/>
    </row>
    <row r="206" ht="12">
      <c r="D206" s="38"/>
    </row>
    <row r="207" ht="12">
      <c r="D207" s="38"/>
    </row>
    <row r="208" ht="12">
      <c r="D208" s="38"/>
    </row>
    <row r="209" ht="12">
      <c r="D209" s="38"/>
    </row>
    <row r="210" ht="12">
      <c r="D210" s="38"/>
    </row>
    <row r="211" ht="12">
      <c r="D211" s="38"/>
    </row>
    <row r="212" ht="12">
      <c r="D212" s="38"/>
    </row>
    <row r="213" ht="12">
      <c r="D213" s="38"/>
    </row>
    <row r="214" ht="12">
      <c r="D214" s="38"/>
    </row>
    <row r="215" ht="12">
      <c r="D215" s="38"/>
    </row>
    <row r="216" ht="12">
      <c r="D216" s="38"/>
    </row>
    <row r="217" ht="12">
      <c r="D217" s="38"/>
    </row>
    <row r="218" ht="12">
      <c r="D218" s="38"/>
    </row>
    <row r="219" ht="12">
      <c r="D219" s="38"/>
    </row>
    <row r="220" ht="12">
      <c r="D220" s="38"/>
    </row>
    <row r="221" ht="12">
      <c r="D221" s="38"/>
    </row>
    <row r="222" ht="12">
      <c r="D222" s="38"/>
    </row>
    <row r="223" ht="12">
      <c r="D223" s="38"/>
    </row>
    <row r="224" ht="12">
      <c r="D224" s="38"/>
    </row>
    <row r="225" ht="12">
      <c r="D225" s="38"/>
    </row>
    <row r="226" ht="12">
      <c r="D226" s="38"/>
    </row>
    <row r="227" ht="12">
      <c r="D227" s="38"/>
    </row>
    <row r="228" ht="12">
      <c r="D228" s="38"/>
    </row>
    <row r="229" ht="12">
      <c r="D229" s="38"/>
    </row>
    <row r="230" ht="12">
      <c r="D230" s="38"/>
    </row>
    <row r="231" ht="12">
      <c r="D231" s="38"/>
    </row>
    <row r="232" ht="12">
      <c r="D232" s="38"/>
    </row>
    <row r="233" ht="12">
      <c r="D233" s="38"/>
    </row>
    <row r="234" ht="12">
      <c r="D234" s="38"/>
    </row>
    <row r="235" ht="12">
      <c r="D235" s="38"/>
    </row>
    <row r="236" ht="12">
      <c r="D236" s="38"/>
    </row>
    <row r="237" ht="12">
      <c r="D237" s="38"/>
    </row>
    <row r="238" ht="12">
      <c r="D238" s="38"/>
    </row>
    <row r="239" ht="12">
      <c r="D239" s="38"/>
    </row>
    <row r="240" ht="12">
      <c r="D240" s="38"/>
    </row>
    <row r="241" ht="12">
      <c r="D241" s="38"/>
    </row>
    <row r="242" ht="12">
      <c r="D242" s="38"/>
    </row>
    <row r="243" ht="12">
      <c r="D243" s="38"/>
    </row>
    <row r="244" ht="12">
      <c r="D244" s="38"/>
    </row>
    <row r="245" ht="12">
      <c r="D245" s="38"/>
    </row>
    <row r="246" ht="12">
      <c r="D246" s="38"/>
    </row>
    <row r="247" ht="12">
      <c r="D247" s="38"/>
    </row>
    <row r="248" ht="12">
      <c r="D248" s="38"/>
    </row>
    <row r="249" ht="12">
      <c r="D249" s="38"/>
    </row>
    <row r="250" ht="12">
      <c r="D250" s="38"/>
    </row>
    <row r="251" ht="12">
      <c r="D251" s="38"/>
    </row>
    <row r="252" ht="12">
      <c r="D252" s="38"/>
    </row>
    <row r="253" ht="12">
      <c r="D253" s="38"/>
    </row>
    <row r="254" ht="12">
      <c r="D254" s="38"/>
    </row>
    <row r="255" ht="12">
      <c r="D255" s="38"/>
    </row>
    <row r="256" ht="12">
      <c r="D256" s="38"/>
    </row>
    <row r="257" ht="12">
      <c r="D257" s="38"/>
    </row>
    <row r="258" ht="12">
      <c r="D258" s="38"/>
    </row>
    <row r="259" ht="12">
      <c r="D259" s="38"/>
    </row>
    <row r="260" ht="12">
      <c r="D260" s="38"/>
    </row>
    <row r="261" ht="12">
      <c r="D261" s="38"/>
    </row>
    <row r="262" ht="12">
      <c r="D262" s="38"/>
    </row>
    <row r="263" ht="12">
      <c r="D263" s="38"/>
    </row>
    <row r="264" ht="12">
      <c r="D264" s="38"/>
    </row>
    <row r="265" ht="12">
      <c r="D265" s="38"/>
    </row>
    <row r="266" ht="12">
      <c r="D266" s="38"/>
    </row>
    <row r="267" ht="12">
      <c r="D267" s="38"/>
    </row>
    <row r="268" ht="12">
      <c r="D268" s="38"/>
    </row>
    <row r="269" ht="12">
      <c r="D269" s="38"/>
    </row>
    <row r="270" ht="12">
      <c r="D270" s="38"/>
    </row>
    <row r="271" ht="12">
      <c r="D271" s="38"/>
    </row>
    <row r="272" ht="12">
      <c r="D272" s="38"/>
    </row>
    <row r="273" ht="12">
      <c r="D273" s="38"/>
    </row>
    <row r="274" ht="12">
      <c r="D274" s="38"/>
    </row>
    <row r="275" ht="12">
      <c r="D275" s="38"/>
    </row>
    <row r="276" ht="12">
      <c r="D276" s="38"/>
    </row>
    <row r="277" ht="12">
      <c r="D277" s="38"/>
    </row>
    <row r="278" ht="12">
      <c r="D278" s="38"/>
    </row>
    <row r="279" ht="12">
      <c r="D279" s="38"/>
    </row>
    <row r="280" ht="12">
      <c r="D280" s="38"/>
    </row>
    <row r="281" ht="12">
      <c r="D281" s="38"/>
    </row>
    <row r="282" ht="12">
      <c r="D282" s="38"/>
    </row>
    <row r="283" ht="12">
      <c r="D283" s="38"/>
    </row>
    <row r="284" ht="12">
      <c r="D284" s="38"/>
    </row>
    <row r="285" ht="12">
      <c r="D285" s="38"/>
    </row>
    <row r="286" ht="12">
      <c r="D286" s="38"/>
    </row>
    <row r="287" ht="12">
      <c r="D287" s="38"/>
    </row>
    <row r="288" ht="12">
      <c r="D288" s="38"/>
    </row>
    <row r="289" ht="12">
      <c r="D289" s="38"/>
    </row>
    <row r="290" ht="12">
      <c r="D290" s="38"/>
    </row>
    <row r="291" ht="12">
      <c r="D291" s="38"/>
    </row>
    <row r="292" ht="12">
      <c r="D292" s="38"/>
    </row>
    <row r="293" ht="12">
      <c r="D293" s="38"/>
    </row>
    <row r="294" ht="12">
      <c r="D294" s="38"/>
    </row>
    <row r="295" ht="12">
      <c r="D295" s="38"/>
    </row>
    <row r="296" ht="12">
      <c r="D296" s="38"/>
    </row>
    <row r="297" ht="12">
      <c r="D297" s="38"/>
    </row>
    <row r="298" ht="12">
      <c r="D298" s="38"/>
    </row>
    <row r="299" ht="12">
      <c r="D299" s="38"/>
    </row>
    <row r="300" ht="12">
      <c r="D300" s="38"/>
    </row>
    <row r="301" ht="12">
      <c r="D301" s="38"/>
    </row>
    <row r="302" ht="12">
      <c r="D302" s="38"/>
    </row>
    <row r="303" ht="12">
      <c r="D303" s="38"/>
    </row>
    <row r="304" ht="12">
      <c r="D304" s="38"/>
    </row>
    <row r="305" ht="12">
      <c r="D305" s="38"/>
    </row>
    <row r="306" ht="12">
      <c r="D306" s="38"/>
    </row>
    <row r="307" ht="12">
      <c r="D307" s="38"/>
    </row>
    <row r="308" ht="12">
      <c r="D308" s="38"/>
    </row>
    <row r="309" ht="12">
      <c r="D309" s="38"/>
    </row>
    <row r="310" ht="12">
      <c r="D310" s="38"/>
    </row>
    <row r="311" ht="12">
      <c r="D311" s="38"/>
    </row>
    <row r="312" ht="12">
      <c r="D312" s="38"/>
    </row>
    <row r="313" ht="12">
      <c r="D313" s="38"/>
    </row>
    <row r="314" ht="12">
      <c r="D314" s="38"/>
    </row>
    <row r="315" ht="12">
      <c r="D315" s="38"/>
    </row>
    <row r="316" ht="12">
      <c r="D316" s="38"/>
    </row>
    <row r="317" ht="12">
      <c r="D317" s="38"/>
    </row>
    <row r="318" ht="12">
      <c r="D318" s="38"/>
    </row>
    <row r="319" ht="12">
      <c r="D319" s="38"/>
    </row>
    <row r="320" ht="12">
      <c r="D320" s="38"/>
    </row>
    <row r="321" ht="12">
      <c r="D321" s="38"/>
    </row>
    <row r="322" ht="12">
      <c r="D322" s="38"/>
    </row>
    <row r="323" ht="12">
      <c r="D323" s="38"/>
    </row>
    <row r="324" ht="12">
      <c r="D324" s="38"/>
    </row>
    <row r="325" ht="12">
      <c r="D325" s="38"/>
    </row>
    <row r="326" ht="12">
      <c r="D326" s="38"/>
    </row>
    <row r="327" ht="12">
      <c r="D327" s="38"/>
    </row>
    <row r="328" ht="12">
      <c r="D328" s="38"/>
    </row>
    <row r="329" ht="12">
      <c r="D329" s="38"/>
    </row>
    <row r="330" ht="12">
      <c r="D330" s="38"/>
    </row>
    <row r="331" ht="12">
      <c r="D331" s="38"/>
    </row>
    <row r="332" ht="12">
      <c r="D332" s="38"/>
    </row>
    <row r="333" ht="12">
      <c r="D333" s="38"/>
    </row>
    <row r="334" ht="12">
      <c r="D334" s="38"/>
    </row>
    <row r="335" ht="12">
      <c r="D335" s="38"/>
    </row>
    <row r="336" ht="12">
      <c r="D336" s="38"/>
    </row>
    <row r="337" ht="12">
      <c r="D337" s="38"/>
    </row>
    <row r="338" ht="12">
      <c r="D338" s="38"/>
    </row>
    <row r="339" ht="12">
      <c r="D339" s="38"/>
    </row>
    <row r="340" ht="12">
      <c r="D340" s="38"/>
    </row>
    <row r="341" ht="12">
      <c r="D341" s="38"/>
    </row>
    <row r="342" ht="12">
      <c r="D342" s="38"/>
    </row>
    <row r="343" ht="12">
      <c r="D343" s="38"/>
    </row>
    <row r="344" ht="12">
      <c r="D344" s="38"/>
    </row>
    <row r="345" ht="12">
      <c r="D345" s="38"/>
    </row>
    <row r="346" ht="12">
      <c r="D346" s="38"/>
    </row>
    <row r="347" ht="12">
      <c r="D347" s="38"/>
    </row>
    <row r="348" ht="12">
      <c r="D348" s="38"/>
    </row>
    <row r="349" ht="12">
      <c r="D349" s="38"/>
    </row>
    <row r="350" ht="12">
      <c r="D350" s="38"/>
    </row>
    <row r="351" ht="12">
      <c r="D351" s="38"/>
    </row>
    <row r="352" ht="12">
      <c r="D352" s="38"/>
    </row>
    <row r="353" ht="12">
      <c r="D353" s="38"/>
    </row>
    <row r="354" ht="12">
      <c r="D354" s="38"/>
    </row>
    <row r="355" ht="12">
      <c r="D355" s="38"/>
    </row>
    <row r="356" ht="12">
      <c r="D356" s="38"/>
    </row>
    <row r="357" ht="12">
      <c r="D357" s="38"/>
    </row>
    <row r="358" ht="12">
      <c r="D358" s="38"/>
    </row>
    <row r="359" ht="12">
      <c r="D359" s="38"/>
    </row>
    <row r="360" ht="12">
      <c r="D360" s="38"/>
    </row>
    <row r="361" ht="12">
      <c r="D361" s="38"/>
    </row>
    <row r="362" ht="12">
      <c r="D362" s="38"/>
    </row>
    <row r="363" ht="12">
      <c r="D363" s="38"/>
    </row>
    <row r="364" ht="12">
      <c r="D364" s="38"/>
    </row>
    <row r="365" ht="12">
      <c r="D365" s="38"/>
    </row>
    <row r="366" ht="12">
      <c r="D366" s="38"/>
    </row>
    <row r="367" ht="12">
      <c r="D367" s="38"/>
    </row>
    <row r="368" ht="12">
      <c r="D368" s="38"/>
    </row>
    <row r="369" ht="12">
      <c r="D369" s="38"/>
    </row>
    <row r="370" ht="12">
      <c r="D370" s="38"/>
    </row>
    <row r="371" ht="12">
      <c r="D371" s="38"/>
    </row>
    <row r="372" ht="12">
      <c r="D372" s="38"/>
    </row>
    <row r="373" ht="12">
      <c r="D373" s="38"/>
    </row>
    <row r="374" ht="12">
      <c r="D374" s="38"/>
    </row>
    <row r="375" ht="12">
      <c r="D375" s="38"/>
    </row>
    <row r="376" ht="12">
      <c r="D376" s="38"/>
    </row>
    <row r="377" ht="12">
      <c r="D377" s="38"/>
    </row>
    <row r="378" ht="12">
      <c r="D378" s="38"/>
    </row>
    <row r="379" ht="12">
      <c r="D379" s="38"/>
    </row>
    <row r="380" ht="12">
      <c r="D380" s="38"/>
    </row>
    <row r="381" ht="12">
      <c r="D381" s="38"/>
    </row>
    <row r="382" ht="12">
      <c r="D382" s="38"/>
    </row>
    <row r="383" ht="12">
      <c r="D383" s="38"/>
    </row>
    <row r="384" ht="12">
      <c r="D384" s="38"/>
    </row>
    <row r="385" ht="12">
      <c r="D385" s="38"/>
    </row>
    <row r="386" ht="12">
      <c r="D386" s="38"/>
    </row>
    <row r="387" ht="12">
      <c r="D387" s="38"/>
    </row>
    <row r="388" ht="12">
      <c r="D388" s="38"/>
    </row>
    <row r="389" ht="12">
      <c r="D389" s="38"/>
    </row>
    <row r="390" ht="12">
      <c r="D390" s="38"/>
    </row>
    <row r="391" ht="12">
      <c r="D391" s="38"/>
    </row>
    <row r="392" ht="12">
      <c r="D392" s="38"/>
    </row>
    <row r="393" ht="12">
      <c r="D393" s="38"/>
    </row>
    <row r="394" ht="12">
      <c r="D394" s="38"/>
    </row>
    <row r="395" ht="12">
      <c r="D395" s="38"/>
    </row>
    <row r="396" ht="12">
      <c r="D396" s="38"/>
    </row>
    <row r="397" ht="12">
      <c r="D397" s="38"/>
    </row>
    <row r="398" ht="12">
      <c r="D398" s="38"/>
    </row>
    <row r="399" ht="12">
      <c r="D399" s="38"/>
    </row>
    <row r="400" ht="12">
      <c r="D400" s="38"/>
    </row>
    <row r="401" ht="12">
      <c r="D401" s="38"/>
    </row>
    <row r="402" ht="12">
      <c r="D402" s="38"/>
    </row>
    <row r="403" ht="12">
      <c r="D403" s="38"/>
    </row>
    <row r="404" ht="12">
      <c r="D404" s="38"/>
    </row>
    <row r="405" ht="12">
      <c r="D405" s="38"/>
    </row>
  </sheetData>
  <sheetProtection/>
  <conditionalFormatting sqref="B9:B12 B15:B16 B36:B54 B31 B29 B18:B23 B25:B27">
    <cfRule type="cellIs" priority="9" dxfId="0" operator="equal" stopIfTrue="1">
      <formula>"Adjustment to Income/Expense/Rate Base:"</formula>
    </cfRule>
  </conditionalFormatting>
  <conditionalFormatting sqref="J1">
    <cfRule type="cellIs" priority="8" dxfId="0" operator="equal" stopIfTrue="1">
      <formula>"x.x"</formula>
    </cfRule>
  </conditionalFormatting>
  <printOptions/>
  <pageMargins left="0.75" right="0.25" top="0.5" bottom="0.3" header="0.5" footer="0.5"/>
  <pageSetup cellComments="asDisplayed" fitToHeight="1" fitToWidth="1" horizontalDpi="600" verticalDpi="600" orientation="portrait" scale="86" r:id="rId2"/>
  <headerFooter alignWithMargins="0">
    <oddFooter>&amp;L
</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L405"/>
  <sheetViews>
    <sheetView zoomScale="80" zoomScaleNormal="80" zoomScalePageLayoutView="0" workbookViewId="0" topLeftCell="A1">
      <selection activeCell="J12" sqref="J12"/>
    </sheetView>
  </sheetViews>
  <sheetFormatPr defaultColWidth="10.00390625" defaultRowHeight="12.75"/>
  <cols>
    <col min="1" max="1" width="2.57421875" style="2" customWidth="1"/>
    <col min="2" max="2" width="7.140625" style="2" customWidth="1"/>
    <col min="3" max="3" width="23.57421875" style="2" customWidth="1"/>
    <col min="4" max="4" width="9.7109375" style="2" customWidth="1"/>
    <col min="5" max="5" width="4.7109375" style="2" customWidth="1"/>
    <col min="6" max="6" width="14.421875" style="2" customWidth="1"/>
    <col min="7" max="7" width="11.140625" style="2" customWidth="1"/>
    <col min="8" max="8" width="10.28125" style="2" customWidth="1"/>
    <col min="9" max="9" width="13.00390625" style="2" customWidth="1"/>
    <col min="10" max="10" width="9.00390625" style="2" customWidth="1"/>
    <col min="11" max="255" width="10.00390625" style="2" customWidth="1"/>
    <col min="256" max="16384" width="2.57421875" style="2" customWidth="1"/>
  </cols>
  <sheetData>
    <row r="1" spans="2:10" ht="12" customHeight="1">
      <c r="B1" s="3" t="s">
        <v>18</v>
      </c>
      <c r="D1" s="4"/>
      <c r="E1" s="4"/>
      <c r="F1" s="4"/>
      <c r="G1" s="4"/>
      <c r="H1" s="4"/>
      <c r="I1" s="4"/>
      <c r="J1" s="5" t="s">
        <v>444</v>
      </c>
    </row>
    <row r="2" spans="2:10" ht="12" customHeight="1">
      <c r="B2" s="6" t="s">
        <v>252</v>
      </c>
      <c r="D2" s="4"/>
      <c r="E2" s="4"/>
      <c r="F2" s="4"/>
      <c r="G2" s="4"/>
      <c r="H2" s="4"/>
      <c r="I2" s="4"/>
      <c r="J2" s="5"/>
    </row>
    <row r="3" spans="2:10" ht="12" customHeight="1">
      <c r="B3" s="6" t="s">
        <v>213</v>
      </c>
      <c r="D3" s="4"/>
      <c r="E3" s="4"/>
      <c r="F3" s="4"/>
      <c r="G3" s="4"/>
      <c r="H3" s="4"/>
      <c r="I3" s="4"/>
      <c r="J3" s="5"/>
    </row>
    <row r="4" spans="4:10" ht="12" customHeight="1">
      <c r="D4" s="4"/>
      <c r="E4" s="4"/>
      <c r="F4" s="4"/>
      <c r="G4" s="4"/>
      <c r="H4" s="4"/>
      <c r="I4" s="4"/>
      <c r="J4" s="5"/>
    </row>
    <row r="5" spans="2:10" ht="12" customHeight="1">
      <c r="B5" s="6"/>
      <c r="D5" s="4"/>
      <c r="E5" s="4"/>
      <c r="F5" s="4"/>
      <c r="G5" s="4"/>
      <c r="H5" s="4"/>
      <c r="I5" s="4"/>
      <c r="J5" s="5"/>
    </row>
    <row r="6" spans="4:10" ht="12" customHeight="1">
      <c r="D6" s="4"/>
      <c r="E6" s="4"/>
      <c r="F6" s="4" t="s">
        <v>19</v>
      </c>
      <c r="G6" s="4"/>
      <c r="H6" s="4"/>
      <c r="I6" s="4" t="s">
        <v>204</v>
      </c>
      <c r="J6" s="5"/>
    </row>
    <row r="7" spans="4:10" ht="12" customHeight="1">
      <c r="D7" s="7" t="s">
        <v>20</v>
      </c>
      <c r="E7" s="7" t="s">
        <v>12</v>
      </c>
      <c r="F7" s="7" t="s">
        <v>21</v>
      </c>
      <c r="G7" s="7" t="s">
        <v>22</v>
      </c>
      <c r="H7" s="7" t="s">
        <v>23</v>
      </c>
      <c r="I7" s="7" t="s">
        <v>24</v>
      </c>
      <c r="J7" s="8" t="s">
        <v>25</v>
      </c>
    </row>
    <row r="8" spans="1:12" ht="12" customHeight="1">
      <c r="A8" s="61"/>
      <c r="B8" s="60" t="s">
        <v>222</v>
      </c>
      <c r="C8" s="50"/>
      <c r="D8" s="14"/>
      <c r="E8" s="14"/>
      <c r="F8" s="48"/>
      <c r="G8" s="51"/>
      <c r="H8" s="50"/>
      <c r="I8" s="50"/>
      <c r="J8" s="50"/>
      <c r="K8" s="61"/>
      <c r="L8" s="61"/>
    </row>
    <row r="9" spans="1:12" ht="12" customHeight="1">
      <c r="A9" s="50"/>
      <c r="B9" s="58" t="s">
        <v>223</v>
      </c>
      <c r="C9" s="50"/>
      <c r="D9" s="14">
        <v>408</v>
      </c>
      <c r="E9" s="14">
        <v>3</v>
      </c>
      <c r="F9" s="48">
        <v>1429500</v>
      </c>
      <c r="G9" s="51" t="s">
        <v>43</v>
      </c>
      <c r="H9" s="70">
        <v>0.41422337606807264</v>
      </c>
      <c r="I9" s="16">
        <f>+F9*H9</f>
        <v>592132.3160893099</v>
      </c>
      <c r="J9" s="19">
        <v>3.4</v>
      </c>
      <c r="K9" s="61"/>
      <c r="L9" s="61"/>
    </row>
    <row r="10" spans="1:12" ht="12" customHeight="1">
      <c r="A10" s="50"/>
      <c r="B10" s="58"/>
      <c r="C10" s="50"/>
      <c r="D10" s="14"/>
      <c r="E10" s="14"/>
      <c r="F10" s="48"/>
      <c r="G10" s="51"/>
      <c r="H10" s="50"/>
      <c r="I10" s="50"/>
      <c r="J10" s="50"/>
      <c r="K10" s="62"/>
      <c r="L10" s="63"/>
    </row>
    <row r="11" spans="1:12" ht="12" customHeight="1">
      <c r="A11" s="50"/>
      <c r="B11" s="58"/>
      <c r="C11" s="50"/>
      <c r="D11" s="14"/>
      <c r="E11" s="14"/>
      <c r="F11" s="48"/>
      <c r="G11" s="51"/>
      <c r="H11" s="18"/>
      <c r="I11" s="16"/>
      <c r="J11" s="19"/>
      <c r="K11" s="62"/>
      <c r="L11" s="63"/>
    </row>
    <row r="12" spans="1:12" ht="12" customHeight="1">
      <c r="A12" s="50"/>
      <c r="B12" s="60" t="s">
        <v>244</v>
      </c>
      <c r="C12" s="50"/>
      <c r="D12" s="14"/>
      <c r="E12" s="14"/>
      <c r="F12" s="68"/>
      <c r="G12" s="69"/>
      <c r="H12" s="70"/>
      <c r="I12" s="57"/>
      <c r="J12" s="19"/>
      <c r="K12" s="64"/>
      <c r="L12" s="63"/>
    </row>
    <row r="13" spans="1:12" ht="12" customHeight="1">
      <c r="A13" s="50"/>
      <c r="B13" s="58" t="s">
        <v>240</v>
      </c>
      <c r="C13" s="50"/>
      <c r="D13" s="14" t="s">
        <v>94</v>
      </c>
      <c r="E13" s="14">
        <v>3</v>
      </c>
      <c r="F13" s="68">
        <v>5241818</v>
      </c>
      <c r="G13" s="69" t="s">
        <v>9</v>
      </c>
      <c r="H13" s="70">
        <v>0.4113042590825348</v>
      </c>
      <c r="I13" s="57">
        <f>ROUND(H13*F13,0)</f>
        <v>2155982</v>
      </c>
      <c r="J13" s="19"/>
      <c r="K13" s="64"/>
      <c r="L13" s="65"/>
    </row>
    <row r="14" spans="1:12" ht="12" customHeight="1">
      <c r="A14" s="50"/>
      <c r="B14" s="58" t="s">
        <v>241</v>
      </c>
      <c r="C14" s="50"/>
      <c r="D14" s="14" t="s">
        <v>95</v>
      </c>
      <c r="E14" s="14">
        <v>3</v>
      </c>
      <c r="F14" s="68">
        <v>16822331.93</v>
      </c>
      <c r="G14" s="69" t="s">
        <v>9</v>
      </c>
      <c r="H14" s="70">
        <v>0.4113042590825348</v>
      </c>
      <c r="I14" s="57">
        <f>ROUND(H14*F14,0)</f>
        <v>6919097</v>
      </c>
      <c r="J14" s="19"/>
      <c r="K14" s="64"/>
      <c r="L14" s="65"/>
    </row>
    <row r="15" spans="1:12" ht="12" customHeight="1">
      <c r="A15" s="50"/>
      <c r="B15" s="58" t="s">
        <v>242</v>
      </c>
      <c r="C15" s="50"/>
      <c r="D15" s="14">
        <v>41010</v>
      </c>
      <c r="E15" s="14">
        <v>3</v>
      </c>
      <c r="F15" s="68">
        <v>4464468</v>
      </c>
      <c r="G15" s="69" t="s">
        <v>9</v>
      </c>
      <c r="H15" s="70">
        <v>0.4113042590825348</v>
      </c>
      <c r="I15" s="57">
        <f>ROUND(H15*F15,0)</f>
        <v>1836255</v>
      </c>
      <c r="J15" s="50"/>
      <c r="K15" s="64"/>
      <c r="L15" s="65"/>
    </row>
    <row r="16" spans="1:12" ht="12" customHeight="1">
      <c r="A16" s="50"/>
      <c r="B16" s="58" t="s">
        <v>243</v>
      </c>
      <c r="C16" s="50"/>
      <c r="D16" s="14">
        <v>282</v>
      </c>
      <c r="E16" s="14">
        <v>3</v>
      </c>
      <c r="F16" s="68">
        <v>-11532523</v>
      </c>
      <c r="G16" s="69" t="s">
        <v>9</v>
      </c>
      <c r="H16" s="70">
        <v>0.4113042590825348</v>
      </c>
      <c r="I16" s="57">
        <f>ROUND(H16*F16,0)</f>
        <v>-4743376</v>
      </c>
      <c r="J16" s="19"/>
      <c r="K16" s="64"/>
      <c r="L16" s="65"/>
    </row>
    <row r="17" spans="1:12" ht="12" customHeight="1">
      <c r="A17" s="50"/>
      <c r="B17" s="58"/>
      <c r="C17" s="50"/>
      <c r="D17" s="14"/>
      <c r="E17" s="14"/>
      <c r="F17" s="68"/>
      <c r="G17" s="69"/>
      <c r="H17" s="50"/>
      <c r="I17" s="50"/>
      <c r="J17" s="19"/>
      <c r="K17" s="64"/>
      <c r="L17" s="65"/>
    </row>
    <row r="18" spans="1:12" ht="12" customHeight="1">
      <c r="A18" s="50"/>
      <c r="B18" s="58"/>
      <c r="C18" s="50"/>
      <c r="D18" s="14"/>
      <c r="E18" s="14"/>
      <c r="F18" s="68"/>
      <c r="G18" s="69"/>
      <c r="H18" s="50"/>
      <c r="I18" s="50"/>
      <c r="J18" s="19"/>
      <c r="K18" s="64"/>
      <c r="L18" s="63"/>
    </row>
    <row r="19" spans="1:12" ht="12" customHeight="1">
      <c r="A19" s="50"/>
      <c r="B19" s="60" t="s">
        <v>245</v>
      </c>
      <c r="C19" s="50"/>
      <c r="D19" s="14"/>
      <c r="E19" s="14"/>
      <c r="F19" s="72"/>
      <c r="G19" s="69"/>
      <c r="H19" s="50"/>
      <c r="I19" s="50"/>
      <c r="J19" s="19"/>
      <c r="K19" s="64"/>
      <c r="L19" s="63"/>
    </row>
    <row r="20" spans="1:12" ht="12" customHeight="1">
      <c r="A20" s="50"/>
      <c r="B20" s="58" t="s">
        <v>240</v>
      </c>
      <c r="C20" s="50"/>
      <c r="D20" s="14" t="s">
        <v>94</v>
      </c>
      <c r="E20" s="14">
        <v>3</v>
      </c>
      <c r="F20" s="68">
        <v>-47938.79510000001</v>
      </c>
      <c r="G20" s="69" t="s">
        <v>9</v>
      </c>
      <c r="H20" s="70">
        <v>0.4113042590825348</v>
      </c>
      <c r="I20" s="57">
        <f>ROUND(H20*F20,0)</f>
        <v>-19717</v>
      </c>
      <c r="J20" s="19"/>
      <c r="K20" s="64"/>
      <c r="L20" s="63"/>
    </row>
    <row r="21" spans="1:12" ht="12" customHeight="1">
      <c r="A21" s="50"/>
      <c r="B21" s="58" t="s">
        <v>241</v>
      </c>
      <c r="C21" s="50"/>
      <c r="D21" s="14" t="s">
        <v>95</v>
      </c>
      <c r="E21" s="14">
        <v>3</v>
      </c>
      <c r="F21" s="68">
        <v>-11119.489360000001</v>
      </c>
      <c r="G21" s="69" t="s">
        <v>9</v>
      </c>
      <c r="H21" s="70">
        <v>0.4113042590825348</v>
      </c>
      <c r="I21" s="57">
        <f>ROUND(H21*F21,0)</f>
        <v>-4573</v>
      </c>
      <c r="J21" s="19"/>
      <c r="K21" s="64"/>
      <c r="L21" s="63"/>
    </row>
    <row r="22" spans="1:12" ht="12" customHeight="1">
      <c r="A22" s="50"/>
      <c r="B22" s="58" t="s">
        <v>242</v>
      </c>
      <c r="C22" s="50"/>
      <c r="D22" s="14">
        <v>41010</v>
      </c>
      <c r="E22" s="14">
        <v>3</v>
      </c>
      <c r="F22" s="68">
        <v>13973.294721387405</v>
      </c>
      <c r="G22" s="69" t="s">
        <v>9</v>
      </c>
      <c r="H22" s="70">
        <v>0.4113042590825348</v>
      </c>
      <c r="I22" s="57">
        <f>ROUND(H22*F22,0)</f>
        <v>5747</v>
      </c>
      <c r="J22" s="19"/>
      <c r="K22" s="64"/>
      <c r="L22" s="63"/>
    </row>
    <row r="23" spans="1:12" ht="12" customHeight="1">
      <c r="A23" s="50"/>
      <c r="B23" s="58" t="s">
        <v>243</v>
      </c>
      <c r="C23" s="50"/>
      <c r="D23" s="14">
        <v>282</v>
      </c>
      <c r="E23" s="14">
        <v>3</v>
      </c>
      <c r="F23" s="68">
        <v>30983.5</v>
      </c>
      <c r="G23" s="69" t="s">
        <v>9</v>
      </c>
      <c r="H23" s="70">
        <v>0.4113042590825348</v>
      </c>
      <c r="I23" s="57">
        <f>ROUND(H23*F23,0)</f>
        <v>12744</v>
      </c>
      <c r="J23" s="19"/>
      <c r="K23" s="64"/>
      <c r="L23" s="63"/>
    </row>
    <row r="24" spans="1:12" ht="12" customHeight="1">
      <c r="A24" s="50"/>
      <c r="B24" s="58"/>
      <c r="C24" s="50"/>
      <c r="D24" s="14"/>
      <c r="E24" s="14"/>
      <c r="F24" s="48"/>
      <c r="G24" s="51"/>
      <c r="H24" s="18"/>
      <c r="I24" s="20"/>
      <c r="J24" s="19"/>
      <c r="K24" s="64"/>
      <c r="L24" s="63"/>
    </row>
    <row r="25" spans="1:12" ht="12" customHeight="1">
      <c r="A25" s="50"/>
      <c r="B25" s="58"/>
      <c r="C25" s="50"/>
      <c r="D25" s="14"/>
      <c r="E25" s="14"/>
      <c r="F25" s="48"/>
      <c r="G25" s="51"/>
      <c r="H25" s="15"/>
      <c r="I25" s="16"/>
      <c r="J25" s="19"/>
      <c r="K25" s="64"/>
      <c r="L25" s="63"/>
    </row>
    <row r="26" spans="1:12" ht="12" customHeight="1">
      <c r="A26" s="50"/>
      <c r="B26" s="60"/>
      <c r="C26" s="50"/>
      <c r="D26" s="14"/>
      <c r="E26" s="14"/>
      <c r="F26" s="88"/>
      <c r="G26" s="51"/>
      <c r="H26" s="15"/>
      <c r="I26" s="16"/>
      <c r="J26" s="19"/>
      <c r="K26" s="64"/>
      <c r="L26" s="63"/>
    </row>
    <row r="27" spans="1:12" ht="12" customHeight="1">
      <c r="A27" s="50"/>
      <c r="B27" s="145"/>
      <c r="C27" s="91"/>
      <c r="D27" s="14"/>
      <c r="E27" s="14"/>
      <c r="F27" s="48"/>
      <c r="G27" s="51"/>
      <c r="H27" s="93"/>
      <c r="I27" s="20"/>
      <c r="J27" s="19"/>
      <c r="K27" s="64"/>
      <c r="L27" s="63"/>
    </row>
    <row r="28" spans="1:12" ht="12" customHeight="1">
      <c r="A28" s="50"/>
      <c r="B28" s="145"/>
      <c r="C28" s="90"/>
      <c r="D28" s="14"/>
      <c r="E28" s="14"/>
      <c r="F28" s="48"/>
      <c r="G28" s="51"/>
      <c r="H28" s="93"/>
      <c r="I28" s="146"/>
      <c r="J28" s="19"/>
      <c r="K28" s="64"/>
      <c r="L28" s="63"/>
    </row>
    <row r="29" spans="1:12" ht="12" customHeight="1">
      <c r="A29" s="50"/>
      <c r="B29" s="9"/>
      <c r="C29" s="9"/>
      <c r="D29" s="9"/>
      <c r="E29" s="9"/>
      <c r="F29" s="9"/>
      <c r="G29" s="9"/>
      <c r="H29" s="9"/>
      <c r="I29" s="9"/>
      <c r="J29" s="19"/>
      <c r="K29" s="64"/>
      <c r="L29" s="63"/>
    </row>
    <row r="30" spans="1:12" ht="12" customHeight="1">
      <c r="A30" s="50"/>
      <c r="B30" s="9"/>
      <c r="C30" s="9"/>
      <c r="D30" s="9"/>
      <c r="E30" s="9"/>
      <c r="F30" s="152"/>
      <c r="G30" s="9"/>
      <c r="H30" s="9"/>
      <c r="I30" s="9"/>
      <c r="J30" s="19"/>
      <c r="K30" s="64"/>
      <c r="L30" s="63"/>
    </row>
    <row r="31" spans="1:12" ht="12" customHeight="1">
      <c r="A31" s="50"/>
      <c r="B31" s="9"/>
      <c r="C31" s="9"/>
      <c r="D31" s="9"/>
      <c r="E31" s="9"/>
      <c r="F31" s="9"/>
      <c r="G31" s="9"/>
      <c r="H31" s="9"/>
      <c r="I31" s="9"/>
      <c r="J31" s="19"/>
      <c r="K31" s="64"/>
      <c r="L31" s="63"/>
    </row>
    <row r="32" spans="1:12" ht="12" customHeight="1">
      <c r="A32" s="50"/>
      <c r="B32" s="9"/>
      <c r="C32" s="9"/>
      <c r="D32" s="9"/>
      <c r="E32" s="9"/>
      <c r="F32" s="9"/>
      <c r="G32" s="9"/>
      <c r="H32" s="9"/>
      <c r="I32" s="9"/>
      <c r="J32" s="19"/>
      <c r="K32" s="64"/>
      <c r="L32" s="63"/>
    </row>
    <row r="33" spans="1:12" ht="12" customHeight="1">
      <c r="A33" s="50"/>
      <c r="B33" s="9"/>
      <c r="C33" s="9"/>
      <c r="D33" s="9"/>
      <c r="E33" s="9"/>
      <c r="F33" s="9"/>
      <c r="G33" s="9"/>
      <c r="H33" s="9"/>
      <c r="I33" s="9"/>
      <c r="J33" s="19"/>
      <c r="K33" s="64"/>
      <c r="L33" s="63"/>
    </row>
    <row r="34" spans="1:12" ht="12" customHeight="1">
      <c r="A34" s="50"/>
      <c r="B34" s="60"/>
      <c r="C34" s="50"/>
      <c r="D34" s="14"/>
      <c r="E34" s="14"/>
      <c r="F34" s="48"/>
      <c r="G34" s="51"/>
      <c r="H34" s="15"/>
      <c r="I34" s="16"/>
      <c r="J34" s="61"/>
      <c r="K34" s="64"/>
      <c r="L34" s="63"/>
    </row>
    <row r="35" spans="1:12" ht="12" customHeight="1">
      <c r="A35" s="50"/>
      <c r="B35" s="147"/>
      <c r="C35" s="90"/>
      <c r="D35" s="14"/>
      <c r="E35" s="14"/>
      <c r="F35" s="48"/>
      <c r="G35" s="51"/>
      <c r="H35" s="15"/>
      <c r="I35" s="16"/>
      <c r="J35" s="19"/>
      <c r="K35" s="64"/>
      <c r="L35" s="63"/>
    </row>
    <row r="36" spans="1:12" ht="12" customHeight="1">
      <c r="A36" s="50"/>
      <c r="B36" s="147"/>
      <c r="C36" s="90"/>
      <c r="D36" s="14"/>
      <c r="E36" s="14"/>
      <c r="F36" s="14"/>
      <c r="G36" s="14"/>
      <c r="H36" s="14"/>
      <c r="I36" s="48"/>
      <c r="J36" s="61"/>
      <c r="K36" s="50"/>
      <c r="L36" s="61"/>
    </row>
    <row r="37" spans="1:12" ht="12" customHeight="1">
      <c r="A37" s="50"/>
      <c r="B37" s="147"/>
      <c r="C37" s="90"/>
      <c r="D37" s="14"/>
      <c r="E37" s="14"/>
      <c r="F37" s="48"/>
      <c r="G37" s="51"/>
      <c r="H37" s="15"/>
      <c r="I37" s="16"/>
      <c r="J37" s="19"/>
      <c r="K37" s="50"/>
      <c r="L37" s="61"/>
    </row>
    <row r="38" spans="1:12" ht="12" customHeight="1">
      <c r="A38" s="50"/>
      <c r="B38" s="145"/>
      <c r="C38" s="90"/>
      <c r="D38" s="14"/>
      <c r="E38" s="14"/>
      <c r="F38" s="48"/>
      <c r="G38" s="51"/>
      <c r="H38" s="15"/>
      <c r="I38" s="16"/>
      <c r="J38" s="19"/>
      <c r="K38" s="50"/>
      <c r="L38" s="61"/>
    </row>
    <row r="39" spans="1:12" ht="12" customHeight="1">
      <c r="A39" s="50"/>
      <c r="B39" s="149"/>
      <c r="C39" s="90"/>
      <c r="D39" s="14"/>
      <c r="E39" s="14"/>
      <c r="F39" s="48"/>
      <c r="G39" s="51"/>
      <c r="H39" s="15"/>
      <c r="I39" s="16"/>
      <c r="K39" s="61"/>
      <c r="L39" s="61"/>
    </row>
    <row r="40" spans="1:12" ht="12" customHeight="1">
      <c r="A40" s="50"/>
      <c r="B40" s="149"/>
      <c r="C40" s="90"/>
      <c r="D40" s="14"/>
      <c r="E40" s="14"/>
      <c r="F40" s="48"/>
      <c r="G40" s="51"/>
      <c r="H40" s="15"/>
      <c r="I40" s="16"/>
      <c r="K40" s="50"/>
      <c r="L40" s="50"/>
    </row>
    <row r="41" spans="1:12" ht="12" customHeight="1">
      <c r="A41" s="61"/>
      <c r="B41" s="149"/>
      <c r="C41" s="90"/>
      <c r="D41" s="14"/>
      <c r="E41" s="14"/>
      <c r="F41" s="48"/>
      <c r="G41" s="51"/>
      <c r="H41" s="50"/>
      <c r="I41" s="150"/>
      <c r="K41" s="50"/>
      <c r="L41" s="50"/>
    </row>
    <row r="42" spans="1:12" ht="12" customHeight="1">
      <c r="A42" s="61"/>
      <c r="B42" s="149"/>
      <c r="C42" s="90"/>
      <c r="D42" s="14"/>
      <c r="E42" s="14"/>
      <c r="F42" s="48"/>
      <c r="G42" s="51"/>
      <c r="H42" s="15"/>
      <c r="I42" s="16"/>
      <c r="K42" s="50"/>
      <c r="L42" s="50"/>
    </row>
    <row r="43" spans="1:12" ht="12" customHeight="1">
      <c r="A43" s="61"/>
      <c r="B43" s="145"/>
      <c r="C43" s="90"/>
      <c r="D43" s="14"/>
      <c r="E43" s="14"/>
      <c r="F43" s="48"/>
      <c r="G43" s="51"/>
      <c r="H43" s="50"/>
      <c r="I43" s="150"/>
      <c r="K43" s="50"/>
      <c r="L43" s="50"/>
    </row>
    <row r="44" spans="1:12" ht="12" customHeight="1">
      <c r="A44" s="61"/>
      <c r="B44" s="151"/>
      <c r="C44" s="91"/>
      <c r="D44" s="14"/>
      <c r="E44" s="14"/>
      <c r="F44" s="48"/>
      <c r="G44" s="51"/>
      <c r="H44" s="18"/>
      <c r="I44" s="16"/>
      <c r="K44" s="50"/>
      <c r="L44" s="50"/>
    </row>
    <row r="45" spans="1:12" ht="12" customHeight="1">
      <c r="A45" s="61"/>
      <c r="B45" s="39"/>
      <c r="C45" s="91"/>
      <c r="D45" s="14"/>
      <c r="E45" s="14"/>
      <c r="F45" s="48"/>
      <c r="G45" s="51"/>
      <c r="H45" s="18"/>
      <c r="I45" s="20"/>
      <c r="K45" s="50"/>
      <c r="L45" s="50"/>
    </row>
    <row r="46" spans="1:12" ht="12" customHeight="1">
      <c r="A46" s="61"/>
      <c r="B46" s="39"/>
      <c r="C46" s="90"/>
      <c r="D46" s="14"/>
      <c r="E46" s="14"/>
      <c r="F46" s="48"/>
      <c r="G46" s="51"/>
      <c r="I46" s="92"/>
      <c r="K46" s="50"/>
      <c r="L46" s="50"/>
    </row>
    <row r="47" spans="1:12" ht="12" customHeight="1">
      <c r="A47" s="50"/>
      <c r="K47" s="50"/>
      <c r="L47" s="50"/>
    </row>
    <row r="48" spans="1:12" ht="12" customHeight="1">
      <c r="A48" s="50"/>
      <c r="K48" s="50"/>
      <c r="L48" s="50"/>
    </row>
    <row r="49" spans="1:12" ht="12" customHeight="1">
      <c r="A49" s="50"/>
      <c r="K49" s="50"/>
      <c r="L49" s="50"/>
    </row>
    <row r="50" spans="1:12" ht="12" customHeight="1">
      <c r="A50" s="50"/>
      <c r="B50" s="58"/>
      <c r="C50" s="50"/>
      <c r="D50" s="14"/>
      <c r="E50" s="14"/>
      <c r="F50" s="48"/>
      <c r="G50" s="51"/>
      <c r="H50" s="15"/>
      <c r="I50" s="16"/>
      <c r="J50" s="19"/>
      <c r="K50" s="50"/>
      <c r="L50" s="50"/>
    </row>
    <row r="51" spans="1:12" ht="12" customHeight="1">
      <c r="A51" s="50"/>
      <c r="B51" s="13"/>
      <c r="C51" s="13"/>
      <c r="D51" s="14"/>
      <c r="E51" s="14"/>
      <c r="F51" s="16"/>
      <c r="G51" s="14"/>
      <c r="H51" s="15"/>
      <c r="I51" s="16"/>
      <c r="J51" s="19"/>
      <c r="K51" s="50"/>
      <c r="L51" s="50"/>
    </row>
    <row r="52" spans="1:12" ht="12" customHeight="1">
      <c r="A52" s="50"/>
      <c r="B52" s="13"/>
      <c r="C52" s="13"/>
      <c r="D52" s="14"/>
      <c r="E52" s="14"/>
      <c r="F52" s="16"/>
      <c r="G52" s="14"/>
      <c r="H52" s="15"/>
      <c r="I52" s="16"/>
      <c r="J52" s="19"/>
      <c r="K52" s="50"/>
      <c r="L52" s="50"/>
    </row>
    <row r="53" spans="1:12" ht="12" customHeight="1">
      <c r="A53" s="50"/>
      <c r="B53" s="21"/>
      <c r="C53" s="13"/>
      <c r="D53" s="14"/>
      <c r="E53" s="14"/>
      <c r="F53" s="16"/>
      <c r="G53" s="14"/>
      <c r="H53" s="15"/>
      <c r="I53" s="16"/>
      <c r="J53" s="19"/>
      <c r="K53" s="50"/>
      <c r="L53" s="50"/>
    </row>
    <row r="54" spans="1:12" ht="12" customHeight="1">
      <c r="A54" s="50"/>
      <c r="B54" s="89"/>
      <c r="C54" s="13"/>
      <c r="D54" s="14"/>
      <c r="E54" s="14"/>
      <c r="F54" s="14"/>
      <c r="G54" s="14"/>
      <c r="H54" s="14"/>
      <c r="I54" s="14"/>
      <c r="J54" s="19"/>
      <c r="K54" s="61"/>
      <c r="L54" s="61"/>
    </row>
    <row r="55" spans="1:10" ht="12" customHeight="1">
      <c r="A55" s="9"/>
      <c r="B55" s="22"/>
      <c r="C55" s="12"/>
      <c r="D55" s="10"/>
      <c r="E55" s="10"/>
      <c r="F55" s="10"/>
      <c r="G55" s="10"/>
      <c r="H55" s="10"/>
      <c r="I55" s="10"/>
      <c r="J55" s="11"/>
    </row>
    <row r="56" spans="1:10" ht="12" customHeight="1" thickBot="1">
      <c r="A56" s="9"/>
      <c r="B56" s="23" t="s">
        <v>33</v>
      </c>
      <c r="C56" s="9"/>
      <c r="D56" s="10"/>
      <c r="E56" s="10"/>
      <c r="F56" s="10"/>
      <c r="G56" s="10"/>
      <c r="H56" s="10"/>
      <c r="I56" s="10"/>
      <c r="J56" s="11"/>
    </row>
    <row r="57" spans="1:10" ht="12" customHeight="1">
      <c r="A57" s="24"/>
      <c r="B57" s="25"/>
      <c r="C57" s="26"/>
      <c r="D57" s="27"/>
      <c r="E57" s="27"/>
      <c r="F57" s="27"/>
      <c r="G57" s="27"/>
      <c r="H57" s="27"/>
      <c r="I57" s="27"/>
      <c r="J57" s="28"/>
    </row>
    <row r="58" spans="1:10" ht="12" customHeight="1">
      <c r="A58" s="29"/>
      <c r="B58" s="22"/>
      <c r="C58" s="9"/>
      <c r="D58" s="10"/>
      <c r="E58" s="10"/>
      <c r="F58" s="30"/>
      <c r="G58" s="10"/>
      <c r="H58" s="10"/>
      <c r="I58" s="10"/>
      <c r="J58" s="31"/>
    </row>
    <row r="59" spans="1:10" ht="12" customHeight="1">
      <c r="A59" s="29"/>
      <c r="B59" s="22"/>
      <c r="C59" s="9"/>
      <c r="D59" s="10"/>
      <c r="E59" s="10"/>
      <c r="F59" s="10"/>
      <c r="G59" s="10"/>
      <c r="H59" s="10"/>
      <c r="I59" s="10"/>
      <c r="J59" s="31"/>
    </row>
    <row r="60" spans="1:10" ht="12" customHeight="1">
      <c r="A60" s="29"/>
      <c r="B60" s="22"/>
      <c r="C60" s="9"/>
      <c r="D60" s="10"/>
      <c r="E60" s="10"/>
      <c r="F60" s="10"/>
      <c r="G60" s="10"/>
      <c r="H60" s="10"/>
      <c r="I60" s="10"/>
      <c r="J60" s="31"/>
    </row>
    <row r="61" spans="1:10" ht="12" customHeight="1">
      <c r="A61" s="29"/>
      <c r="B61" s="9"/>
      <c r="C61" s="9"/>
      <c r="D61" s="10"/>
      <c r="E61" s="10"/>
      <c r="F61" s="10"/>
      <c r="G61" s="10"/>
      <c r="H61" s="10"/>
      <c r="I61" s="10"/>
      <c r="J61" s="32"/>
    </row>
    <row r="62" spans="1:10" ht="12" customHeight="1">
      <c r="A62" s="29"/>
      <c r="B62" s="9"/>
      <c r="C62" s="9"/>
      <c r="D62" s="10"/>
      <c r="E62" s="10"/>
      <c r="F62" s="10"/>
      <c r="G62" s="10"/>
      <c r="H62" s="10"/>
      <c r="I62" s="10"/>
      <c r="J62" s="32"/>
    </row>
    <row r="63" spans="1:10" ht="12" customHeight="1">
      <c r="A63" s="29"/>
      <c r="B63" s="9"/>
      <c r="C63" s="9"/>
      <c r="D63" s="10"/>
      <c r="E63" s="10"/>
      <c r="F63" s="10"/>
      <c r="G63" s="10"/>
      <c r="H63" s="10"/>
      <c r="I63" s="10"/>
      <c r="J63" s="32"/>
    </row>
    <row r="64" spans="1:10" ht="12" customHeight="1">
      <c r="A64" s="29"/>
      <c r="B64" s="9"/>
      <c r="C64" s="9"/>
      <c r="D64" s="10"/>
      <c r="E64" s="10"/>
      <c r="F64" s="10"/>
      <c r="G64" s="10"/>
      <c r="H64" s="10"/>
      <c r="I64" s="10"/>
      <c r="J64" s="32"/>
    </row>
    <row r="65" spans="1:10" ht="12" customHeight="1" thickBot="1">
      <c r="A65" s="33"/>
      <c r="B65" s="34"/>
      <c r="C65" s="34"/>
      <c r="D65" s="35"/>
      <c r="E65" s="35"/>
      <c r="F65" s="35"/>
      <c r="G65" s="35"/>
      <c r="H65" s="35"/>
      <c r="I65" s="35"/>
      <c r="J65" s="36"/>
    </row>
    <row r="66" spans="1:10" ht="12" customHeight="1">
      <c r="A66" s="9"/>
      <c r="B66" s="9"/>
      <c r="C66" s="9"/>
      <c r="D66" s="10"/>
      <c r="E66" s="10"/>
      <c r="F66" s="10"/>
      <c r="G66" s="10"/>
      <c r="H66" s="10"/>
      <c r="I66" s="10"/>
      <c r="J66" s="10"/>
    </row>
    <row r="67" spans="1:10" ht="12" customHeight="1">
      <c r="A67" s="9"/>
      <c r="B67" s="9"/>
      <c r="C67" s="9"/>
      <c r="D67" s="10"/>
      <c r="E67" s="10"/>
      <c r="F67" s="10"/>
      <c r="G67" s="10"/>
      <c r="H67" s="10"/>
      <c r="I67" s="10"/>
      <c r="J67" s="10"/>
    </row>
    <row r="68" ht="12" customHeight="1"/>
    <row r="70" spans="4:7" ht="12">
      <c r="D70" s="7"/>
      <c r="G70" s="37"/>
    </row>
    <row r="71" ht="12">
      <c r="D71" s="38"/>
    </row>
    <row r="72" ht="12">
      <c r="D72" s="38"/>
    </row>
    <row r="73" ht="12">
      <c r="D73" s="38"/>
    </row>
    <row r="74" ht="12">
      <c r="D74" s="38"/>
    </row>
    <row r="75" ht="12">
      <c r="D75" s="38"/>
    </row>
    <row r="76" ht="12">
      <c r="D76" s="38"/>
    </row>
    <row r="77" ht="12">
      <c r="D77" s="38"/>
    </row>
    <row r="78" ht="12">
      <c r="D78" s="38"/>
    </row>
    <row r="79" ht="12">
      <c r="D79" s="38"/>
    </row>
    <row r="80" ht="12">
      <c r="D80" s="38"/>
    </row>
    <row r="81" ht="12">
      <c r="D81" s="38"/>
    </row>
    <row r="82" ht="12">
      <c r="D82" s="38"/>
    </row>
    <row r="83" ht="12">
      <c r="D83" s="38"/>
    </row>
    <row r="84" ht="12">
      <c r="D84" s="38"/>
    </row>
    <row r="85" ht="12">
      <c r="D85" s="38"/>
    </row>
    <row r="86" ht="12">
      <c r="D86" s="38"/>
    </row>
    <row r="87" ht="12">
      <c r="D87" s="38"/>
    </row>
    <row r="88" ht="12">
      <c r="D88" s="38"/>
    </row>
    <row r="89" ht="12">
      <c r="D89" s="38"/>
    </row>
    <row r="90" ht="12">
      <c r="D90" s="38"/>
    </row>
    <row r="91" ht="12">
      <c r="D91" s="38"/>
    </row>
    <row r="92" ht="12">
      <c r="D92" s="38"/>
    </row>
    <row r="93" ht="12">
      <c r="D93" s="38"/>
    </row>
    <row r="94" ht="12">
      <c r="D94" s="38"/>
    </row>
    <row r="95" ht="12">
      <c r="D95" s="38"/>
    </row>
    <row r="96" ht="12">
      <c r="D96" s="38"/>
    </row>
    <row r="97" ht="12">
      <c r="D97" s="38"/>
    </row>
    <row r="98" ht="12">
      <c r="D98" s="38"/>
    </row>
    <row r="99" ht="12">
      <c r="D99" s="38"/>
    </row>
    <row r="100" ht="12">
      <c r="D100" s="38"/>
    </row>
    <row r="101" ht="12">
      <c r="D101" s="38"/>
    </row>
    <row r="102" ht="12">
      <c r="D102" s="38"/>
    </row>
    <row r="103" ht="12">
      <c r="D103" s="38"/>
    </row>
    <row r="104" ht="12">
      <c r="D104" s="38"/>
    </row>
    <row r="105" ht="12">
      <c r="D105" s="38"/>
    </row>
    <row r="106" ht="12">
      <c r="D106" s="38"/>
    </row>
    <row r="107" ht="12">
      <c r="D107" s="38"/>
    </row>
    <row r="108" ht="12">
      <c r="D108" s="38"/>
    </row>
    <row r="109" ht="12">
      <c r="D109" s="38"/>
    </row>
    <row r="110" ht="12">
      <c r="D110" s="38"/>
    </row>
    <row r="111" ht="12">
      <c r="D111" s="38"/>
    </row>
    <row r="112" ht="12">
      <c r="D112" s="38"/>
    </row>
    <row r="113" ht="12">
      <c r="D113" s="38"/>
    </row>
    <row r="114" ht="12">
      <c r="D114" s="38"/>
    </row>
    <row r="115" ht="12">
      <c r="D115" s="38"/>
    </row>
    <row r="116" ht="12">
      <c r="D116" s="38"/>
    </row>
    <row r="117" ht="12">
      <c r="D117" s="38"/>
    </row>
    <row r="118" ht="12">
      <c r="D118" s="38"/>
    </row>
    <row r="119" ht="12">
      <c r="D119" s="38"/>
    </row>
    <row r="120" ht="12">
      <c r="D120" s="38"/>
    </row>
    <row r="121" ht="12">
      <c r="D121" s="38"/>
    </row>
    <row r="122" ht="12">
      <c r="D122" s="38"/>
    </row>
    <row r="123" ht="12">
      <c r="D123" s="38"/>
    </row>
    <row r="124" ht="12">
      <c r="D124" s="38"/>
    </row>
    <row r="125" ht="12">
      <c r="D125" s="38"/>
    </row>
    <row r="126" ht="12">
      <c r="D126" s="38"/>
    </row>
    <row r="127" ht="12">
      <c r="D127" s="38"/>
    </row>
    <row r="128" ht="12">
      <c r="D128" s="38"/>
    </row>
    <row r="129" ht="12">
      <c r="D129" s="38"/>
    </row>
    <row r="130" ht="12">
      <c r="D130" s="38"/>
    </row>
    <row r="131" ht="12">
      <c r="D131" s="38"/>
    </row>
    <row r="132" ht="12">
      <c r="D132" s="38"/>
    </row>
    <row r="133" ht="12">
      <c r="D133" s="38"/>
    </row>
    <row r="134" ht="12">
      <c r="D134" s="38"/>
    </row>
    <row r="135" ht="12">
      <c r="D135" s="38"/>
    </row>
    <row r="136" ht="12">
      <c r="D136" s="38"/>
    </row>
    <row r="137" ht="12">
      <c r="D137" s="38"/>
    </row>
    <row r="138" ht="12">
      <c r="D138" s="38"/>
    </row>
    <row r="139" ht="12">
      <c r="D139" s="38"/>
    </row>
    <row r="140" ht="12">
      <c r="D140" s="38"/>
    </row>
    <row r="141" ht="12">
      <c r="D141" s="38"/>
    </row>
    <row r="142" ht="12">
      <c r="D142" s="38"/>
    </row>
    <row r="143" ht="12">
      <c r="D143" s="38"/>
    </row>
    <row r="144" ht="12">
      <c r="D144" s="38"/>
    </row>
    <row r="145" ht="12">
      <c r="D145" s="38"/>
    </row>
    <row r="146" ht="12">
      <c r="D146" s="38"/>
    </row>
    <row r="147" ht="12">
      <c r="D147" s="38"/>
    </row>
    <row r="148" ht="12">
      <c r="D148" s="38"/>
    </row>
    <row r="149" ht="12">
      <c r="D149" s="38"/>
    </row>
    <row r="150" ht="12">
      <c r="D150" s="38"/>
    </row>
    <row r="151" ht="12">
      <c r="D151" s="38"/>
    </row>
    <row r="152" ht="12">
      <c r="D152" s="38"/>
    </row>
    <row r="153" ht="12">
      <c r="D153" s="38"/>
    </row>
    <row r="154" ht="12">
      <c r="D154" s="38"/>
    </row>
    <row r="155" ht="12">
      <c r="D155" s="38"/>
    </row>
    <row r="156" ht="12">
      <c r="D156" s="38"/>
    </row>
    <row r="157" ht="12">
      <c r="D157" s="38"/>
    </row>
    <row r="158" ht="12">
      <c r="D158" s="38"/>
    </row>
    <row r="159" ht="12">
      <c r="D159" s="38"/>
    </row>
    <row r="160" ht="12">
      <c r="D160" s="38"/>
    </row>
    <row r="161" ht="12">
      <c r="D161" s="38"/>
    </row>
    <row r="162" ht="12">
      <c r="D162" s="38"/>
    </row>
    <row r="163" ht="12">
      <c r="D163" s="38"/>
    </row>
    <row r="164" ht="12">
      <c r="D164" s="38"/>
    </row>
    <row r="165" ht="12">
      <c r="D165" s="38"/>
    </row>
    <row r="166" ht="12">
      <c r="D166" s="38"/>
    </row>
    <row r="167" ht="12">
      <c r="D167" s="38"/>
    </row>
    <row r="168" ht="12">
      <c r="D168" s="38"/>
    </row>
    <row r="169" ht="12">
      <c r="D169" s="38"/>
    </row>
    <row r="170" ht="12">
      <c r="D170" s="38"/>
    </row>
    <row r="171" ht="12">
      <c r="D171" s="38"/>
    </row>
    <row r="172" ht="12">
      <c r="D172" s="38"/>
    </row>
    <row r="173" ht="12">
      <c r="D173" s="38"/>
    </row>
    <row r="174" ht="12">
      <c r="D174" s="38"/>
    </row>
    <row r="175" ht="12">
      <c r="D175" s="38"/>
    </row>
    <row r="176" ht="12">
      <c r="D176" s="38"/>
    </row>
    <row r="177" ht="12">
      <c r="D177" s="38"/>
    </row>
    <row r="178" ht="12">
      <c r="D178" s="38"/>
    </row>
    <row r="179" ht="12">
      <c r="D179" s="38"/>
    </row>
    <row r="180" ht="12">
      <c r="D180" s="38"/>
    </row>
    <row r="181" ht="12">
      <c r="D181" s="38"/>
    </row>
    <row r="182" ht="12">
      <c r="D182" s="38"/>
    </row>
    <row r="183" ht="12">
      <c r="D183" s="38"/>
    </row>
    <row r="184" ht="12">
      <c r="D184" s="38"/>
    </row>
    <row r="185" ht="12">
      <c r="D185" s="38"/>
    </row>
    <row r="186" ht="12">
      <c r="D186" s="38"/>
    </row>
    <row r="187" ht="12">
      <c r="D187" s="38"/>
    </row>
    <row r="188" ht="12">
      <c r="D188" s="38"/>
    </row>
    <row r="189" ht="12">
      <c r="D189" s="38"/>
    </row>
    <row r="190" ht="12">
      <c r="D190" s="38"/>
    </row>
    <row r="191" ht="12">
      <c r="D191" s="38"/>
    </row>
    <row r="192" ht="12">
      <c r="D192" s="38"/>
    </row>
    <row r="193" ht="12">
      <c r="D193" s="38"/>
    </row>
    <row r="194" ht="12">
      <c r="D194" s="38"/>
    </row>
    <row r="195" ht="12">
      <c r="D195" s="38"/>
    </row>
    <row r="196" ht="12">
      <c r="D196" s="38"/>
    </row>
    <row r="197" ht="12">
      <c r="D197" s="38"/>
    </row>
    <row r="198" ht="12">
      <c r="D198" s="38"/>
    </row>
    <row r="199" ht="12">
      <c r="D199" s="38"/>
    </row>
    <row r="200" ht="12">
      <c r="D200" s="38"/>
    </row>
    <row r="201" ht="12">
      <c r="D201" s="38"/>
    </row>
    <row r="202" ht="12">
      <c r="D202" s="38"/>
    </row>
    <row r="203" ht="12">
      <c r="D203" s="38"/>
    </row>
    <row r="204" ht="12">
      <c r="D204" s="38"/>
    </row>
    <row r="205" ht="12">
      <c r="D205" s="38"/>
    </row>
    <row r="206" ht="12">
      <c r="D206" s="38"/>
    </row>
    <row r="207" ht="12">
      <c r="D207" s="38"/>
    </row>
    <row r="208" ht="12">
      <c r="D208" s="38"/>
    </row>
    <row r="209" ht="12">
      <c r="D209" s="38"/>
    </row>
    <row r="210" ht="12">
      <c r="D210" s="38"/>
    </row>
    <row r="211" ht="12">
      <c r="D211" s="38"/>
    </row>
    <row r="212" ht="12">
      <c r="D212" s="38"/>
    </row>
    <row r="213" ht="12">
      <c r="D213" s="38"/>
    </row>
    <row r="214" ht="12">
      <c r="D214" s="38"/>
    </row>
    <row r="215" ht="12">
      <c r="D215" s="38"/>
    </row>
    <row r="216" ht="12">
      <c r="D216" s="38"/>
    </row>
    <row r="217" ht="12">
      <c r="D217" s="38"/>
    </row>
    <row r="218" ht="12">
      <c r="D218" s="38"/>
    </row>
    <row r="219" ht="12">
      <c r="D219" s="38"/>
    </row>
    <row r="220" ht="12">
      <c r="D220" s="38"/>
    </row>
    <row r="221" ht="12">
      <c r="D221" s="38"/>
    </row>
    <row r="222" ht="12">
      <c r="D222" s="38"/>
    </row>
    <row r="223" ht="12">
      <c r="D223" s="38"/>
    </row>
    <row r="224" ht="12">
      <c r="D224" s="38"/>
    </row>
    <row r="225" ht="12">
      <c r="D225" s="38"/>
    </row>
    <row r="226" ht="12">
      <c r="D226" s="38"/>
    </row>
    <row r="227" ht="12">
      <c r="D227" s="38"/>
    </row>
    <row r="228" ht="12">
      <c r="D228" s="38"/>
    </row>
    <row r="229" ht="12">
      <c r="D229" s="38"/>
    </row>
    <row r="230" ht="12">
      <c r="D230" s="38"/>
    </row>
    <row r="231" ht="12">
      <c r="D231" s="38"/>
    </row>
    <row r="232" ht="12">
      <c r="D232" s="38"/>
    </row>
    <row r="233" ht="12">
      <c r="D233" s="38"/>
    </row>
    <row r="234" ht="12">
      <c r="D234" s="38"/>
    </row>
    <row r="235" ht="12">
      <c r="D235" s="38"/>
    </row>
    <row r="236" ht="12">
      <c r="D236" s="38"/>
    </row>
    <row r="237" ht="12">
      <c r="D237" s="38"/>
    </row>
    <row r="238" ht="12">
      <c r="D238" s="38"/>
    </row>
    <row r="239" ht="12">
      <c r="D239" s="38"/>
    </row>
    <row r="240" ht="12">
      <c r="D240" s="38"/>
    </row>
    <row r="241" ht="12">
      <c r="D241" s="38"/>
    </row>
    <row r="242" ht="12">
      <c r="D242" s="38"/>
    </row>
    <row r="243" ht="12">
      <c r="D243" s="38"/>
    </row>
    <row r="244" ht="12">
      <c r="D244" s="38"/>
    </row>
    <row r="245" ht="12">
      <c r="D245" s="38"/>
    </row>
    <row r="246" ht="12">
      <c r="D246" s="38"/>
    </row>
    <row r="247" ht="12">
      <c r="D247" s="38"/>
    </row>
    <row r="248" ht="12">
      <c r="D248" s="38"/>
    </row>
    <row r="249" ht="12">
      <c r="D249" s="38"/>
    </row>
    <row r="250" ht="12">
      <c r="D250" s="38"/>
    </row>
    <row r="251" ht="12">
      <c r="D251" s="38"/>
    </row>
    <row r="252" ht="12">
      <c r="D252" s="38"/>
    </row>
    <row r="253" ht="12">
      <c r="D253" s="38"/>
    </row>
    <row r="254" ht="12">
      <c r="D254" s="38"/>
    </row>
    <row r="255" ht="12">
      <c r="D255" s="38"/>
    </row>
    <row r="256" ht="12">
      <c r="D256" s="38"/>
    </row>
    <row r="257" ht="12">
      <c r="D257" s="38"/>
    </row>
    <row r="258" ht="12">
      <c r="D258" s="38"/>
    </row>
    <row r="259" ht="12">
      <c r="D259" s="38"/>
    </row>
    <row r="260" ht="12">
      <c r="D260" s="38"/>
    </row>
    <row r="261" ht="12">
      <c r="D261" s="38"/>
    </row>
    <row r="262" ht="12">
      <c r="D262" s="38"/>
    </row>
    <row r="263" ht="12">
      <c r="D263" s="38"/>
    </row>
    <row r="264" ht="12">
      <c r="D264" s="38"/>
    </row>
    <row r="265" ht="12">
      <c r="D265" s="38"/>
    </row>
    <row r="266" ht="12">
      <c r="D266" s="38"/>
    </row>
    <row r="267" ht="12">
      <c r="D267" s="38"/>
    </row>
    <row r="268" ht="12">
      <c r="D268" s="38"/>
    </row>
    <row r="269" ht="12">
      <c r="D269" s="38"/>
    </row>
    <row r="270" ht="12">
      <c r="D270" s="38"/>
    </row>
    <row r="271" ht="12">
      <c r="D271" s="38"/>
    </row>
    <row r="272" ht="12">
      <c r="D272" s="38"/>
    </row>
    <row r="273" ht="12">
      <c r="D273" s="38"/>
    </row>
    <row r="274" ht="12">
      <c r="D274" s="38"/>
    </row>
    <row r="275" ht="12">
      <c r="D275" s="38"/>
    </row>
    <row r="276" ht="12">
      <c r="D276" s="38"/>
    </row>
    <row r="277" ht="12">
      <c r="D277" s="38"/>
    </row>
    <row r="278" ht="12">
      <c r="D278" s="38"/>
    </row>
    <row r="279" ht="12">
      <c r="D279" s="38"/>
    </row>
    <row r="280" ht="12">
      <c r="D280" s="38"/>
    </row>
    <row r="281" ht="12">
      <c r="D281" s="38"/>
    </row>
    <row r="282" ht="12">
      <c r="D282" s="38"/>
    </row>
    <row r="283" ht="12">
      <c r="D283" s="38"/>
    </row>
    <row r="284" ht="12">
      <c r="D284" s="38"/>
    </row>
    <row r="285" ht="12">
      <c r="D285" s="38"/>
    </row>
    <row r="286" ht="12">
      <c r="D286" s="38"/>
    </row>
    <row r="287" ht="12">
      <c r="D287" s="38"/>
    </row>
    <row r="288" ht="12">
      <c r="D288" s="38"/>
    </row>
    <row r="289" ht="12">
      <c r="D289" s="38"/>
    </row>
    <row r="290" ht="12">
      <c r="D290" s="38"/>
    </row>
    <row r="291" ht="12">
      <c r="D291" s="38"/>
    </row>
    <row r="292" ht="12">
      <c r="D292" s="38"/>
    </row>
    <row r="293" ht="12">
      <c r="D293" s="38"/>
    </row>
    <row r="294" ht="12">
      <c r="D294" s="38"/>
    </row>
    <row r="295" ht="12">
      <c r="D295" s="38"/>
    </row>
    <row r="296" ht="12">
      <c r="D296" s="38"/>
    </row>
    <row r="297" ht="12">
      <c r="D297" s="38"/>
    </row>
    <row r="298" ht="12">
      <c r="D298" s="38"/>
    </row>
    <row r="299" ht="12">
      <c r="D299" s="38"/>
    </row>
    <row r="300" ht="12">
      <c r="D300" s="38"/>
    </row>
    <row r="301" ht="12">
      <c r="D301" s="38"/>
    </row>
    <row r="302" ht="12">
      <c r="D302" s="38"/>
    </row>
    <row r="303" ht="12">
      <c r="D303" s="38"/>
    </row>
    <row r="304" ht="12">
      <c r="D304" s="38"/>
    </row>
    <row r="305" ht="12">
      <c r="D305" s="38"/>
    </row>
    <row r="306" ht="12">
      <c r="D306" s="38"/>
    </row>
    <row r="307" ht="12">
      <c r="D307" s="38"/>
    </row>
    <row r="308" ht="12">
      <c r="D308" s="38"/>
    </row>
    <row r="309" ht="12">
      <c r="D309" s="38"/>
    </row>
    <row r="310" ht="12">
      <c r="D310" s="38"/>
    </row>
    <row r="311" ht="12">
      <c r="D311" s="38"/>
    </row>
    <row r="312" ht="12">
      <c r="D312" s="38"/>
    </row>
    <row r="313" ht="12">
      <c r="D313" s="38"/>
    </row>
    <row r="314" ht="12">
      <c r="D314" s="38"/>
    </row>
    <row r="315" ht="12">
      <c r="D315" s="38"/>
    </row>
    <row r="316" ht="12">
      <c r="D316" s="38"/>
    </row>
    <row r="317" ht="12">
      <c r="D317" s="38"/>
    </row>
    <row r="318" ht="12">
      <c r="D318" s="38"/>
    </row>
    <row r="319" ht="12">
      <c r="D319" s="38"/>
    </row>
    <row r="320" ht="12">
      <c r="D320" s="38"/>
    </row>
    <row r="321" ht="12">
      <c r="D321" s="38"/>
    </row>
    <row r="322" ht="12">
      <c r="D322" s="38"/>
    </row>
    <row r="323" ht="12">
      <c r="D323" s="38"/>
    </row>
    <row r="324" ht="12">
      <c r="D324" s="38"/>
    </row>
    <row r="325" ht="12">
      <c r="D325" s="38"/>
    </row>
    <row r="326" ht="12">
      <c r="D326" s="38"/>
    </row>
    <row r="327" ht="12">
      <c r="D327" s="38"/>
    </row>
    <row r="328" ht="12">
      <c r="D328" s="38"/>
    </row>
    <row r="329" ht="12">
      <c r="D329" s="38"/>
    </row>
    <row r="330" ht="12">
      <c r="D330" s="38"/>
    </row>
    <row r="331" ht="12">
      <c r="D331" s="38"/>
    </row>
    <row r="332" ht="12">
      <c r="D332" s="38"/>
    </row>
    <row r="333" ht="12">
      <c r="D333" s="38"/>
    </row>
    <row r="334" ht="12">
      <c r="D334" s="38"/>
    </row>
    <row r="335" ht="12">
      <c r="D335" s="38"/>
    </row>
    <row r="336" ht="12">
      <c r="D336" s="38"/>
    </row>
    <row r="337" ht="12">
      <c r="D337" s="38"/>
    </row>
    <row r="338" ht="12">
      <c r="D338" s="38"/>
    </row>
    <row r="339" ht="12">
      <c r="D339" s="38"/>
    </row>
    <row r="340" ht="12">
      <c r="D340" s="38"/>
    </row>
    <row r="341" ht="12">
      <c r="D341" s="38"/>
    </row>
    <row r="342" ht="12">
      <c r="D342" s="38"/>
    </row>
    <row r="343" ht="12">
      <c r="D343" s="38"/>
    </row>
    <row r="344" ht="12">
      <c r="D344" s="38"/>
    </row>
    <row r="345" ht="12">
      <c r="D345" s="38"/>
    </row>
    <row r="346" ht="12">
      <c r="D346" s="38"/>
    </row>
    <row r="347" ht="12">
      <c r="D347" s="38"/>
    </row>
    <row r="348" ht="12">
      <c r="D348" s="38"/>
    </row>
    <row r="349" ht="12">
      <c r="D349" s="38"/>
    </row>
    <row r="350" ht="12">
      <c r="D350" s="38"/>
    </row>
    <row r="351" ht="12">
      <c r="D351" s="38"/>
    </row>
    <row r="352" ht="12">
      <c r="D352" s="38"/>
    </row>
    <row r="353" ht="12">
      <c r="D353" s="38"/>
    </row>
    <row r="354" ht="12">
      <c r="D354" s="38"/>
    </row>
    <row r="355" ht="12">
      <c r="D355" s="38"/>
    </row>
    <row r="356" ht="12">
      <c r="D356" s="38"/>
    </row>
    <row r="357" ht="12">
      <c r="D357" s="38"/>
    </row>
    <row r="358" ht="12">
      <c r="D358" s="38"/>
    </row>
    <row r="359" ht="12">
      <c r="D359" s="38"/>
    </row>
    <row r="360" ht="12">
      <c r="D360" s="38"/>
    </row>
    <row r="361" ht="12">
      <c r="D361" s="38"/>
    </row>
    <row r="362" ht="12">
      <c r="D362" s="38"/>
    </row>
    <row r="363" ht="12">
      <c r="D363" s="38"/>
    </row>
    <row r="364" ht="12">
      <c r="D364" s="38"/>
    </row>
    <row r="365" ht="12">
      <c r="D365" s="38"/>
    </row>
    <row r="366" ht="12">
      <c r="D366" s="38"/>
    </row>
    <row r="367" ht="12">
      <c r="D367" s="38"/>
    </row>
    <row r="368" ht="12">
      <c r="D368" s="38"/>
    </row>
    <row r="369" ht="12">
      <c r="D369" s="38"/>
    </row>
    <row r="370" ht="12">
      <c r="D370" s="38"/>
    </row>
    <row r="371" ht="12">
      <c r="D371" s="38"/>
    </row>
    <row r="372" ht="12">
      <c r="D372" s="38"/>
    </row>
    <row r="373" ht="12">
      <c r="D373" s="38"/>
    </row>
    <row r="374" ht="12">
      <c r="D374" s="38"/>
    </row>
    <row r="375" ht="12">
      <c r="D375" s="38"/>
    </row>
    <row r="376" ht="12">
      <c r="D376" s="38"/>
    </row>
    <row r="377" ht="12">
      <c r="D377" s="38"/>
    </row>
    <row r="378" ht="12">
      <c r="D378" s="38"/>
    </row>
    <row r="379" ht="12">
      <c r="D379" s="38"/>
    </row>
    <row r="380" ht="12">
      <c r="D380" s="38"/>
    </row>
    <row r="381" ht="12">
      <c r="D381" s="38"/>
    </row>
    <row r="382" ht="12">
      <c r="D382" s="38"/>
    </row>
    <row r="383" ht="12">
      <c r="D383" s="38"/>
    </row>
    <row r="384" ht="12">
      <c r="D384" s="38"/>
    </row>
    <row r="385" ht="12">
      <c r="D385" s="38"/>
    </row>
    <row r="386" ht="12">
      <c r="D386" s="38"/>
    </row>
    <row r="387" ht="12">
      <c r="D387" s="38"/>
    </row>
    <row r="388" ht="12">
      <c r="D388" s="38"/>
    </row>
    <row r="389" ht="12">
      <c r="D389" s="38"/>
    </row>
    <row r="390" ht="12">
      <c r="D390" s="38"/>
    </row>
    <row r="391" ht="12">
      <c r="D391" s="38"/>
    </row>
    <row r="392" ht="12">
      <c r="D392" s="38"/>
    </row>
    <row r="393" ht="12">
      <c r="D393" s="38"/>
    </row>
    <row r="394" ht="12">
      <c r="D394" s="38"/>
    </row>
    <row r="395" ht="12">
      <c r="D395" s="38"/>
    </row>
    <row r="396" ht="12">
      <c r="D396" s="38"/>
    </row>
    <row r="397" ht="12">
      <c r="D397" s="38"/>
    </row>
    <row r="398" ht="12">
      <c r="D398" s="38"/>
    </row>
    <row r="399" ht="12">
      <c r="D399" s="38"/>
    </row>
    <row r="400" ht="12">
      <c r="D400" s="38"/>
    </row>
    <row r="401" ht="12">
      <c r="D401" s="38"/>
    </row>
    <row r="402" ht="12">
      <c r="D402" s="38"/>
    </row>
    <row r="403" ht="12">
      <c r="D403" s="38"/>
    </row>
    <row r="404" ht="12">
      <c r="D404" s="38"/>
    </row>
    <row r="405" ht="12">
      <c r="D405" s="38"/>
    </row>
  </sheetData>
  <sheetProtection/>
  <conditionalFormatting sqref="B50 B8:B26 B34:B42">
    <cfRule type="cellIs" priority="4" dxfId="0" operator="equal" stopIfTrue="1">
      <formula>"Adjustment to Income/Expense/Rate Base:"</formula>
    </cfRule>
  </conditionalFormatting>
  <conditionalFormatting sqref="J1">
    <cfRule type="cellIs" priority="3" dxfId="0" operator="equal" stopIfTrue="1">
      <formula>"x.x"</formula>
    </cfRule>
  </conditionalFormatting>
  <dataValidations count="2">
    <dataValidation errorStyle="warning" type="list" allowBlank="1" showInputMessage="1" showErrorMessage="1" errorTitle="FERC ACCOUNT" error="This FERC Account is not included in the drop-down list. Is this the account you want to use?" sqref="D51:D53">
      <formula1>$D$71:$D$405</formula1>
    </dataValidation>
    <dataValidation type="list" allowBlank="1" showInputMessage="1" showErrorMessage="1" errorTitle="Adjustment Type" error="There are only three types of adjustments:&#10;Type 1 - ordered, reversal of prior period, correcting or normalizing adjustments.&#10;Type 2 - annualizing or change during the test period.&#10;Type 3 - adjustments beyond the test period." sqref="E51:E53">
      <formula1>"1, 2, 3"</formula1>
    </dataValidation>
  </dataValidations>
  <printOptions/>
  <pageMargins left="0.75" right="0.25" top="0.5" bottom="0.3" header="0.5" footer="0.5"/>
  <pageSetup cellComments="asDisplayed" fitToHeight="1" fitToWidth="1" horizontalDpi="600" verticalDpi="600" orientation="portrait" scale="91" r:id="rId2"/>
  <headerFooter alignWithMargins="0">
    <oddFooter>&amp;L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p12636</dc:creator>
  <cp:keywords/>
  <dc:description/>
  <cp:lastModifiedBy>PSC</cp:lastModifiedBy>
  <cp:lastPrinted>2010-01-27T15:44:29Z</cp:lastPrinted>
  <dcterms:created xsi:type="dcterms:W3CDTF">2009-12-02T19:55:39Z</dcterms:created>
  <dcterms:modified xsi:type="dcterms:W3CDTF">2010-02-03T16:10:38Z</dcterms:modified>
  <cp:category/>
  <cp:version/>
  <cp:contentType/>
  <cp:contentStatus/>
</cp:coreProperties>
</file>