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activeTab="0"/>
  </bookViews>
  <sheets>
    <sheet name="Sch 9 RD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<sst xmlns="http://schemas.openxmlformats.org/spreadsheetml/2006/main" count="49" uniqueCount="29">
  <si>
    <t>Rocky Mountain Power - State of Utah</t>
  </si>
  <si>
    <t>Blocking Based on Adjusted Actuals and Forecasted Loads</t>
  </si>
  <si>
    <t>Historical Test Period 12 Months Ending December, 2008</t>
  </si>
  <si>
    <t>Forecast Test Period 12 Months Ending June 2010</t>
  </si>
  <si>
    <t xml:space="preserve">Present </t>
  </si>
  <si>
    <t>Forecasted</t>
  </si>
  <si>
    <t>Proposed</t>
  </si>
  <si>
    <t>Revenue</t>
  </si>
  <si>
    <t>Units</t>
  </si>
  <si>
    <t>Price</t>
  </si>
  <si>
    <t>Dollars</t>
  </si>
  <si>
    <t>Schedule No. 9 - Composite</t>
  </si>
  <si>
    <t xml:space="preserve">  Customer Charge</t>
  </si>
  <si>
    <t xml:space="preserve">  Facilities kW</t>
  </si>
  <si>
    <t xml:space="preserve">  On-Peak kW (May - Sept)</t>
  </si>
  <si>
    <t xml:space="preserve">  On-Peak kW (Oct - Apr)</t>
  </si>
  <si>
    <t xml:space="preserve">  On-Peak kWh (May-Sept)</t>
  </si>
  <si>
    <t>¢</t>
  </si>
  <si>
    <t xml:space="preserve">  On-Peak kWh (Oct-Apr)</t>
  </si>
  <si>
    <t xml:space="preserve">  Off-Peak kWh</t>
  </si>
  <si>
    <t xml:space="preserve">  Unbilled</t>
  </si>
  <si>
    <t xml:space="preserve">  Total</t>
  </si>
  <si>
    <t>Schedule 9</t>
  </si>
  <si>
    <t>DPU</t>
  </si>
  <si>
    <t>Sch. 40</t>
  </si>
  <si>
    <t>Sch. 97</t>
  </si>
  <si>
    <t>Sch. 96</t>
  </si>
  <si>
    <t>Target</t>
  </si>
  <si>
    <t>Check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</si>
</sst>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&quot;$&quot;#,##0.00"/>
    <numFmt numFmtId="168" formatCode="0.0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[$-409]dddd\,\ mmmm\ dd\,\ yyyy"/>
    <numFmt numFmtId="173" formatCode="[$-409]h:mm:ss\ AM/PM"/>
    <numFmt numFmtId="174" formatCode="&quot;$&quot;#,##0.0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_(&quot;$&quot;* #,##0.0000_);_(&quot;$&quot;* \(#,##0.0000\);_(&quot;$&quot;* &quot;-&quot;????_);_(@_)"/>
    <numFmt numFmtId="181" formatCode="_(* #,##0.000_);_(* \(#,##0.000\);_(* &quot;-&quot;??_);_(@_)"/>
    <numFmt numFmtId="182" formatCode="_(* #,##0.0000_);_(* \(#,##0.0000\);_(* &quot;-&quot;??_);_(@_)"/>
    <numFmt numFmtId="183" formatCode="0.000%"/>
    <numFmt numFmtId="184" formatCode="0.0000%"/>
    <numFmt numFmtId="185" formatCode="_(* #,##0.0000_);_(* \(#,##0.0000\);_(* &quot;-&quot;????_);_(@_)"/>
    <numFmt numFmtId="186" formatCode="_(&quot;$&quot;* #,##0.000_);_(&quot;$&quot;* \(#,##0.000\);_(&quot;$&quot;* &quot;-&quot;??_);_(@_)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4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5" fillId="0" borderId="0" xfId="55" applyFont="1" applyFill="1">
      <alignment/>
      <protection/>
    </xf>
    <xf numFmtId="37" fontId="6" fillId="0" borderId="0" xfId="55" applyNumberFormat="1" applyFont="1" applyFill="1" applyProtection="1">
      <alignment/>
      <protection/>
    </xf>
    <xf numFmtId="164" fontId="6" fillId="0" borderId="0" xfId="55" applyFont="1" applyFill="1" applyBorder="1" applyAlignment="1">
      <alignment horizontal="center"/>
      <protection/>
    </xf>
    <xf numFmtId="164" fontId="6" fillId="0" borderId="0" xfId="55" applyFont="1" applyFill="1" applyAlignment="1">
      <alignment horizontal="center"/>
      <protection/>
    </xf>
    <xf numFmtId="164" fontId="7" fillId="0" borderId="0" xfId="55" applyFont="1" applyFill="1">
      <alignment/>
      <protection/>
    </xf>
    <xf numFmtId="37" fontId="8" fillId="0" borderId="0" xfId="55" applyNumberFormat="1" applyFont="1" applyFill="1" applyAlignment="1" applyProtection="1">
      <alignment horizontal="center"/>
      <protection/>
    </xf>
    <xf numFmtId="164" fontId="9" fillId="0" borderId="0" xfId="55" applyFont="1" applyFill="1" applyAlignment="1">
      <alignment horizontal="center"/>
      <protection/>
    </xf>
    <xf numFmtId="164" fontId="8" fillId="0" borderId="0" xfId="55" applyFont="1" applyFill="1" applyBorder="1" applyAlignment="1">
      <alignment horizontal="center"/>
      <protection/>
    </xf>
    <xf numFmtId="164" fontId="8" fillId="0" borderId="0" xfId="55" applyFont="1" applyFill="1" applyAlignment="1">
      <alignment horizontal="center"/>
      <protection/>
    </xf>
    <xf numFmtId="0" fontId="45" fillId="0" borderId="0" xfId="0" applyFont="1" applyAlignment="1">
      <alignment/>
    </xf>
    <xf numFmtId="37" fontId="8" fillId="0" borderId="0" xfId="55" applyNumberFormat="1" applyFont="1" applyFill="1" applyBorder="1" applyAlignment="1" applyProtection="1">
      <alignment horizontal="center"/>
      <protection/>
    </xf>
    <xf numFmtId="37" fontId="8" fillId="0" borderId="10" xfId="55" applyNumberFormat="1" applyFont="1" applyFill="1" applyBorder="1" applyAlignment="1" applyProtection="1" quotePrefix="1">
      <alignment horizontal="center"/>
      <protection/>
    </xf>
    <xf numFmtId="164" fontId="9" fillId="0" borderId="11" xfId="55" applyFont="1" applyFill="1" applyBorder="1" applyAlignment="1" quotePrefix="1">
      <alignment horizontal="center"/>
      <protection/>
    </xf>
    <xf numFmtId="164" fontId="8" fillId="0" borderId="11" xfId="55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165" fontId="45" fillId="0" borderId="0" xfId="42" applyNumberFormat="1" applyFont="1" applyAlignment="1">
      <alignment/>
    </xf>
    <xf numFmtId="44" fontId="45" fillId="0" borderId="0" xfId="44" applyFont="1" applyAlignment="1">
      <alignment/>
    </xf>
    <xf numFmtId="166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168" fontId="45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65" fontId="45" fillId="0" borderId="13" xfId="42" applyNumberFormat="1" applyFont="1" applyBorder="1" applyAlignment="1">
      <alignment/>
    </xf>
    <xf numFmtId="44" fontId="45" fillId="0" borderId="13" xfId="44" applyFont="1" applyBorder="1" applyAlignment="1">
      <alignment/>
    </xf>
    <xf numFmtId="166" fontId="45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66" fontId="45" fillId="0" borderId="0" xfId="44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170" fontId="45" fillId="0" borderId="0" xfId="44" applyNumberFormat="1" applyFont="1" applyAlignment="1">
      <alignment/>
    </xf>
    <xf numFmtId="44" fontId="45" fillId="0" borderId="0" xfId="0" applyNumberFormat="1" applyFont="1" applyAlignment="1">
      <alignment/>
    </xf>
    <xf numFmtId="170" fontId="45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58" applyNumberFormat="1" applyFont="1" applyAlignment="1">
      <alignment/>
    </xf>
    <xf numFmtId="44" fontId="0" fillId="0" borderId="0" xfId="0" applyNumberFormat="1" applyAlignment="1">
      <alignment/>
    </xf>
    <xf numFmtId="170" fontId="45" fillId="0" borderId="14" xfId="0" applyNumberFormat="1" applyFont="1" applyBorder="1" applyAlignment="1">
      <alignment/>
    </xf>
    <xf numFmtId="170" fontId="45" fillId="0" borderId="0" xfId="58" applyNumberFormat="1" applyFont="1" applyAlignment="1">
      <alignment/>
    </xf>
    <xf numFmtId="165" fontId="0" fillId="0" borderId="0" xfId="0" applyNumberFormat="1" applyAlignment="1">
      <alignment/>
    </xf>
    <xf numFmtId="184" fontId="0" fillId="0" borderId="0" xfId="58" applyNumberFormat="1" applyFont="1" applyAlignment="1">
      <alignment/>
    </xf>
    <xf numFmtId="170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58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55" applyFont="1" applyFill="1" applyAlignment="1">
      <alignment horizontal="center"/>
      <protection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ocking 09-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035-89%20-%20DPU%20Prposed%20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U22">
            <v>10450068.221238377</v>
          </cell>
          <cell r="Z22">
            <v>2392574.3966494994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workbookViewId="0" topLeftCell="A1">
      <selection activeCell="O19" sqref="O19"/>
    </sheetView>
  </sheetViews>
  <sheetFormatPr defaultColWidth="9.140625" defaultRowHeight="15"/>
  <cols>
    <col min="1" max="1" width="2.8515625" style="0" customWidth="1"/>
    <col min="2" max="2" width="22.57421875" style="0" customWidth="1"/>
    <col min="3" max="3" width="12.00390625" style="0" bestFit="1" customWidth="1"/>
    <col min="4" max="4" width="7.7109375" style="0" bestFit="1" customWidth="1"/>
    <col min="5" max="5" width="1.8515625" style="0" bestFit="1" customWidth="1"/>
    <col min="6" max="7" width="10.421875" style="0" bestFit="1" customWidth="1"/>
    <col min="8" max="8" width="1.8515625" style="0" bestFit="1" customWidth="1"/>
    <col min="9" max="9" width="10.7109375" style="0" bestFit="1" customWidth="1"/>
    <col min="10" max="10" width="9.140625" style="0" bestFit="1" customWidth="1"/>
    <col min="11" max="11" width="1.8515625" style="0" bestFit="1" customWidth="1"/>
    <col min="12" max="12" width="11.57421875" style="0" bestFit="1" customWidth="1"/>
    <col min="13" max="13" width="2.28125" style="0" customWidth="1"/>
    <col min="14" max="14" width="7.57421875" style="0" customWidth="1"/>
    <col min="15" max="15" width="11.28125" style="0" customWidth="1"/>
    <col min="16" max="16" width="10.7109375" style="0" bestFit="1" customWidth="1"/>
    <col min="17" max="17" width="8.8515625" style="0" bestFit="1" customWidth="1"/>
    <col min="18" max="18" width="10.421875" style="0" bestFit="1" customWidth="1"/>
    <col min="19" max="19" width="12.7109375" style="0" bestFit="1" customWidth="1"/>
    <col min="20" max="20" width="22.28125" style="0" bestFit="1" customWidth="1"/>
    <col min="21" max="21" width="13.8515625" style="0" bestFit="1" customWidth="1"/>
  </cols>
  <sheetData>
    <row r="1" spans="2:17" ht="17.25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7"/>
      <c r="O1" s="27"/>
      <c r="P1" s="27"/>
      <c r="Q1" s="1"/>
    </row>
    <row r="2" spans="2:17" ht="16.5">
      <c r="B2" s="49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7"/>
      <c r="O2" s="27"/>
      <c r="P2" s="27"/>
      <c r="Q2" s="1"/>
    </row>
    <row r="3" spans="2:17" ht="16.5">
      <c r="B3" s="49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7"/>
      <c r="O3" s="27"/>
      <c r="P3" s="27"/>
      <c r="Q3" s="1"/>
    </row>
    <row r="4" spans="2:17" ht="16.5">
      <c r="B4" s="49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7"/>
      <c r="O4" s="27"/>
      <c r="P4" s="27"/>
      <c r="Q4" s="1"/>
    </row>
    <row r="5" spans="2:17" ht="16.5">
      <c r="B5" s="50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8"/>
      <c r="O5" s="28"/>
      <c r="P5" s="28"/>
      <c r="Q5" s="1"/>
    </row>
    <row r="6" spans="2:17" ht="16.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"/>
    </row>
    <row r="7" spans="2:17" ht="16.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"/>
    </row>
    <row r="8" spans="2:18" ht="17.2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3" ht="17.25" thickBot="1">
      <c r="B9" s="2"/>
      <c r="C9" s="3"/>
      <c r="D9" s="2"/>
      <c r="E9" s="4"/>
      <c r="F9" s="5"/>
      <c r="G9" s="51" t="s">
        <v>24</v>
      </c>
      <c r="H9" s="52"/>
      <c r="I9" s="53"/>
      <c r="J9" s="51" t="s">
        <v>25</v>
      </c>
      <c r="K9" s="52"/>
      <c r="L9" s="53"/>
      <c r="M9" s="10"/>
    </row>
    <row r="10" spans="2:13" ht="15">
      <c r="B10" s="6"/>
      <c r="C10" s="7"/>
      <c r="D10" s="8"/>
      <c r="E10" s="9"/>
      <c r="F10" s="10" t="s">
        <v>5</v>
      </c>
      <c r="G10" s="10" t="s">
        <v>23</v>
      </c>
      <c r="H10" s="10"/>
      <c r="I10" s="10" t="s">
        <v>23</v>
      </c>
      <c r="J10" s="10" t="s">
        <v>23</v>
      </c>
      <c r="K10" s="10"/>
      <c r="L10" s="10" t="s">
        <v>23</v>
      </c>
      <c r="M10" s="10"/>
    </row>
    <row r="11" spans="2:13" ht="15">
      <c r="B11" s="6"/>
      <c r="C11" s="12" t="s">
        <v>5</v>
      </c>
      <c r="D11" s="8" t="s">
        <v>4</v>
      </c>
      <c r="E11" s="9"/>
      <c r="F11" s="10" t="s">
        <v>7</v>
      </c>
      <c r="G11" s="10" t="s">
        <v>6</v>
      </c>
      <c r="H11" s="10"/>
      <c r="I11" s="10" t="s">
        <v>6</v>
      </c>
      <c r="J11" s="10" t="s">
        <v>6</v>
      </c>
      <c r="K11" s="10"/>
      <c r="L11" s="10" t="s">
        <v>6</v>
      </c>
      <c r="M11" s="10"/>
    </row>
    <row r="12" spans="2:13" ht="15">
      <c r="B12" s="6"/>
      <c r="C12" s="13" t="s">
        <v>8</v>
      </c>
      <c r="D12" s="14" t="s">
        <v>9</v>
      </c>
      <c r="E12" s="9"/>
      <c r="F12" s="15" t="s">
        <v>10</v>
      </c>
      <c r="G12" s="15" t="s">
        <v>9</v>
      </c>
      <c r="H12" s="15"/>
      <c r="I12" s="15" t="s">
        <v>7</v>
      </c>
      <c r="J12" s="15" t="s">
        <v>9</v>
      </c>
      <c r="K12" s="15"/>
      <c r="L12" s="15" t="s">
        <v>7</v>
      </c>
      <c r="M12" s="9"/>
    </row>
    <row r="13" spans="2:13" ht="15">
      <c r="B13" s="16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15">
      <c r="B14" s="11" t="s">
        <v>12</v>
      </c>
      <c r="C14" s="17">
        <v>1793</v>
      </c>
      <c r="D14" s="18">
        <v>200</v>
      </c>
      <c r="E14" s="11"/>
      <c r="F14" s="19">
        <f>D14*C14</f>
        <v>358600</v>
      </c>
      <c r="G14" s="11"/>
      <c r="H14" s="11"/>
      <c r="I14" s="11"/>
      <c r="J14" s="11"/>
      <c r="K14" s="11"/>
      <c r="L14" s="11"/>
      <c r="M14" s="11"/>
    </row>
    <row r="15" spans="2:15" ht="15">
      <c r="B15" s="11" t="s">
        <v>13</v>
      </c>
      <c r="C15" s="17">
        <v>6760603</v>
      </c>
      <c r="D15" s="18">
        <v>1.71</v>
      </c>
      <c r="E15" s="11"/>
      <c r="F15" s="19">
        <f>D15*C15</f>
        <v>11560631.129999999</v>
      </c>
      <c r="G15" s="11"/>
      <c r="H15" s="11"/>
      <c r="I15" s="11"/>
      <c r="J15" s="11"/>
      <c r="K15" s="11"/>
      <c r="L15" s="11"/>
      <c r="M15" s="11"/>
      <c r="N15" s="11"/>
      <c r="O15" s="19"/>
    </row>
    <row r="16" spans="2:15" ht="15">
      <c r="B16" s="11" t="s">
        <v>14</v>
      </c>
      <c r="C16" s="17">
        <v>2825640</v>
      </c>
      <c r="D16" s="18">
        <v>10.76</v>
      </c>
      <c r="E16" s="11"/>
      <c r="F16" s="19">
        <f>D16*C16</f>
        <v>30403886.4</v>
      </c>
      <c r="G16" s="20">
        <f>D16*$O$18</f>
        <v>0.7450448345999999</v>
      </c>
      <c r="H16" s="33"/>
      <c r="I16" s="32">
        <f>G16*C16</f>
        <v>2105228.486439144</v>
      </c>
      <c r="J16" s="20">
        <f>D16*$P$18</f>
        <v>0.25587031443999997</v>
      </c>
      <c r="K16" s="33"/>
      <c r="L16" s="29">
        <f>J16*(C16/12*8)</f>
        <v>481998.26352949435</v>
      </c>
      <c r="M16" s="39"/>
      <c r="N16" s="11"/>
      <c r="O16" s="29"/>
    </row>
    <row r="17" spans="2:16" ht="15">
      <c r="B17" s="11" t="s">
        <v>15</v>
      </c>
      <c r="C17" s="17">
        <v>3843734</v>
      </c>
      <c r="D17" s="18">
        <v>7.3</v>
      </c>
      <c r="E17" s="11"/>
      <c r="F17" s="19">
        <f>D17*C17</f>
        <v>28059258.2</v>
      </c>
      <c r="G17" s="20">
        <f>D17*$O$18</f>
        <v>0.5054672204999999</v>
      </c>
      <c r="H17" s="33"/>
      <c r="I17" s="32">
        <f>G17*C17</f>
        <v>1942881.5413213468</v>
      </c>
      <c r="J17" s="20">
        <f>D17*$P$18</f>
        <v>0.1735923137</v>
      </c>
      <c r="K17" s="33"/>
      <c r="L17" s="29">
        <f>J17*(C17/12*8)</f>
        <v>444828.4522049039</v>
      </c>
      <c r="M17" s="39"/>
      <c r="O17" s="43" t="s">
        <v>24</v>
      </c>
      <c r="P17" s="43" t="s">
        <v>26</v>
      </c>
    </row>
    <row r="18" spans="2:18" ht="15">
      <c r="B18" s="11" t="s">
        <v>16</v>
      </c>
      <c r="C18" s="17">
        <v>384941621</v>
      </c>
      <c r="D18" s="18">
        <v>3.5858</v>
      </c>
      <c r="E18" s="11" t="s">
        <v>17</v>
      </c>
      <c r="F18" s="19">
        <f>D18*C18/100</f>
        <v>13803236.645818</v>
      </c>
      <c r="G18" s="21">
        <f>D18*$O$18</f>
        <v>0.24828826839299997</v>
      </c>
      <c r="H18" s="11" t="s">
        <v>17</v>
      </c>
      <c r="I18" s="32">
        <f>G18*C18/100</f>
        <v>955764.8851048447</v>
      </c>
      <c r="J18" s="21">
        <f>D18*$P$18</f>
        <v>0.0852694956802</v>
      </c>
      <c r="K18" s="11" t="s">
        <v>17</v>
      </c>
      <c r="L18" s="29">
        <f>J18*(C18/12*8)/100</f>
        <v>218825.18592659122</v>
      </c>
      <c r="M18" s="39"/>
      <c r="O18" s="44">
        <v>0.069242085</v>
      </c>
      <c r="P18" s="44">
        <v>0.023779769</v>
      </c>
      <c r="Q18" s="40"/>
      <c r="R18" s="30"/>
    </row>
    <row r="19" spans="2:17" ht="15">
      <c r="B19" s="11" t="s">
        <v>18</v>
      </c>
      <c r="C19" s="17">
        <v>1013941762</v>
      </c>
      <c r="D19" s="18">
        <v>2.6963</v>
      </c>
      <c r="E19" s="11" t="s">
        <v>17</v>
      </c>
      <c r="F19" s="19">
        <f>D19*C19/100</f>
        <v>27338911.728806</v>
      </c>
      <c r="G19" s="21">
        <f>D19*$O$18</f>
        <v>0.1866974337855</v>
      </c>
      <c r="H19" s="11" t="s">
        <v>17</v>
      </c>
      <c r="I19" s="32">
        <f>G19*C19/100</f>
        <v>1893003.249733482</v>
      </c>
      <c r="J19" s="21">
        <f>D19*$P$18</f>
        <v>0.0641173911547</v>
      </c>
      <c r="K19" s="11" t="s">
        <v>17</v>
      </c>
      <c r="L19" s="29">
        <f>J19*(C19/12*8)/100</f>
        <v>433408.67041493155</v>
      </c>
      <c r="M19" s="39"/>
      <c r="P19" s="30"/>
      <c r="Q19" s="35"/>
    </row>
    <row r="20" spans="2:17" ht="15">
      <c r="B20" s="11" t="s">
        <v>19</v>
      </c>
      <c r="C20" s="17">
        <v>2278864468.764452</v>
      </c>
      <c r="D20" s="18">
        <v>2.2518</v>
      </c>
      <c r="E20" s="11" t="s">
        <v>17</v>
      </c>
      <c r="F20" s="19">
        <f>D20*C20/100</f>
        <v>51315470.10763793</v>
      </c>
      <c r="G20" s="21">
        <f>D20*$O$18</f>
        <v>0.15591932700299999</v>
      </c>
      <c r="H20" s="11" t="s">
        <v>17</v>
      </c>
      <c r="I20" s="32">
        <f>G20*C20/100</f>
        <v>3553190.143008024</v>
      </c>
      <c r="J20" s="21">
        <f>D20*$P$18</f>
        <v>0.053547283834199995</v>
      </c>
      <c r="K20" s="11" t="s">
        <v>17</v>
      </c>
      <c r="L20" s="29">
        <f>J20*(C20/12*8)/100</f>
        <v>813513.35019069</v>
      </c>
      <c r="M20" s="39"/>
      <c r="N20" t="s">
        <v>27</v>
      </c>
      <c r="O20" s="30">
        <f>'[1]Sheet1'!$U$22</f>
        <v>10450068.221238377</v>
      </c>
      <c r="P20" s="45">
        <f>'[1]Sheet1'!$Z$22</f>
        <v>2392574.3966494994</v>
      </c>
      <c r="Q20" s="41"/>
    </row>
    <row r="21" spans="2:17" ht="15">
      <c r="B21" s="11" t="s">
        <v>20</v>
      </c>
      <c r="C21" s="17">
        <v>0</v>
      </c>
      <c r="D21" s="18"/>
      <c r="E21" s="11"/>
      <c r="F21" s="19"/>
      <c r="G21" s="11"/>
      <c r="H21" s="11"/>
      <c r="I21" s="11"/>
      <c r="J21" s="11"/>
      <c r="K21" s="11"/>
      <c r="L21" s="11"/>
      <c r="M21" s="11"/>
      <c r="N21" t="s">
        <v>28</v>
      </c>
      <c r="O21" s="46">
        <f>I22-O20</f>
        <v>0.08436846360564232</v>
      </c>
      <c r="P21" s="46">
        <f>L22-P20</f>
        <v>-0.4743828885257244</v>
      </c>
      <c r="Q21" s="30"/>
    </row>
    <row r="22" spans="2:15" ht="15">
      <c r="B22" s="22" t="s">
        <v>21</v>
      </c>
      <c r="C22" s="24">
        <v>3677747851.764452</v>
      </c>
      <c r="D22" s="25"/>
      <c r="E22" s="23"/>
      <c r="F22" s="26">
        <f>SUM(F14:F21)</f>
        <v>162839994.21226192</v>
      </c>
      <c r="G22" s="23"/>
      <c r="H22" s="23"/>
      <c r="I22" s="38">
        <f>SUM(I16:I21)</f>
        <v>10450068.30560684</v>
      </c>
      <c r="J22" s="23"/>
      <c r="K22" s="23"/>
      <c r="L22" s="38">
        <f>SUM(L16:L21)</f>
        <v>2392573.922266611</v>
      </c>
      <c r="M22" s="11"/>
      <c r="O22" s="30"/>
    </row>
    <row r="23" spans="2:16" ht="15">
      <c r="B23" s="11"/>
      <c r="C23" s="11"/>
      <c r="D23" s="11"/>
      <c r="E23" s="11"/>
      <c r="F23" s="19"/>
      <c r="G23" s="19"/>
      <c r="H23" s="11"/>
      <c r="I23" s="19"/>
      <c r="J23" s="11"/>
      <c r="K23" s="11"/>
      <c r="L23" s="11"/>
      <c r="M23" s="11"/>
      <c r="N23" s="11"/>
      <c r="O23" s="11"/>
      <c r="P23" s="11"/>
    </row>
    <row r="24" spans="2:19" ht="15">
      <c r="B24" s="11"/>
      <c r="C24" s="11"/>
      <c r="D24" s="11"/>
      <c r="E24" s="11"/>
      <c r="F24" s="19"/>
      <c r="G24" s="19"/>
      <c r="H24" s="11"/>
      <c r="I24" s="29"/>
      <c r="J24" s="19"/>
      <c r="K24" s="19"/>
      <c r="L24" s="19"/>
      <c r="M24" s="19"/>
      <c r="N24" s="19"/>
      <c r="O24" s="19"/>
      <c r="P24" s="19"/>
      <c r="Q24" s="34"/>
      <c r="R24" s="42"/>
      <c r="S24" s="42"/>
    </row>
    <row r="25" spans="12:19" ht="15">
      <c r="L25" s="19"/>
      <c r="M25" s="19"/>
      <c r="N25" s="19"/>
      <c r="O25" s="19"/>
      <c r="P25" s="19"/>
      <c r="Q25" s="34"/>
      <c r="R25" s="42"/>
      <c r="S25" s="42"/>
    </row>
    <row r="26" spans="9:19" ht="15">
      <c r="I26" s="37"/>
      <c r="J26" s="36"/>
      <c r="K26" s="31"/>
      <c r="L26" s="19"/>
      <c r="M26" s="19"/>
      <c r="N26" s="19"/>
      <c r="O26" s="19"/>
      <c r="P26" s="19"/>
      <c r="Q26" s="34"/>
      <c r="R26" s="42"/>
      <c r="S26" s="42"/>
    </row>
    <row r="27" spans="9:19" ht="15">
      <c r="I27" s="37"/>
      <c r="J27" s="36"/>
      <c r="K27" s="31"/>
      <c r="L27" s="19"/>
      <c r="M27" s="19"/>
      <c r="N27" s="19"/>
      <c r="O27" s="19"/>
      <c r="P27" s="19"/>
      <c r="Q27" s="34"/>
      <c r="R27" s="42"/>
      <c r="S27" s="42"/>
    </row>
    <row r="28" spans="12:19" ht="15">
      <c r="L28" s="19"/>
      <c r="M28" s="19"/>
      <c r="N28" s="19"/>
      <c r="O28" s="19"/>
      <c r="P28" s="19"/>
      <c r="Q28" s="34"/>
      <c r="R28" s="42"/>
      <c r="S28" s="42"/>
    </row>
    <row r="29" spans="13:16" ht="15">
      <c r="M29" s="19"/>
      <c r="N29" s="19"/>
      <c r="O29" s="19"/>
      <c r="P29" s="19"/>
    </row>
  </sheetData>
  <sheetProtection/>
  <mergeCells count="7">
    <mergeCell ref="B1:M1"/>
    <mergeCell ref="B2:M2"/>
    <mergeCell ref="B3:M3"/>
    <mergeCell ref="B4:M4"/>
    <mergeCell ref="B5:M5"/>
    <mergeCell ref="G9:I9"/>
    <mergeCell ref="J9:L9"/>
  </mergeCells>
  <printOptions/>
  <pageMargins left="0.7" right="0.7" top="0.75" bottom="0.75" header="0.3" footer="0.3"/>
  <pageSetup fitToHeight="1" fitToWidth="1" horizontalDpi="600" verticalDpi="600" orientation="landscape" scale="82" r:id="rId1"/>
  <headerFooter>
    <oddHeader>&amp;R&amp;"Arial Narrow,Regular"&amp;8Docket No. 10-035-89
DPU Exhibit 4.5</oddHeader>
    <oddFooter>&amp;L&amp;"Arial Narrow,Regular"&amp;8October 26, 2010&amp;R&amp;"Arial Narrow,Regular"&amp;8Abdinasir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Dmiller</cp:lastModifiedBy>
  <cp:lastPrinted>2010-02-22T19:09:46Z</cp:lastPrinted>
  <dcterms:created xsi:type="dcterms:W3CDTF">2010-02-21T23:53:21Z</dcterms:created>
  <dcterms:modified xsi:type="dcterms:W3CDTF">2010-10-26T14:31:18Z</dcterms:modified>
  <cp:category/>
  <cp:version/>
  <cp:contentType/>
  <cp:contentStatus/>
</cp:coreProperties>
</file>