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250" activeTab="0"/>
  </bookViews>
  <sheets>
    <sheet name="Sch 23 RD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<sst xmlns="http://schemas.openxmlformats.org/spreadsheetml/2006/main" count="54" uniqueCount="32">
  <si>
    <t>Rocky Mountain Power - State of Utah</t>
  </si>
  <si>
    <t>Blocking Based on Adjusted Actuals and Forecasted Loads</t>
  </si>
  <si>
    <t>Historical Test Period 12 Months Ending December, 2008</t>
  </si>
  <si>
    <t>Forecast Test Period 12 Months Ending June 2010</t>
  </si>
  <si>
    <t xml:space="preserve">Present </t>
  </si>
  <si>
    <t>Forecasted</t>
  </si>
  <si>
    <t>Proposed</t>
  </si>
  <si>
    <t>Revenue</t>
  </si>
  <si>
    <t>Units</t>
  </si>
  <si>
    <t>Price</t>
  </si>
  <si>
    <t>Dollars</t>
  </si>
  <si>
    <t xml:space="preserve">  Customer Charge</t>
  </si>
  <si>
    <t xml:space="preserve">  kW over 15 (May - Sept)</t>
  </si>
  <si>
    <t xml:space="preserve">  kW over 15 (Oct - Apr)</t>
  </si>
  <si>
    <t xml:space="preserve">  Voltage Discount</t>
  </si>
  <si>
    <t xml:space="preserve">  First 1,500 kWh (May - Sept)</t>
  </si>
  <si>
    <t>¢</t>
  </si>
  <si>
    <t xml:space="preserve">  All Add'l kWh (May - Sept)</t>
  </si>
  <si>
    <t xml:space="preserve">  First 1,500 kWh (Oct - Apr)</t>
  </si>
  <si>
    <t xml:space="preserve">  All Add'l kWh (Oct - Apr)</t>
  </si>
  <si>
    <t xml:space="preserve">  Seasonal Service</t>
  </si>
  <si>
    <t xml:space="preserve">  Unbilled</t>
  </si>
  <si>
    <t xml:space="preserve">  Total</t>
  </si>
  <si>
    <t>Schedule No. 23</t>
  </si>
  <si>
    <t>Schedule 23</t>
  </si>
  <si>
    <t>DPU</t>
  </si>
  <si>
    <t>Sch. 40</t>
  </si>
  <si>
    <t>Sch. 97</t>
  </si>
  <si>
    <t>Schedule 40</t>
  </si>
  <si>
    <t>Schedule 97</t>
  </si>
  <si>
    <t>Target</t>
  </si>
  <si>
    <t>Check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</si>
</sst>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  <numFmt numFmtId="167" formatCode="_(&quot;$&quot;* #,##0_);_(&quot;$&quot;* \(#,##0\);_(&quot;$&quot;* &quot;-&quot;??_);_(@_)"/>
    <numFmt numFmtId="168" formatCode="&quot;$&quot;#,##0.00"/>
    <numFmt numFmtId="169" formatCode="_(&quot;$&quot;* #,##0.0_);_(&quot;$&quot;* \(#,##0.0\);_(&quot;$&quot;* &quot;-&quot;??_);_(@_)"/>
    <numFmt numFmtId="170" formatCode="[$-409]dddd\,\ mmmm\ dd\,\ yyyy"/>
    <numFmt numFmtId="171" formatCode="[$-409]h:mm:ss\ AM/PM"/>
    <numFmt numFmtId="172" formatCode="&quot;$&quot;#,##0.0"/>
    <numFmt numFmtId="173" formatCode="0.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_(* #,##0.0000_);_(* \(#,##0.0000\);_(* &quot;-&quot;??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Arial Narrow"/>
      <family val="2"/>
    </font>
    <font>
      <sz val="12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64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4" fontId="5" fillId="0" borderId="0" xfId="55" applyFont="1" applyFill="1">
      <alignment/>
      <protection/>
    </xf>
    <xf numFmtId="37" fontId="7" fillId="0" borderId="0" xfId="55" applyNumberFormat="1" applyFont="1" applyFill="1" applyProtection="1">
      <alignment/>
      <protection/>
    </xf>
    <xf numFmtId="164" fontId="7" fillId="0" borderId="0" xfId="55" applyFont="1" applyFill="1" applyBorder="1" applyAlignment="1">
      <alignment horizontal="center"/>
      <protection/>
    </xf>
    <xf numFmtId="164" fontId="7" fillId="0" borderId="0" xfId="55" applyFont="1" applyFill="1" applyAlignment="1">
      <alignment horizontal="center"/>
      <protection/>
    </xf>
    <xf numFmtId="164" fontId="8" fillId="0" borderId="0" xfId="55" applyFont="1" applyFill="1">
      <alignment/>
      <protection/>
    </xf>
    <xf numFmtId="37" fontId="9" fillId="0" borderId="0" xfId="55" applyNumberFormat="1" applyFont="1" applyFill="1" applyAlignment="1" applyProtection="1">
      <alignment horizontal="center"/>
      <protection/>
    </xf>
    <xf numFmtId="164" fontId="10" fillId="0" borderId="0" xfId="55" applyFont="1" applyFill="1" applyAlignment="1">
      <alignment horizontal="center"/>
      <protection/>
    </xf>
    <xf numFmtId="164" fontId="9" fillId="0" borderId="0" xfId="55" applyFont="1" applyFill="1" applyBorder="1" applyAlignment="1">
      <alignment horizontal="center"/>
      <protection/>
    </xf>
    <xf numFmtId="164" fontId="9" fillId="0" borderId="0" xfId="55" applyFont="1" applyFill="1" applyAlignment="1">
      <alignment horizontal="center"/>
      <protection/>
    </xf>
    <xf numFmtId="0" fontId="46" fillId="0" borderId="0" xfId="0" applyFont="1" applyAlignment="1">
      <alignment/>
    </xf>
    <xf numFmtId="37" fontId="9" fillId="0" borderId="0" xfId="55" applyNumberFormat="1" applyFont="1" applyFill="1" applyBorder="1" applyAlignment="1" applyProtection="1">
      <alignment horizontal="center"/>
      <protection/>
    </xf>
    <xf numFmtId="37" fontId="9" fillId="0" borderId="10" xfId="55" applyNumberFormat="1" applyFont="1" applyFill="1" applyBorder="1" applyAlignment="1" applyProtection="1" quotePrefix="1">
      <alignment horizontal="center"/>
      <protection/>
    </xf>
    <xf numFmtId="164" fontId="10" fillId="0" borderId="11" xfId="55" applyFont="1" applyFill="1" applyBorder="1" applyAlignment="1" quotePrefix="1">
      <alignment horizontal="center"/>
      <protection/>
    </xf>
    <xf numFmtId="164" fontId="9" fillId="0" borderId="11" xfId="55" applyFont="1" applyFill="1" applyBorder="1" applyAlignment="1">
      <alignment horizontal="center"/>
      <protection/>
    </xf>
    <xf numFmtId="0" fontId="47" fillId="0" borderId="0" xfId="0" applyFont="1" applyAlignment="1">
      <alignment/>
    </xf>
    <xf numFmtId="165" fontId="46" fillId="0" borderId="0" xfId="42" applyNumberFormat="1" applyFont="1" applyAlignment="1">
      <alignment/>
    </xf>
    <xf numFmtId="166" fontId="46" fillId="0" borderId="0" xfId="0" applyNumberFormat="1" applyFont="1" applyAlignment="1">
      <alignment/>
    </xf>
    <xf numFmtId="168" fontId="46" fillId="0" borderId="0" xfId="0" applyNumberFormat="1" applyFont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165" fontId="46" fillId="0" borderId="13" xfId="42" applyNumberFormat="1" applyFont="1" applyBorder="1" applyAlignment="1">
      <alignment/>
    </xf>
    <xf numFmtId="166" fontId="46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166" fontId="46" fillId="0" borderId="0" xfId="44" applyNumberFormat="1" applyFont="1" applyAlignment="1">
      <alignment/>
    </xf>
    <xf numFmtId="166" fontId="46" fillId="0" borderId="14" xfId="44" applyNumberFormat="1" applyFont="1" applyBorder="1" applyAlignment="1">
      <alignment/>
    </xf>
    <xf numFmtId="166" fontId="0" fillId="0" borderId="0" xfId="0" applyNumberFormat="1" applyAlignment="1">
      <alignment/>
    </xf>
    <xf numFmtId="178" fontId="46" fillId="0" borderId="0" xfId="0" applyNumberFormat="1" applyFont="1" applyAlignment="1">
      <alignment/>
    </xf>
    <xf numFmtId="165" fontId="46" fillId="0" borderId="0" xfId="0" applyNumberFormat="1" applyFont="1" applyAlignment="1">
      <alignment/>
    </xf>
    <xf numFmtId="10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55" applyFont="1" applyFill="1" applyAlignment="1">
      <alignment horizontal="center"/>
      <protection/>
    </xf>
    <xf numFmtId="0" fontId="48" fillId="0" borderId="0" xfId="0" applyFont="1" applyAlignment="1">
      <alignment horizontal="center"/>
    </xf>
    <xf numFmtId="164" fontId="6" fillId="0" borderId="15" xfId="55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locking 09-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-035-89%20-%20DPU%20Prposed%20Spre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7">
          <cell r="U27">
            <v>4657420.280989398</v>
          </cell>
          <cell r="Z27">
            <v>1066330.313148372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tabSelected="1" workbookViewId="0" topLeftCell="A1">
      <selection activeCell="O22" sqref="O22"/>
    </sheetView>
  </sheetViews>
  <sheetFormatPr defaultColWidth="9.140625" defaultRowHeight="15"/>
  <cols>
    <col min="1" max="1" width="2.7109375" style="0" customWidth="1"/>
    <col min="2" max="2" width="21.8515625" style="0" customWidth="1"/>
    <col min="3" max="3" width="12.00390625" style="0" bestFit="1" customWidth="1"/>
    <col min="4" max="4" width="7.140625" style="0" bestFit="1" customWidth="1"/>
    <col min="5" max="5" width="1.8515625" style="0" bestFit="1" customWidth="1"/>
    <col min="6" max="6" width="10.421875" style="0" bestFit="1" customWidth="1"/>
    <col min="7" max="7" width="8.28125" style="0" bestFit="1" customWidth="1"/>
    <col min="8" max="8" width="1.8515625" style="0" bestFit="1" customWidth="1"/>
    <col min="9" max="9" width="10.421875" style="0" bestFit="1" customWidth="1"/>
    <col min="10" max="10" width="8.28125" style="0" bestFit="1" customWidth="1"/>
    <col min="11" max="11" width="1.8515625" style="0" bestFit="1" customWidth="1"/>
    <col min="13" max="13" width="3.7109375" style="0" customWidth="1"/>
    <col min="14" max="14" width="6.28125" style="0" customWidth="1"/>
    <col min="15" max="16" width="12.7109375" style="0" bestFit="1" customWidth="1"/>
    <col min="17" max="17" width="10.421875" style="0" bestFit="1" customWidth="1"/>
    <col min="18" max="18" width="12.7109375" style="0" bestFit="1" customWidth="1"/>
  </cols>
  <sheetData>
    <row r="1" spans="2:11" ht="17.25">
      <c r="B1" s="31" t="s">
        <v>0</v>
      </c>
      <c r="C1" s="32"/>
      <c r="D1" s="32"/>
      <c r="E1" s="32"/>
      <c r="F1" s="32"/>
      <c r="G1" s="32"/>
      <c r="H1" s="32"/>
      <c r="I1" s="32"/>
      <c r="J1" s="32"/>
      <c r="K1" s="1"/>
    </row>
    <row r="2" spans="2:11" ht="16.5">
      <c r="B2" s="33" t="s">
        <v>1</v>
      </c>
      <c r="C2" s="32"/>
      <c r="D2" s="32"/>
      <c r="E2" s="32"/>
      <c r="F2" s="32"/>
      <c r="G2" s="32"/>
      <c r="H2" s="32"/>
      <c r="I2" s="32"/>
      <c r="J2" s="32"/>
      <c r="K2" s="1"/>
    </row>
    <row r="3" spans="2:11" ht="16.5">
      <c r="B3" s="33" t="s">
        <v>2</v>
      </c>
      <c r="C3" s="32"/>
      <c r="D3" s="32"/>
      <c r="E3" s="32"/>
      <c r="F3" s="32"/>
      <c r="G3" s="32"/>
      <c r="H3" s="32"/>
      <c r="I3" s="32"/>
      <c r="J3" s="32"/>
      <c r="K3" s="1"/>
    </row>
    <row r="4" spans="2:11" ht="16.5">
      <c r="B4" s="33" t="s">
        <v>3</v>
      </c>
      <c r="C4" s="32"/>
      <c r="D4" s="32"/>
      <c r="E4" s="32"/>
      <c r="F4" s="32"/>
      <c r="G4" s="32"/>
      <c r="H4" s="32"/>
      <c r="I4" s="32"/>
      <c r="J4" s="32"/>
      <c r="K4" s="1"/>
    </row>
    <row r="5" spans="2:11" ht="16.5">
      <c r="B5" s="34" t="s">
        <v>24</v>
      </c>
      <c r="C5" s="34"/>
      <c r="D5" s="34"/>
      <c r="E5" s="34"/>
      <c r="F5" s="34"/>
      <c r="G5" s="34"/>
      <c r="H5" s="34"/>
      <c r="I5" s="34"/>
      <c r="J5" s="34"/>
      <c r="K5" s="1"/>
    </row>
    <row r="6" spans="2:7" ht="17.25" thickBot="1">
      <c r="B6" s="1"/>
      <c r="C6" s="1"/>
      <c r="D6" s="1"/>
      <c r="E6" s="1"/>
      <c r="F6" s="1"/>
      <c r="G6" s="1"/>
    </row>
    <row r="7" spans="2:12" ht="16.5" thickBot="1">
      <c r="B7" s="2"/>
      <c r="C7" s="3"/>
      <c r="D7" s="2"/>
      <c r="E7" s="4"/>
      <c r="F7" s="5"/>
      <c r="G7" s="35" t="s">
        <v>28</v>
      </c>
      <c r="H7" s="36"/>
      <c r="I7" s="37"/>
      <c r="J7" s="35" t="s">
        <v>29</v>
      </c>
      <c r="K7" s="36"/>
      <c r="L7" s="37"/>
    </row>
    <row r="8" spans="2:12" ht="15">
      <c r="B8" s="6"/>
      <c r="C8" s="7"/>
      <c r="D8" s="8"/>
      <c r="E8" s="9"/>
      <c r="F8" s="10" t="s">
        <v>5</v>
      </c>
      <c r="G8" s="10" t="s">
        <v>25</v>
      </c>
      <c r="H8" s="9"/>
      <c r="I8" s="10" t="s">
        <v>25</v>
      </c>
      <c r="J8" s="10" t="s">
        <v>25</v>
      </c>
      <c r="K8" s="9"/>
      <c r="L8" s="10" t="s">
        <v>25</v>
      </c>
    </row>
    <row r="9" spans="2:12" ht="15">
      <c r="B9" s="6"/>
      <c r="C9" s="12" t="s">
        <v>5</v>
      </c>
      <c r="D9" s="8" t="s">
        <v>4</v>
      </c>
      <c r="E9" s="9"/>
      <c r="F9" s="10" t="s">
        <v>7</v>
      </c>
      <c r="G9" s="10" t="s">
        <v>6</v>
      </c>
      <c r="H9" s="9"/>
      <c r="I9" s="10" t="s">
        <v>6</v>
      </c>
      <c r="J9" s="10" t="s">
        <v>6</v>
      </c>
      <c r="K9" s="9"/>
      <c r="L9" s="10" t="s">
        <v>6</v>
      </c>
    </row>
    <row r="10" spans="2:12" ht="15">
      <c r="B10" s="6"/>
      <c r="C10" s="13" t="s">
        <v>8</v>
      </c>
      <c r="D10" s="14" t="s">
        <v>9</v>
      </c>
      <c r="E10" s="9"/>
      <c r="F10" s="15" t="s">
        <v>10</v>
      </c>
      <c r="G10" s="15" t="s">
        <v>9</v>
      </c>
      <c r="H10" s="9"/>
      <c r="I10" s="15" t="s">
        <v>7</v>
      </c>
      <c r="J10" s="15" t="s">
        <v>9</v>
      </c>
      <c r="K10" s="9"/>
      <c r="L10" s="15" t="s">
        <v>7</v>
      </c>
    </row>
    <row r="11" spans="2:10" ht="15">
      <c r="B11" s="16" t="s">
        <v>23</v>
      </c>
      <c r="C11" s="11"/>
      <c r="D11" s="11"/>
      <c r="E11" s="11"/>
      <c r="F11" s="11"/>
      <c r="G11" s="11"/>
      <c r="J11" s="11"/>
    </row>
    <row r="12" spans="2:12" ht="15">
      <c r="B12" s="11" t="s">
        <v>11</v>
      </c>
      <c r="C12" s="17">
        <v>904591</v>
      </c>
      <c r="D12" s="18">
        <v>8</v>
      </c>
      <c r="E12" s="11"/>
      <c r="F12" s="18">
        <f>D12*C12</f>
        <v>7236728</v>
      </c>
      <c r="G12" s="25"/>
      <c r="H12" s="11"/>
      <c r="I12" s="25"/>
      <c r="J12" s="25"/>
      <c r="K12" s="11"/>
      <c r="L12" s="25"/>
    </row>
    <row r="13" spans="2:15" ht="15">
      <c r="B13" s="11" t="s">
        <v>12</v>
      </c>
      <c r="C13" s="17">
        <v>350607</v>
      </c>
      <c r="D13" s="19">
        <v>7.25</v>
      </c>
      <c r="E13" s="11"/>
      <c r="F13" s="18">
        <f>D13*C13</f>
        <v>2541900.75</v>
      </c>
      <c r="G13" s="19">
        <f>D13*$O$15</f>
        <v>0.3472122875</v>
      </c>
      <c r="H13" s="11"/>
      <c r="I13" s="25">
        <f>G13*C13</f>
        <v>121735.0584835125</v>
      </c>
      <c r="J13" s="19">
        <f>D13*$P$15</f>
        <v>0.11924288875</v>
      </c>
      <c r="K13" s="11"/>
      <c r="L13" s="25">
        <f>J13*(C13/12*8)</f>
        <v>27871.5943306475</v>
      </c>
      <c r="O13" s="27"/>
    </row>
    <row r="14" spans="2:16" ht="15">
      <c r="B14" s="11" t="s">
        <v>13</v>
      </c>
      <c r="C14" s="17">
        <v>332283</v>
      </c>
      <c r="D14" s="19">
        <v>7.3</v>
      </c>
      <c r="E14" s="11"/>
      <c r="F14" s="18">
        <f>D14*C14</f>
        <v>2425665.9</v>
      </c>
      <c r="G14" s="19">
        <f>D14*$O$15</f>
        <v>0.349606855</v>
      </c>
      <c r="H14" s="11"/>
      <c r="I14" s="25">
        <f>G14*C14</f>
        <v>116168.41459996499</v>
      </c>
      <c r="J14" s="19">
        <f>D14*$P$15</f>
        <v>0.1200652535</v>
      </c>
      <c r="K14" s="11"/>
      <c r="L14" s="25">
        <f>J14*(C14/12*8)</f>
        <v>26597.095085827</v>
      </c>
      <c r="O14" s="24" t="s">
        <v>26</v>
      </c>
      <c r="P14" s="24" t="s">
        <v>27</v>
      </c>
    </row>
    <row r="15" spans="2:16" ht="15">
      <c r="B15" s="11" t="s">
        <v>14</v>
      </c>
      <c r="C15" s="17">
        <v>5569</v>
      </c>
      <c r="D15" s="19">
        <v>-0.41</v>
      </c>
      <c r="E15" s="11"/>
      <c r="F15" s="18">
        <f>D15*C15</f>
        <v>-2283.29</v>
      </c>
      <c r="G15" s="19"/>
      <c r="H15" s="11"/>
      <c r="I15" s="25"/>
      <c r="J15" s="19"/>
      <c r="K15" s="11"/>
      <c r="L15" s="25"/>
      <c r="O15" s="30">
        <v>0.04789135</v>
      </c>
      <c r="P15" s="30">
        <v>0.016447295</v>
      </c>
    </row>
    <row r="16" spans="2:12" ht="15">
      <c r="B16" s="11" t="s">
        <v>15</v>
      </c>
      <c r="C16" s="17">
        <v>266278933</v>
      </c>
      <c r="D16" s="11">
        <v>9.8214</v>
      </c>
      <c r="E16" s="11" t="s">
        <v>16</v>
      </c>
      <c r="F16" s="18">
        <f>D16*C16/100</f>
        <v>26152319.125662003</v>
      </c>
      <c r="G16" s="28">
        <f>D16*$O$15</f>
        <v>0.47036010489</v>
      </c>
      <c r="H16" s="11" t="s">
        <v>16</v>
      </c>
      <c r="I16" s="25">
        <f>G16*C16/100</f>
        <v>1252469.8685587728</v>
      </c>
      <c r="J16" s="28">
        <f>D16*$P$15</f>
        <v>0.16153546311300002</v>
      </c>
      <c r="K16" s="11" t="s">
        <v>16</v>
      </c>
      <c r="L16" s="25">
        <f>J16*(C16/12*8)/100</f>
        <v>286756.6050626033</v>
      </c>
    </row>
    <row r="17" spans="2:16" ht="15">
      <c r="B17" s="11" t="s">
        <v>17</v>
      </c>
      <c r="C17" s="17">
        <v>285728059</v>
      </c>
      <c r="D17" s="11">
        <v>5.5063</v>
      </c>
      <c r="E17" s="11" t="s">
        <v>16</v>
      </c>
      <c r="F17" s="18">
        <f>D17*C17/100</f>
        <v>15733044.112717</v>
      </c>
      <c r="G17" s="28">
        <f>D17*$O$15</f>
        <v>0.263704140505</v>
      </c>
      <c r="H17" s="11" t="s">
        <v>16</v>
      </c>
      <c r="I17" s="25">
        <f>G17*C17/100</f>
        <v>753476.7221675694</v>
      </c>
      <c r="J17" s="28">
        <f>D17*$P$15</f>
        <v>0.0905637404585</v>
      </c>
      <c r="K17" s="11" t="s">
        <v>16</v>
      </c>
      <c r="L17" s="25">
        <f>J17*(C17/12*8)/100</f>
        <v>172510.6785132465</v>
      </c>
      <c r="N17" t="s">
        <v>30</v>
      </c>
      <c r="O17" s="27">
        <f>'[1]Sheet1'!$U$27</f>
        <v>4657420.280989398</v>
      </c>
      <c r="P17" s="27">
        <f>'[1]Sheet1'!$Z$27</f>
        <v>1066330.313148372</v>
      </c>
    </row>
    <row r="18" spans="2:16" ht="15">
      <c r="B18" s="11" t="s">
        <v>18</v>
      </c>
      <c r="C18" s="17">
        <v>371991564</v>
      </c>
      <c r="D18" s="11">
        <v>9.04</v>
      </c>
      <c r="E18" s="11" t="s">
        <v>16</v>
      </c>
      <c r="F18" s="18">
        <f>D18*C18/100</f>
        <v>33628037.38559999</v>
      </c>
      <c r="G18" s="28">
        <f>D18*$O$15</f>
        <v>0.4329378039999999</v>
      </c>
      <c r="H18" s="11" t="s">
        <v>16</v>
      </c>
      <c r="I18" s="25">
        <f>G18*C18/100</f>
        <v>1610492.1082468543</v>
      </c>
      <c r="J18" s="28">
        <f>D18*$P$15</f>
        <v>0.14868354679999998</v>
      </c>
      <c r="K18" s="11" t="s">
        <v>16</v>
      </c>
      <c r="L18" s="25">
        <f>J18*(C18/12*8)/100</f>
        <v>368726.8341013279</v>
      </c>
      <c r="N18" t="s">
        <v>31</v>
      </c>
      <c r="O18" s="27">
        <f>I22-O17</f>
        <v>0.16919695306569338</v>
      </c>
      <c r="P18" s="27">
        <f>L22-P17</f>
        <v>-0.40759830619208515</v>
      </c>
    </row>
    <row r="19" spans="2:12" ht="15">
      <c r="B19" s="11" t="s">
        <v>19</v>
      </c>
      <c r="C19" s="17">
        <v>330822960.7588349</v>
      </c>
      <c r="D19" s="11">
        <v>5.0688</v>
      </c>
      <c r="E19" s="11" t="s">
        <v>16</v>
      </c>
      <c r="F19" s="18">
        <f>D19*C19/100</f>
        <v>16768754.234943824</v>
      </c>
      <c r="G19" s="28">
        <f>D19*$O$15</f>
        <v>0.24275167488000002</v>
      </c>
      <c r="H19" s="11" t="s">
        <v>16</v>
      </c>
      <c r="I19" s="25">
        <f>G19*C19/100</f>
        <v>803078.2781296768</v>
      </c>
      <c r="J19" s="28">
        <f>D19*$P$15</f>
        <v>0.08336804889600001</v>
      </c>
      <c r="K19" s="11" t="s">
        <v>16</v>
      </c>
      <c r="L19" s="25">
        <f>J19*(C19/12*8)/100</f>
        <v>183867.0984564136</v>
      </c>
    </row>
    <row r="20" spans="2:12" ht="15">
      <c r="B20" s="11" t="s">
        <v>20</v>
      </c>
      <c r="C20" s="17">
        <v>0</v>
      </c>
      <c r="D20" s="11">
        <v>96</v>
      </c>
      <c r="E20" s="11"/>
      <c r="F20" s="18"/>
      <c r="G20" s="18"/>
      <c r="H20" s="11"/>
      <c r="I20" s="25"/>
      <c r="J20" s="18"/>
      <c r="K20" s="11"/>
      <c r="L20" s="25"/>
    </row>
    <row r="21" spans="2:12" ht="15">
      <c r="B21" s="11" t="s">
        <v>21</v>
      </c>
      <c r="C21" s="17">
        <v>0</v>
      </c>
      <c r="D21" s="11"/>
      <c r="E21" s="11"/>
      <c r="F21" s="18"/>
      <c r="G21" s="11"/>
      <c r="H21" s="11"/>
      <c r="I21" s="25"/>
      <c r="J21" s="11"/>
      <c r="K21" s="11"/>
      <c r="L21" s="25"/>
    </row>
    <row r="22" spans="2:12" ht="15">
      <c r="B22" s="20" t="s">
        <v>22</v>
      </c>
      <c r="C22" s="22">
        <f>SUM(C16:C19)</f>
        <v>1254821516.7588348</v>
      </c>
      <c r="D22" s="21"/>
      <c r="E22" s="21"/>
      <c r="F22" s="23">
        <f>SUM(F12:F21)</f>
        <v>104484166.21892282</v>
      </c>
      <c r="G22" s="21"/>
      <c r="H22" s="21"/>
      <c r="I22" s="26">
        <f>SUM(I12:I21)</f>
        <v>4657420.450186351</v>
      </c>
      <c r="J22" s="21"/>
      <c r="K22" s="21"/>
      <c r="L22" s="26">
        <f>SUM(L12:L21)</f>
        <v>1066329.905550066</v>
      </c>
    </row>
    <row r="23" spans="2:10" ht="15">
      <c r="B23" s="11"/>
      <c r="C23" s="29"/>
      <c r="D23" s="11"/>
      <c r="E23" s="11"/>
      <c r="F23" s="18"/>
      <c r="G23" s="11"/>
      <c r="H23" s="11"/>
      <c r="I23" s="25"/>
      <c r="J23" s="11"/>
    </row>
    <row r="24" spans="2:10" ht="15">
      <c r="B24" s="11"/>
      <c r="C24" s="11"/>
      <c r="D24" s="11"/>
      <c r="E24" s="11"/>
      <c r="F24" s="18"/>
      <c r="G24" s="11"/>
      <c r="H24" s="11"/>
      <c r="I24" s="25"/>
      <c r="J24" s="11"/>
    </row>
  </sheetData>
  <sheetProtection/>
  <mergeCells count="7">
    <mergeCell ref="B1:J1"/>
    <mergeCell ref="B2:J2"/>
    <mergeCell ref="B3:J3"/>
    <mergeCell ref="B4:J4"/>
    <mergeCell ref="B5:J5"/>
    <mergeCell ref="G7:I7"/>
    <mergeCell ref="J7:L7"/>
  </mergeCells>
  <printOptions/>
  <pageMargins left="0.7" right="0.7" top="0.75" bottom="0.75" header="0.3" footer="0.3"/>
  <pageSetup fitToHeight="1" fitToWidth="1" horizontalDpi="600" verticalDpi="600" orientation="portrait" scale="68" r:id="rId1"/>
  <headerFooter>
    <oddHeader>&amp;R&amp;"Arial Narrow,Regular"&amp;8Docket No. 10-035-89
DPU Exhibit 4.7</oddHeader>
    <oddFooter>&amp;L&amp;"Arial Narrow,Regular"&amp;8October 26, 2010&amp;R&amp;"Arial Narrow,Regular"&amp;8Abdinasir Abdulle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Aabdulle</dc:creator>
  <cp:keywords/>
  <dc:description/>
  <cp:lastModifiedBy>Dmiller</cp:lastModifiedBy>
  <cp:lastPrinted>2010-10-26T14:16:44Z</cp:lastPrinted>
  <dcterms:created xsi:type="dcterms:W3CDTF">2010-02-21T23:58:55Z</dcterms:created>
  <dcterms:modified xsi:type="dcterms:W3CDTF">2010-10-26T14:33:45Z</dcterms:modified>
  <cp:category/>
  <cp:version/>
  <cp:contentType/>
  <cp:contentStatus/>
</cp:coreProperties>
</file>