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checkCompatibility="1" defaultThemeVersion="124226"/>
  <bookViews>
    <workbookView xWindow="480" yWindow="105" windowWidth="7740" windowHeight="9150" tabRatio="873"/>
  </bookViews>
  <sheets>
    <sheet name="4.7" sheetId="51" r:id="rId1"/>
    <sheet name="4.7.1" sheetId="84" r:id="rId2"/>
    <sheet name="4.7.2" sheetId="64" r:id="rId3"/>
    <sheet name="4.7.3" sheetId="47" r:id="rId4"/>
    <sheet name="4.7.4" sheetId="60" r:id="rId5"/>
    <sheet name="4.7.5" sheetId="96" r:id="rId6"/>
  </sheets>
  <definedNames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"45FIHJWMI3GHFVKWLVCY66MTN"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4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calcMode="manual"/>
</workbook>
</file>

<file path=xl/calcChain.xml><?xml version="1.0" encoding="utf-8"?>
<calcChain xmlns="http://schemas.openxmlformats.org/spreadsheetml/2006/main">
  <c r="H34" i="51"/>
  <c r="I27" i="96"/>
  <c r="E31" i="51" s="1"/>
  <c r="H31" s="1"/>
  <c r="I19" i="96"/>
  <c r="E29" i="51" s="1"/>
  <c r="H29" s="1"/>
  <c r="E12" l="1"/>
  <c r="H12" s="1"/>
  <c r="E16" l="1"/>
  <c r="H16" s="1"/>
  <c r="D15" i="47" l="1"/>
  <c r="E15" i="51" s="1"/>
  <c r="H15" s="1"/>
  <c r="E19" i="84" l="1"/>
  <c r="C16"/>
  <c r="C20" s="1"/>
  <c r="B16" l="1"/>
  <c r="B20" s="1"/>
  <c r="E13"/>
  <c r="E15"/>
  <c r="D16" l="1"/>
  <c r="E11"/>
  <c r="E16" s="1"/>
  <c r="E20" l="1"/>
  <c r="E22" s="1"/>
  <c r="E31" s="1"/>
  <c r="E30"/>
  <c r="D20"/>
  <c r="E32" l="1"/>
  <c r="E10" i="51" s="1"/>
  <c r="H10" s="1"/>
  <c r="C18" i="60" l="1"/>
  <c r="C20" s="1"/>
  <c r="B18"/>
  <c r="B20" s="1"/>
  <c r="D18"/>
  <c r="D20" s="1"/>
  <c r="B30" l="1"/>
  <c r="B32" s="1"/>
  <c r="C31" i="47"/>
  <c r="C33" s="1"/>
  <c r="E19" i="51" l="1"/>
  <c r="H19" s="1"/>
  <c r="D30" i="60"/>
  <c r="D32" s="1"/>
  <c r="E31" i="47"/>
  <c r="E33" s="1"/>
  <c r="E21" i="51" s="1"/>
  <c r="H21" s="1"/>
  <c r="C30" i="60"/>
  <c r="C32" s="1"/>
  <c r="D31" i="47"/>
  <c r="D33" s="1"/>
  <c r="E20" i="51" s="1"/>
  <c r="H20" s="1"/>
  <c r="B34" i="60" l="1"/>
  <c r="B39" l="1"/>
  <c r="C34"/>
  <c r="C39" s="1"/>
  <c r="E25" i="51" s="1"/>
  <c r="H25" s="1"/>
  <c r="E24" l="1"/>
  <c r="H24" s="1"/>
  <c r="D34" i="60"/>
  <c r="D39" l="1"/>
  <c r="E26" i="51" l="1"/>
  <c r="H26" s="1"/>
</calcChain>
</file>

<file path=xl/sharedStrings.xml><?xml version="1.0" encoding="utf-8"?>
<sst xmlns="http://schemas.openxmlformats.org/spreadsheetml/2006/main" count="274" uniqueCount="142">
  <si>
    <t xml:space="preserve"> </t>
  </si>
  <si>
    <t>TOTAL</t>
  </si>
  <si>
    <t>ACCOUNT</t>
  </si>
  <si>
    <t>COMPANY</t>
  </si>
  <si>
    <t>FACTOR</t>
  </si>
  <si>
    <t>FACTOR %</t>
  </si>
  <si>
    <t>ALLOCATED</t>
  </si>
  <si>
    <t>REF#</t>
  </si>
  <si>
    <t>Adjustment to Expense:</t>
  </si>
  <si>
    <t>SO</t>
  </si>
  <si>
    <t>Insurance Expense</t>
  </si>
  <si>
    <t>Total</t>
  </si>
  <si>
    <t>Account</t>
  </si>
  <si>
    <t>Deductible</t>
  </si>
  <si>
    <t>Year</t>
  </si>
  <si>
    <t>UT</t>
  </si>
  <si>
    <t>Apr 2008 - Mar 2009</t>
  </si>
  <si>
    <t>Apr 2009 - Mar 2010</t>
  </si>
  <si>
    <t>Actual Losses (after deductible)</t>
  </si>
  <si>
    <t>System Transmission Losses</t>
  </si>
  <si>
    <t>System Non-T&amp;D Losses</t>
  </si>
  <si>
    <t>Annual Average</t>
  </si>
  <si>
    <t>TYPE</t>
  </si>
  <si>
    <t>Property Insurance - Transmission</t>
  </si>
  <si>
    <t>SG</t>
  </si>
  <si>
    <t>Property Insurance - Non-T&amp;D</t>
  </si>
  <si>
    <t>549302</t>
  </si>
  <si>
    <t>549301</t>
  </si>
  <si>
    <t>Transfer to System Transmission Maintenance</t>
  </si>
  <si>
    <t>Transfer to System Non-T&amp;D Maintenance</t>
  </si>
  <si>
    <t>Annual Losses Above Deductible</t>
  </si>
  <si>
    <t>Current Plan Structure:</t>
  </si>
  <si>
    <t xml:space="preserve">Per Event Deductible </t>
  </si>
  <si>
    <t>Per Event Deductible (Covered by O&amp;M)</t>
  </si>
  <si>
    <t>Transfer to O&amp;M</t>
  </si>
  <si>
    <t xml:space="preserve">Liability Insurance Expense </t>
  </si>
  <si>
    <t>Third Party Liability Insurance Expense - Captive portion</t>
  </si>
  <si>
    <t>Amount</t>
  </si>
  <si>
    <t>Description</t>
  </si>
  <si>
    <t xml:space="preserve">and replaced by self-insurance thereafter.  </t>
  </si>
  <si>
    <t>A portion of third party liability was covered by captive insurance through March 21, 2011</t>
  </si>
  <si>
    <t>Change in Property Insurance due to the end of captive insurance coverage:</t>
  </si>
  <si>
    <t>Utah Distribution Losses</t>
  </si>
  <si>
    <t>Property Insurance - Utah Distribution</t>
  </si>
  <si>
    <t>Transfer to Utah Distribution Maintenance</t>
  </si>
  <si>
    <t>Difference</t>
  </si>
  <si>
    <t>Portion of Period Before 3/21/2011</t>
  </si>
  <si>
    <t>O&amp;M to transfer due to change in deductible</t>
  </si>
  <si>
    <t>after 3/21/2011</t>
  </si>
  <si>
    <t>FERC Acct</t>
  </si>
  <si>
    <t>Locatn</t>
  </si>
  <si>
    <t>Pstng Date</t>
  </si>
  <si>
    <t>Rocky Mountain Power</t>
  </si>
  <si>
    <t>Totals</t>
  </si>
  <si>
    <t>Cash</t>
  </si>
  <si>
    <t>Excluding Auto (280311)</t>
  </si>
  <si>
    <t>Auto (280312)</t>
  </si>
  <si>
    <t>Construction (280313)</t>
  </si>
  <si>
    <t>3 Year Average</t>
  </si>
  <si>
    <t>* Insurance monies are not received until after the incident is settled (paid). At that time a claim is submitted to insurance company for reimbursement.</t>
  </si>
  <si>
    <t>Adjustment Detail:</t>
  </si>
  <si>
    <t>Jul-08 to Jun-09</t>
  </si>
  <si>
    <t>Jul-09 to Jun-10</t>
  </si>
  <si>
    <t>Net Amount</t>
  </si>
  <si>
    <t>3 Year Average - Cash Basis</t>
  </si>
  <si>
    <t>Above</t>
  </si>
  <si>
    <t>Regulatory Adjustment</t>
  </si>
  <si>
    <t>Jul-10 to June 11</t>
  </si>
  <si>
    <t>Period</t>
  </si>
  <si>
    <t>012</t>
  </si>
  <si>
    <t>003</t>
  </si>
  <si>
    <t>004</t>
  </si>
  <si>
    <t>005</t>
  </si>
  <si>
    <t>006</t>
  </si>
  <si>
    <t>2011</t>
  </si>
  <si>
    <t>010</t>
  </si>
  <si>
    <t>Total Company</t>
  </si>
  <si>
    <t>Allocator</t>
  </si>
  <si>
    <t>10154363</t>
  </si>
  <si>
    <t>9240000</t>
  </si>
  <si>
    <t>10154539</t>
  </si>
  <si>
    <t>10154575</t>
  </si>
  <si>
    <t>10154615</t>
  </si>
  <si>
    <t>10154656</t>
  </si>
  <si>
    <t>Commercial insurance covers a portion of non-T&amp;D property damage above a deductible.  Up through March 21, 2011,</t>
  </si>
  <si>
    <t xml:space="preserve"> captive insurance covered a portion and the rest was self-insured.  After March 21, 2011, all property damage not covered </t>
  </si>
  <si>
    <t xml:space="preserve">Following the termination of the captive insurance coverage on March 21, 2011, the insurance accrual will be based on </t>
  </si>
  <si>
    <t>000103</t>
  </si>
  <si>
    <t>the average of damages occurring in the last 3 years, after applying a deductible.</t>
  </si>
  <si>
    <t>Injuries &amp; Damages Expense - Three Year Average</t>
  </si>
  <si>
    <t>Base Year Expense</t>
  </si>
  <si>
    <t>by commercial insurance is self-insured.</t>
  </si>
  <si>
    <t>Previous Plan Structure:</t>
  </si>
  <si>
    <t>Actual captive property insurance premium in base period</t>
  </si>
  <si>
    <t>Actual property insurance provision under captive in base period</t>
  </si>
  <si>
    <t>Remove post-captive accrual from base period</t>
  </si>
  <si>
    <t>Captive insurance premium in base results</t>
  </si>
  <si>
    <t>Captive third party liability insurance in unadjusted results</t>
  </si>
  <si>
    <t>Utah General Rate Case - May 2013</t>
  </si>
  <si>
    <t>Page 4.7</t>
  </si>
  <si>
    <t>4.7.1</t>
  </si>
  <si>
    <t>4.7.3</t>
  </si>
  <si>
    <t>4.7.4</t>
  </si>
  <si>
    <t>4.7.5</t>
  </si>
  <si>
    <t>Pg 4.7</t>
  </si>
  <si>
    <t>Ref 4.7</t>
  </si>
  <si>
    <t>4.7.2</t>
  </si>
  <si>
    <t>Property Damage Not Covered by Commercial Insurance</t>
  </si>
  <si>
    <t>Minus Insurance Receivable</t>
  </si>
  <si>
    <t>Ankney Ins Proceeds-Final</t>
  </si>
  <si>
    <t>WIRE-12/29/10-PPL MONTANA LLC</t>
  </si>
  <si>
    <t>9250000</t>
  </si>
  <si>
    <t>401000</t>
  </si>
  <si>
    <t>125870303</t>
  </si>
  <si>
    <t>125875753</t>
  </si>
  <si>
    <t>* Third Party Receivable (Excluding Captive)</t>
  </si>
  <si>
    <t>Ref 4.1</t>
  </si>
  <si>
    <t>Included in Base Year Results (Cost Center 13272)</t>
  </si>
  <si>
    <t>Net Base Year  Expense Included in Results</t>
  </si>
  <si>
    <t>Captive claims accrued in base period</t>
  </si>
  <si>
    <t>Miscellaneous Insurance Costs to Remove</t>
  </si>
  <si>
    <t>CEMA Amortization</t>
  </si>
  <si>
    <t>California Emergency Memorandum Account (CEMA)</t>
  </si>
  <si>
    <t>Colstrip Litigation Settlement</t>
  </si>
  <si>
    <t>Document No</t>
  </si>
  <si>
    <t>Apr 2010 - Mar 2011</t>
  </si>
  <si>
    <t>CEMA set-up</t>
  </si>
  <si>
    <t>2010</t>
  </si>
  <si>
    <t>The captive third party liability expense in the base period will be replaced by the average</t>
  </si>
  <si>
    <t>injuries and damages expense on page 4.7.1.</t>
  </si>
  <si>
    <t>Actual self-insurance accrual March 2011 - June 2011</t>
  </si>
  <si>
    <t xml:space="preserve">Remove Captive Third Party Liability </t>
  </si>
  <si>
    <t>Remove Captive Premium from base period</t>
  </si>
  <si>
    <t xml:space="preserve">Transfer Expense due to change in deductible </t>
  </si>
  <si>
    <t>Remove Insurance Settlement - Colstrip</t>
  </si>
  <si>
    <t xml:space="preserve">Accumulated Deferred Income Tax Balance </t>
  </si>
  <si>
    <t xml:space="preserve">Adjust Injuries &amp; Damages to 3-year average </t>
  </si>
  <si>
    <t>Self-insured Property Damage Expense to Replace Captive:</t>
  </si>
  <si>
    <t>Adjustment to Tax:</t>
  </si>
  <si>
    <t xml:space="preserve">Remove Entries for CA CEMA Reg. Asset </t>
  </si>
  <si>
    <t>UTAH</t>
  </si>
  <si>
    <t>Description of Adjustment: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</si>
</sst>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\ ;\(&quot;$&quot;#,##0\)"/>
    <numFmt numFmtId="167" formatCode="_-* #,##0\ &quot;F&quot;_-;\-* #,##0\ &quot;F&quot;_-;_-* &quot;-&quot;\ &quot;F&quot;_-;_-@_-"/>
    <numFmt numFmtId="168" formatCode="#,##0.000;[Red]\-#,##0.000"/>
    <numFmt numFmtId="169" formatCode="_(&quot;$&quot;* #,##0_);_(&quot;$&quot;* \(#,##0\);_(&quot;$&quot;* &quot;-&quot;??_);_(@_)"/>
    <numFmt numFmtId="170" formatCode="mm/dd/yyyy"/>
    <numFmt numFmtId="171" formatCode="0.0000%"/>
    <numFmt numFmtId="172" formatCode="0.000%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24"/>
      <name val="Courier New"/>
      <family val="3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color theme="4" tint="-0.24997711111789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15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double">
        <color indexed="64"/>
      </bottom>
      <diagonal/>
    </border>
  </borders>
  <cellStyleXfs count="197">
    <xf numFmtId="0" fontId="0" fillId="0" borderId="0"/>
    <xf numFmtId="43" fontId="14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43" fontId="26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38" fontId="18" fillId="2" borderId="0" applyNumberFormat="0" applyBorder="0" applyAlignment="0" applyProtection="0"/>
    <xf numFmtId="0" fontId="19" fillId="0" borderId="0"/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>
      <protection locked="0"/>
    </xf>
    <xf numFmtId="10" fontId="18" fillId="3" borderId="3" applyNumberFormat="0" applyBorder="0" applyAlignment="0" applyProtection="0"/>
    <xf numFmtId="168" fontId="14" fillId="0" borderId="0"/>
    <xf numFmtId="0" fontId="26" fillId="0" borderId="0"/>
    <xf numFmtId="0" fontId="24" fillId="0" borderId="0"/>
    <xf numFmtId="10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3">
      <alignment horizontal="center" vertical="center" wrapText="1"/>
    </xf>
    <xf numFmtId="0" fontId="17" fillId="0" borderId="4" applyNumberFormat="0" applyFont="0" applyFill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1" fillId="0" borderId="0"/>
    <xf numFmtId="0" fontId="29" fillId="0" borderId="0"/>
    <xf numFmtId="44" fontId="26" fillId="0" borderId="0" applyFont="0" applyFill="0" applyBorder="0" applyAlignment="0" applyProtection="0"/>
    <xf numFmtId="0" fontId="36" fillId="0" borderId="0"/>
    <xf numFmtId="0" fontId="14" fillId="0" borderId="0"/>
    <xf numFmtId="0" fontId="13" fillId="0" borderId="0"/>
    <xf numFmtId="40" fontId="3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4" fontId="39" fillId="5" borderId="16" applyNumberFormat="0" applyProtection="0">
      <alignment vertical="center"/>
    </xf>
    <xf numFmtId="4" fontId="40" fillId="6" borderId="16" applyNumberFormat="0" applyProtection="0">
      <alignment vertical="center"/>
    </xf>
    <xf numFmtId="4" fontId="39" fillId="6" borderId="16" applyNumberFormat="0" applyProtection="0">
      <alignment horizontal="left" vertical="center" indent="1"/>
    </xf>
    <xf numFmtId="0" fontId="39" fillId="6" borderId="16" applyNumberFormat="0" applyProtection="0">
      <alignment horizontal="left" vertical="top" indent="1"/>
    </xf>
    <xf numFmtId="4" fontId="39" fillId="7" borderId="16" applyNumberFormat="0" applyProtection="0"/>
    <xf numFmtId="4" fontId="41" fillId="8" borderId="16" applyNumberFormat="0" applyProtection="0">
      <alignment horizontal="right" vertical="center"/>
    </xf>
    <xf numFmtId="4" fontId="41" fillId="9" borderId="16" applyNumberFormat="0" applyProtection="0">
      <alignment horizontal="right" vertical="center"/>
    </xf>
    <xf numFmtId="4" fontId="41" fillId="10" borderId="16" applyNumberFormat="0" applyProtection="0">
      <alignment horizontal="right" vertical="center"/>
    </xf>
    <xf numFmtId="4" fontId="41" fillId="11" borderId="16" applyNumberFormat="0" applyProtection="0">
      <alignment horizontal="right" vertical="center"/>
    </xf>
    <xf numFmtId="4" fontId="41" fillId="12" borderId="16" applyNumberFormat="0" applyProtection="0">
      <alignment horizontal="right" vertical="center"/>
    </xf>
    <xf numFmtId="4" fontId="41" fillId="13" borderId="16" applyNumberFormat="0" applyProtection="0">
      <alignment horizontal="right" vertical="center"/>
    </xf>
    <xf numFmtId="4" fontId="41" fillId="14" borderId="16" applyNumberFormat="0" applyProtection="0">
      <alignment horizontal="right" vertical="center"/>
    </xf>
    <xf numFmtId="4" fontId="41" fillId="15" borderId="16" applyNumberFormat="0" applyProtection="0">
      <alignment horizontal="right" vertical="center"/>
    </xf>
    <xf numFmtId="4" fontId="41" fillId="16" borderId="16" applyNumberFormat="0" applyProtection="0">
      <alignment horizontal="right" vertical="center"/>
    </xf>
    <xf numFmtId="4" fontId="39" fillId="17" borderId="17" applyNumberFormat="0" applyProtection="0">
      <alignment horizontal="left" vertical="center" indent="1"/>
    </xf>
    <xf numFmtId="4" fontId="41" fillId="18" borderId="0" applyNumberFormat="0" applyProtection="0">
      <alignment horizontal="left" indent="1"/>
    </xf>
    <xf numFmtId="4" fontId="42" fillId="19" borderId="0" applyNumberFormat="0" applyProtection="0">
      <alignment horizontal="left" vertical="center" indent="1"/>
    </xf>
    <xf numFmtId="4" fontId="41" fillId="20" borderId="16" applyNumberFormat="0" applyProtection="0">
      <alignment horizontal="right" vertical="center"/>
    </xf>
    <xf numFmtId="4" fontId="43" fillId="21" borderId="0" applyNumberFormat="0" applyProtection="0">
      <alignment horizontal="left" indent="1"/>
    </xf>
    <xf numFmtId="4" fontId="44" fillId="22" borderId="0" applyNumberFormat="0" applyProtection="0"/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top" indent="1"/>
    </xf>
    <xf numFmtId="0" fontId="14" fillId="7" borderId="16" applyNumberFormat="0" applyProtection="0">
      <alignment horizontal="left" vertical="center" indent="1"/>
    </xf>
    <xf numFmtId="0" fontId="14" fillId="7" borderId="16" applyNumberFormat="0" applyProtection="0">
      <alignment horizontal="left" vertical="top" indent="1"/>
    </xf>
    <xf numFmtId="0" fontId="14" fillId="23" borderId="16" applyNumberFormat="0" applyProtection="0">
      <alignment horizontal="left" vertical="center" indent="1"/>
    </xf>
    <xf numFmtId="0" fontId="14" fillId="23" borderId="16" applyNumberFormat="0" applyProtection="0">
      <alignment horizontal="left" vertical="top" indent="1"/>
    </xf>
    <xf numFmtId="0" fontId="14" fillId="4" borderId="16" applyNumberFormat="0" applyProtection="0">
      <alignment horizontal="left" vertical="center" indent="1"/>
    </xf>
    <xf numFmtId="0" fontId="14" fillId="4" borderId="16" applyNumberFormat="0" applyProtection="0">
      <alignment horizontal="left" vertical="top" indent="1"/>
    </xf>
    <xf numFmtId="4" fontId="41" fillId="3" borderId="16" applyNumberFormat="0" applyProtection="0">
      <alignment vertical="center"/>
    </xf>
    <xf numFmtId="4" fontId="45" fillId="3" borderId="16" applyNumberFormat="0" applyProtection="0">
      <alignment vertical="center"/>
    </xf>
    <xf numFmtId="4" fontId="41" fillId="3" borderId="16" applyNumberFormat="0" applyProtection="0">
      <alignment horizontal="left" vertical="center" indent="1"/>
    </xf>
    <xf numFmtId="0" fontId="41" fillId="3" borderId="16" applyNumberFormat="0" applyProtection="0">
      <alignment horizontal="left" vertical="top" indent="1"/>
    </xf>
    <xf numFmtId="4" fontId="41" fillId="0" borderId="16" applyNumberFormat="0" applyProtection="0">
      <alignment horizontal="right" vertical="center"/>
    </xf>
    <xf numFmtId="4" fontId="45" fillId="18" borderId="16" applyNumberFormat="0" applyProtection="0">
      <alignment horizontal="right" vertical="center"/>
    </xf>
    <xf numFmtId="4" fontId="41" fillId="0" borderId="16" applyNumberFormat="0" applyProtection="0">
      <alignment horizontal="left" vertical="center" indent="1"/>
    </xf>
    <xf numFmtId="0" fontId="41" fillId="7" borderId="16" applyNumberFormat="0" applyProtection="0">
      <alignment horizontal="left" vertical="top"/>
    </xf>
    <xf numFmtId="4" fontId="46" fillId="24" borderId="0" applyNumberFormat="0" applyProtection="0">
      <alignment horizontal="left"/>
    </xf>
    <xf numFmtId="4" fontId="47" fillId="18" borderId="16" applyNumberFormat="0" applyProtection="0">
      <alignment horizontal="right" vertical="center"/>
    </xf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1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6" fillId="0" borderId="0"/>
    <xf numFmtId="9" fontId="36" fillId="0" borderId="0" applyFont="0" applyFill="0" applyBorder="0" applyAlignment="0" applyProtection="0"/>
    <xf numFmtId="4" fontId="41" fillId="0" borderId="16" applyNumberFormat="0" applyProtection="0">
      <alignment horizontal="left" vertical="center" indent="1"/>
    </xf>
    <xf numFmtId="4" fontId="41" fillId="0" borderId="16" applyNumberFormat="0" applyProtection="0">
      <alignment horizontal="right"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6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4" fillId="0" borderId="0"/>
  </cellStyleXfs>
  <cellXfs count="255">
    <xf numFmtId="0" fontId="0" fillId="0" borderId="0" xfId="0"/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26" fillId="0" borderId="0" xfId="0" applyFont="1" applyBorder="1"/>
    <xf numFmtId="0" fontId="27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Border="1"/>
    <xf numFmtId="0" fontId="15" fillId="0" borderId="0" xfId="24" applyFont="1"/>
    <xf numFmtId="0" fontId="26" fillId="0" borderId="0" xfId="34" applyFont="1"/>
    <xf numFmtId="0" fontId="15" fillId="0" borderId="0" xfId="24" applyFont="1" applyFill="1"/>
    <xf numFmtId="0" fontId="26" fillId="0" borderId="0" xfId="34" applyFont="1" applyFill="1"/>
    <xf numFmtId="0" fontId="15" fillId="0" borderId="0" xfId="34" applyFont="1" applyFill="1"/>
    <xf numFmtId="0" fontId="15" fillId="0" borderId="0" xfId="25" applyFont="1" applyFill="1" applyBorder="1" applyAlignment="1">
      <alignment horizontal="left"/>
    </xf>
    <xf numFmtId="0" fontId="15" fillId="0" borderId="0" xfId="34" applyFont="1" applyFill="1" applyBorder="1"/>
    <xf numFmtId="0" fontId="26" fillId="0" borderId="0" xfId="34" applyFont="1" applyFill="1" applyBorder="1"/>
    <xf numFmtId="164" fontId="15" fillId="0" borderId="0" xfId="34" applyNumberFormat="1" applyFont="1" applyFill="1" applyBorder="1"/>
    <xf numFmtId="0" fontId="27" fillId="0" borderId="0" xfId="34" applyFont="1" applyFill="1" applyBorder="1" applyAlignment="1">
      <alignment horizontal="center"/>
    </xf>
    <xf numFmtId="0" fontId="27" fillId="0" borderId="0" xfId="34" applyFont="1" applyFill="1" applyBorder="1"/>
    <xf numFmtId="164" fontId="26" fillId="0" borderId="0" xfId="10" applyNumberFormat="1" applyFont="1" applyFill="1" applyBorder="1"/>
    <xf numFmtId="0" fontId="33" fillId="0" borderId="0" xfId="24" applyFont="1" applyFill="1" applyBorder="1" applyAlignment="1">
      <alignment horizontal="centerContinuous"/>
    </xf>
    <xf numFmtId="0" fontId="26" fillId="0" borderId="0" xfId="35" applyFont="1" applyFill="1" applyBorder="1"/>
    <xf numFmtId="0" fontId="26" fillId="0" borderId="0" xfId="35" applyFont="1" applyFill="1" applyBorder="1" applyAlignment="1">
      <alignment horizontal="center" wrapText="1"/>
    </xf>
    <xf numFmtId="0" fontId="34" fillId="0" borderId="0" xfId="35" applyFont="1" applyFill="1" applyBorder="1"/>
    <xf numFmtId="5" fontId="34" fillId="0" borderId="0" xfId="10" applyNumberFormat="1" applyFont="1" applyFill="1" applyBorder="1"/>
    <xf numFmtId="5" fontId="15" fillId="0" borderId="0" xfId="10" applyNumberFormat="1" applyFont="1" applyFill="1" applyBorder="1"/>
    <xf numFmtId="5" fontId="26" fillId="0" borderId="0" xfId="10" applyNumberFormat="1" applyFont="1" applyFill="1" applyBorder="1"/>
    <xf numFmtId="0" fontId="26" fillId="0" borderId="0" xfId="24" applyFont="1" applyFill="1" applyBorder="1"/>
    <xf numFmtId="0" fontId="26" fillId="0" borderId="0" xfId="24" applyFill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33" fillId="0" borderId="0" xfId="24" applyFont="1" applyFill="1" applyBorder="1" applyAlignment="1">
      <alignment horizontal="left"/>
    </xf>
    <xf numFmtId="0" fontId="26" fillId="0" borderId="0" xfId="24" applyFont="1" applyBorder="1"/>
    <xf numFmtId="0" fontId="15" fillId="0" borderId="0" xfId="25" applyFont="1"/>
    <xf numFmtId="0" fontId="26" fillId="0" borderId="0" xfId="25" applyFont="1"/>
    <xf numFmtId="0" fontId="26" fillId="0" borderId="0" xfId="25" applyFont="1" applyAlignment="1">
      <alignment horizontal="center"/>
    </xf>
    <xf numFmtId="0" fontId="26" fillId="0" borderId="0" xfId="25" applyNumberFormat="1" applyFont="1" applyAlignment="1">
      <alignment horizontal="center"/>
    </xf>
    <xf numFmtId="0" fontId="27" fillId="0" borderId="0" xfId="25" applyFont="1" applyAlignment="1">
      <alignment horizontal="center"/>
    </xf>
    <xf numFmtId="0" fontId="27" fillId="0" borderId="0" xfId="25" applyNumberFormat="1" applyFont="1" applyAlignment="1">
      <alignment horizontal="center"/>
    </xf>
    <xf numFmtId="0" fontId="15" fillId="0" borderId="0" xfId="25" applyFont="1" applyBorder="1" applyAlignment="1">
      <alignment horizontal="left"/>
    </xf>
    <xf numFmtId="0" fontId="26" fillId="0" borderId="0" xfId="25" applyFont="1" applyBorder="1"/>
    <xf numFmtId="0" fontId="26" fillId="0" borderId="0" xfId="25" applyFont="1" applyBorder="1" applyAlignment="1">
      <alignment horizontal="center"/>
    </xf>
    <xf numFmtId="164" fontId="26" fillId="0" borderId="0" xfId="10" applyNumberFormat="1" applyFont="1" applyBorder="1" applyAlignment="1">
      <alignment horizontal="center"/>
    </xf>
    <xf numFmtId="0" fontId="26" fillId="0" borderId="0" xfId="25" applyFont="1" applyFill="1" applyBorder="1"/>
    <xf numFmtId="0" fontId="26" fillId="0" borderId="0" xfId="25" applyFont="1" applyFill="1" applyBorder="1" applyAlignment="1">
      <alignment horizontal="center"/>
    </xf>
    <xf numFmtId="0" fontId="35" fillId="0" borderId="0" xfId="25" applyFont="1" applyFill="1" applyBorder="1" applyAlignment="1">
      <alignment horizontal="center"/>
    </xf>
    <xf numFmtId="10" fontId="26" fillId="0" borderId="0" xfId="27" applyNumberFormat="1" applyFont="1" applyFill="1" applyBorder="1" applyAlignment="1">
      <alignment horizontal="center"/>
    </xf>
    <xf numFmtId="164" fontId="26" fillId="0" borderId="0" xfId="10" applyNumberFormat="1" applyFont="1" applyFill="1" applyBorder="1" applyAlignment="1">
      <alignment horizontal="center"/>
    </xf>
    <xf numFmtId="0" fontId="26" fillId="0" borderId="0" xfId="25" applyNumberFormat="1" applyFont="1" applyFill="1" applyAlignment="1">
      <alignment horizontal="center"/>
    </xf>
    <xf numFmtId="0" fontId="28" fillId="0" borderId="0" xfId="25" applyFont="1" applyBorder="1"/>
    <xf numFmtId="0" fontId="26" fillId="0" borderId="0" xfId="25" applyFont="1" applyFill="1" applyAlignment="1">
      <alignment horizontal="center"/>
    </xf>
    <xf numFmtId="41" fontId="15" fillId="0" borderId="0" xfId="10" applyNumberFormat="1" applyFont="1" applyFill="1" applyBorder="1" applyAlignment="1">
      <alignment horizontal="center"/>
    </xf>
    <xf numFmtId="41" fontId="26" fillId="0" borderId="0" xfId="10" applyNumberFormat="1" applyFont="1" applyBorder="1" applyAlignment="1">
      <alignment horizontal="center"/>
    </xf>
    <xf numFmtId="0" fontId="28" fillId="0" borderId="0" xfId="25" applyFont="1" applyBorder="1" applyAlignment="1">
      <alignment horizontal="center"/>
    </xf>
    <xf numFmtId="41" fontId="28" fillId="0" borderId="0" xfId="10" applyNumberFormat="1" applyFont="1" applyBorder="1" applyAlignment="1">
      <alignment horizontal="center"/>
    </xf>
    <xf numFmtId="0" fontId="28" fillId="0" borderId="0" xfId="25" applyNumberFormat="1" applyFont="1" applyAlignment="1">
      <alignment horizontal="center"/>
    </xf>
    <xf numFmtId="0" fontId="28" fillId="0" borderId="0" xfId="25" applyNumberFormat="1" applyFont="1" applyBorder="1" applyAlignment="1">
      <alignment horizontal="center"/>
    </xf>
    <xf numFmtId="0" fontId="28" fillId="0" borderId="10" xfId="25" applyFont="1" applyBorder="1"/>
    <xf numFmtId="0" fontId="28" fillId="0" borderId="10" xfId="25" applyFont="1" applyBorder="1" applyAlignment="1">
      <alignment horizontal="center"/>
    </xf>
    <xf numFmtId="0" fontId="28" fillId="0" borderId="8" xfId="25" applyNumberFormat="1" applyFont="1" applyBorder="1" applyAlignment="1">
      <alignment horizontal="center"/>
    </xf>
    <xf numFmtId="0" fontId="28" fillId="0" borderId="12" xfId="25" applyNumberFormat="1" applyFont="1" applyBorder="1" applyAlignment="1">
      <alignment horizontal="center"/>
    </xf>
    <xf numFmtId="3" fontId="28" fillId="0" borderId="0" xfId="25" applyNumberFormat="1" applyFont="1" applyBorder="1" applyAlignment="1">
      <alignment horizontal="center"/>
    </xf>
    <xf numFmtId="0" fontId="26" fillId="0" borderId="0" xfId="34" applyFont="1" applyBorder="1"/>
    <xf numFmtId="0" fontId="26" fillId="0" borderId="0" xfId="34" applyFont="1" applyBorder="1" applyAlignment="1">
      <alignment horizontal="center"/>
    </xf>
    <xf numFmtId="0" fontId="32" fillId="0" borderId="0" xfId="34" applyFont="1" applyBorder="1" applyAlignment="1">
      <alignment horizontal="center"/>
    </xf>
    <xf numFmtId="0" fontId="27" fillId="0" borderId="0" xfId="34" applyFont="1" applyBorder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0" fontId="38" fillId="0" borderId="7" xfId="0" applyFont="1" applyBorder="1"/>
    <xf numFmtId="0" fontId="28" fillId="0" borderId="11" xfId="25" quotePrefix="1" applyFon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35" fillId="0" borderId="0" xfId="53" applyFont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94" applyFont="1"/>
    <xf numFmtId="0" fontId="14" fillId="0" borderId="0" xfId="94" applyFont="1" applyAlignment="1">
      <alignment horizontal="right"/>
    </xf>
    <xf numFmtId="0" fontId="14" fillId="0" borderId="0" xfId="34" applyFont="1"/>
    <xf numFmtId="0" fontId="15" fillId="0" borderId="0" xfId="94" applyFont="1" applyFill="1" applyBorder="1"/>
    <xf numFmtId="0" fontId="14" fillId="0" borderId="0" xfId="94"/>
    <xf numFmtId="0" fontId="14" fillId="0" borderId="0" xfId="94" applyBorder="1"/>
    <xf numFmtId="0" fontId="14" fillId="0" borderId="0" xfId="101" applyFont="1" applyFill="1" applyBorder="1" applyAlignment="1">
      <alignment wrapText="1"/>
    </xf>
    <xf numFmtId="0" fontId="14" fillId="0" borderId="2" xfId="101" applyFont="1" applyFill="1" applyBorder="1" applyAlignment="1">
      <alignment horizontal="center" wrapText="1"/>
    </xf>
    <xf numFmtId="0" fontId="14" fillId="0" borderId="0" xfId="94" applyAlignment="1">
      <alignment wrapText="1"/>
    </xf>
    <xf numFmtId="0" fontId="15" fillId="0" borderId="0" xfId="101" applyFont="1" applyFill="1" applyBorder="1"/>
    <xf numFmtId="0" fontId="14" fillId="0" borderId="0" xfId="101" applyFont="1" applyFill="1" applyBorder="1"/>
    <xf numFmtId="164" fontId="14" fillId="0" borderId="0" xfId="1" applyNumberFormat="1" applyFont="1" applyFill="1" applyBorder="1"/>
    <xf numFmtId="169" fontId="14" fillId="0" borderId="0" xfId="106" applyNumberFormat="1" applyFont="1" applyFill="1" applyBorder="1"/>
    <xf numFmtId="0" fontId="14" fillId="0" borderId="0" xfId="94" applyFont="1" applyFill="1" applyBorder="1"/>
    <xf numFmtId="0" fontId="34" fillId="0" borderId="0" xfId="94" applyFont="1" applyFill="1" applyBorder="1"/>
    <xf numFmtId="169" fontId="34" fillId="0" borderId="0" xfId="106" applyNumberFormat="1" applyFont="1" applyFill="1" applyBorder="1"/>
    <xf numFmtId="0" fontId="14" fillId="0" borderId="0" xfId="94" applyFill="1" applyBorder="1"/>
    <xf numFmtId="169" fontId="15" fillId="0" borderId="0" xfId="94" applyNumberFormat="1" applyFont="1" applyFill="1" applyBorder="1"/>
    <xf numFmtId="0" fontId="14" fillId="0" borderId="0" xfId="25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indent="2"/>
    </xf>
    <xf numFmtId="0" fontId="14" fillId="0" borderId="0" xfId="25" applyFont="1" applyFill="1" applyBorder="1" applyAlignment="1">
      <alignment horizontal="left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Border="1"/>
    <xf numFmtId="0" fontId="14" fillId="0" borderId="0" xfId="53" applyFont="1" applyBorder="1" applyAlignment="1">
      <alignment horizontal="center"/>
    </xf>
    <xf numFmtId="0" fontId="14" fillId="0" borderId="0" xfId="25" applyFont="1" applyFill="1" applyBorder="1" applyAlignment="1">
      <alignment horizontal="center"/>
    </xf>
    <xf numFmtId="0" fontId="14" fillId="0" borderId="0" xfId="25" applyFont="1" applyFill="1" applyAlignment="1">
      <alignment horizontal="center"/>
    </xf>
    <xf numFmtId="0" fontId="27" fillId="0" borderId="0" xfId="25" applyFont="1" applyBorder="1"/>
    <xf numFmtId="0" fontId="37" fillId="0" borderId="0" xfId="94" applyFont="1" applyFill="1" applyBorder="1" applyAlignment="1">
      <alignment horizontal="center"/>
    </xf>
    <xf numFmtId="0" fontId="14" fillId="0" borderId="0" xfId="25" applyNumberFormat="1" applyFont="1" applyFill="1" applyAlignment="1">
      <alignment horizontal="center"/>
    </xf>
    <xf numFmtId="0" fontId="14" fillId="0" borderId="0" xfId="25" applyNumberFormat="1" applyFont="1" applyAlignment="1">
      <alignment horizontal="center"/>
    </xf>
    <xf numFmtId="164" fontId="14" fillId="0" borderId="0" xfId="10" applyNumberFormat="1" applyFont="1" applyFill="1" applyBorder="1" applyAlignment="1">
      <alignment horizontal="center"/>
    </xf>
    <xf numFmtId="164" fontId="14" fillId="0" borderId="0" xfId="10" applyNumberFormat="1" applyFont="1" applyFill="1" applyBorder="1"/>
    <xf numFmtId="164" fontId="14" fillId="0" borderId="0" xfId="10" applyNumberFormat="1" applyFont="1" applyFill="1"/>
    <xf numFmtId="0" fontId="15" fillId="0" borderId="0" xfId="94" applyFont="1" applyFill="1"/>
    <xf numFmtId="0" fontId="14" fillId="0" borderId="0" xfId="34" applyFont="1" applyFill="1"/>
    <xf numFmtId="164" fontId="15" fillId="0" borderId="0" xfId="34" applyNumberFormat="1" applyFont="1" applyFill="1"/>
    <xf numFmtId="164" fontId="37" fillId="0" borderId="0" xfId="34" applyNumberFormat="1" applyFont="1" applyFill="1" applyBorder="1" applyAlignment="1">
      <alignment horizontal="center"/>
    </xf>
    <xf numFmtId="0" fontId="16" fillId="0" borderId="0" xfId="34" applyFont="1" applyFill="1" applyBorder="1" applyAlignment="1">
      <alignment horizontal="center"/>
    </xf>
    <xf numFmtId="3" fontId="14" fillId="0" borderId="0" xfId="34" applyNumberFormat="1" applyFont="1" applyFill="1" applyBorder="1"/>
    <xf numFmtId="38" fontId="14" fillId="0" borderId="0" xfId="34" applyNumberFormat="1" applyFont="1" applyFill="1" applyBorder="1"/>
    <xf numFmtId="38" fontId="15" fillId="0" borderId="0" xfId="34" applyNumberFormat="1" applyFont="1" applyFill="1" applyBorder="1"/>
    <xf numFmtId="0" fontId="14" fillId="0" borderId="0" xfId="94" applyFont="1" applyFill="1"/>
    <xf numFmtId="164" fontId="14" fillId="0" borderId="0" xfId="34" applyNumberFormat="1" applyFont="1" applyFill="1"/>
    <xf numFmtId="0" fontId="15" fillId="0" borderId="0" xfId="34" applyFont="1" applyFill="1" applyAlignment="1">
      <alignment horizontal="center"/>
    </xf>
    <xf numFmtId="164" fontId="14" fillId="0" borderId="0" xfId="1" applyNumberFormat="1" applyFont="1" applyFill="1"/>
    <xf numFmtId="0" fontId="14" fillId="0" borderId="0" xfId="35" applyFont="1" applyFill="1" applyBorder="1"/>
    <xf numFmtId="0" fontId="35" fillId="0" borderId="0" xfId="34" applyFont="1" applyFill="1" applyBorder="1" applyAlignment="1">
      <alignment horizontal="center"/>
    </xf>
    <xf numFmtId="41" fontId="14" fillId="0" borderId="0" xfId="10" applyNumberFormat="1" applyFont="1" applyFill="1" applyBorder="1" applyAlignment="1">
      <alignment horizontal="center"/>
    </xf>
    <xf numFmtId="164" fontId="26" fillId="0" borderId="5" xfId="10" applyNumberFormat="1" applyFont="1" applyFill="1" applyBorder="1"/>
    <xf numFmtId="0" fontId="26" fillId="0" borderId="5" xfId="35" applyFont="1" applyFill="1" applyBorder="1" applyAlignment="1">
      <alignment horizontal="center" wrapText="1"/>
    </xf>
    <xf numFmtId="0" fontId="14" fillId="0" borderId="5" xfId="101" applyFont="1" applyFill="1" applyBorder="1" applyAlignment="1">
      <alignment horizontal="center" wrapText="1"/>
    </xf>
    <xf numFmtId="0" fontId="33" fillId="0" borderId="5" xfId="24" applyFont="1" applyFill="1" applyBorder="1" applyAlignment="1">
      <alignment horizontal="centerContinuous"/>
    </xf>
    <xf numFmtId="165" fontId="14" fillId="0" borderId="0" xfId="34" applyNumberFormat="1" applyFont="1" applyFill="1" applyAlignment="1">
      <alignment horizontal="center"/>
    </xf>
    <xf numFmtId="164" fontId="14" fillId="0" borderId="5" xfId="1" applyNumberFormat="1" applyFont="1" applyFill="1" applyBorder="1"/>
    <xf numFmtId="10" fontId="14" fillId="0" borderId="0" xfId="110" applyNumberFormat="1" applyFont="1" applyFill="1" applyBorder="1"/>
    <xf numFmtId="0" fontId="14" fillId="0" borderId="0" xfId="94" applyFont="1"/>
    <xf numFmtId="17" fontId="14" fillId="0" borderId="0" xfId="34" applyNumberFormat="1" applyFont="1" applyFill="1" applyBorder="1" applyAlignment="1">
      <alignment horizontal="center"/>
    </xf>
    <xf numFmtId="0" fontId="14" fillId="0" borderId="0" xfId="34" applyFont="1" applyFill="1" applyBorder="1"/>
    <xf numFmtId="164" fontId="14" fillId="0" borderId="0" xfId="34" applyNumberFormat="1" applyFont="1" applyFill="1" applyBorder="1"/>
    <xf numFmtId="0" fontId="14" fillId="0" borderId="0" xfId="34" applyFont="1" applyFill="1" applyAlignment="1"/>
    <xf numFmtId="0" fontId="37" fillId="0" borderId="0" xfId="34" applyFont="1" applyFill="1" applyAlignment="1">
      <alignment horizontal="center"/>
    </xf>
    <xf numFmtId="0" fontId="37" fillId="0" borderId="0" xfId="34" applyFont="1" applyBorder="1" applyAlignment="1">
      <alignment horizontal="center"/>
    </xf>
    <xf numFmtId="0" fontId="27" fillId="0" borderId="0" xfId="25" applyFont="1" applyFill="1" applyBorder="1" applyAlignment="1"/>
    <xf numFmtId="0" fontId="14" fillId="0" borderId="0" xfId="0" applyFont="1"/>
    <xf numFmtId="164" fontId="0" fillId="0" borderId="0" xfId="1" applyNumberFormat="1" applyFont="1"/>
    <xf numFmtId="164" fontId="14" fillId="0" borderId="0" xfId="1" applyNumberFormat="1" applyFont="1"/>
    <xf numFmtId="164" fontId="15" fillId="0" borderId="0" xfId="1" applyNumberFormat="1" applyFont="1"/>
    <xf numFmtId="0" fontId="14" fillId="0" borderId="0" xfId="94" applyFont="1" applyBorder="1"/>
    <xf numFmtId="10" fontId="14" fillId="0" borderId="5" xfId="162" applyNumberFormat="1" applyFont="1" applyFill="1" applyBorder="1"/>
    <xf numFmtId="10" fontId="14" fillId="0" borderId="5" xfId="94" applyNumberFormat="1" applyFill="1" applyBorder="1"/>
    <xf numFmtId="4" fontId="0" fillId="0" borderId="0" xfId="0" applyNumberFormat="1"/>
    <xf numFmtId="170" fontId="0" fillId="0" borderId="0" xfId="0" applyNumberFormat="1"/>
    <xf numFmtId="0" fontId="15" fillId="0" borderId="0" xfId="94" applyFont="1" applyAlignment="1">
      <alignment horizontal="center"/>
    </xf>
    <xf numFmtId="0" fontId="14" fillId="0" borderId="0" xfId="94" applyFont="1" applyAlignment="1">
      <alignment horizontal="center"/>
    </xf>
    <xf numFmtId="0" fontId="14" fillId="0" borderId="0" xfId="94" applyFont="1" applyBorder="1" applyAlignment="1">
      <alignment horizontal="center"/>
    </xf>
    <xf numFmtId="0" fontId="14" fillId="0" borderId="0" xfId="94" applyFont="1" applyAlignment="1">
      <alignment horizontal="left"/>
    </xf>
    <xf numFmtId="37" fontId="14" fillId="0" borderId="0" xfId="94" applyNumberFormat="1" applyFont="1"/>
    <xf numFmtId="0" fontId="14" fillId="0" borderId="0" xfId="94" quotePrefix="1" applyFont="1" applyAlignment="1">
      <alignment horizontal="left"/>
    </xf>
    <xf numFmtId="37" fontId="14" fillId="0" borderId="5" xfId="94" applyNumberFormat="1" applyFont="1" applyBorder="1"/>
    <xf numFmtId="37" fontId="14" fillId="0" borderId="0" xfId="94" applyNumberFormat="1" applyFont="1" applyBorder="1"/>
    <xf numFmtId="37" fontId="14" fillId="0" borderId="0" xfId="94" applyNumberFormat="1" applyFont="1" applyFill="1"/>
    <xf numFmtId="37" fontId="14" fillId="0" borderId="2" xfId="94" applyNumberFormat="1" applyFont="1" applyFill="1" applyBorder="1"/>
    <xf numFmtId="0" fontId="14" fillId="0" borderId="0" xfId="94" applyFont="1" applyAlignment="1">
      <alignment wrapText="1"/>
    </xf>
    <xf numFmtId="0" fontId="14" fillId="0" borderId="0" xfId="94" applyFont="1" applyFill="1" applyBorder="1" applyAlignment="1">
      <alignment horizontal="left" indent="3"/>
    </xf>
    <xf numFmtId="0" fontId="14" fillId="0" borderId="0" xfId="94" applyFont="1" applyFill="1" applyBorder="1" applyAlignment="1">
      <alignment horizontal="center"/>
    </xf>
    <xf numFmtId="164" fontId="14" fillId="0" borderId="0" xfId="1" applyNumberFormat="1" applyFont="1" applyFill="1" applyBorder="1" applyAlignment="1"/>
    <xf numFmtId="0" fontId="14" fillId="0" borderId="0" xfId="94" applyFont="1" applyFill="1" applyBorder="1" applyAlignment="1">
      <alignment horizontal="left" indent="2"/>
    </xf>
    <xf numFmtId="0" fontId="14" fillId="0" borderId="0" xfId="94" applyFont="1" applyAlignment="1">
      <alignment horizontal="left" vertical="top" wrapText="1"/>
    </xf>
    <xf numFmtId="0" fontId="14" fillId="0" borderId="0" xfId="94" applyFont="1" applyFill="1" applyAlignment="1">
      <alignment horizontal="left" vertical="top" wrapText="1"/>
    </xf>
    <xf numFmtId="0" fontId="14" fillId="0" borderId="0" xfId="94" applyFont="1" applyAlignment="1">
      <alignment horizontal="left" wrapText="1"/>
    </xf>
    <xf numFmtId="169" fontId="14" fillId="0" borderId="0" xfId="106" applyNumberFormat="1" applyFont="1" applyFill="1" applyBorder="1" applyAlignment="1"/>
    <xf numFmtId="0" fontId="14" fillId="0" borderId="0" xfId="94" applyFont="1" applyAlignment="1"/>
    <xf numFmtId="164" fontId="14" fillId="0" borderId="0" xfId="1" applyNumberFormat="1" applyFill="1"/>
    <xf numFmtId="43" fontId="14" fillId="0" borderId="0" xfId="1" applyFont="1"/>
    <xf numFmtId="43" fontId="14" fillId="0" borderId="5" xfId="1" applyFont="1" applyBorder="1"/>
    <xf numFmtId="164" fontId="26" fillId="0" borderId="0" xfId="1" applyNumberFormat="1" applyFont="1" applyFill="1" applyBorder="1" applyAlignment="1">
      <alignment horizontal="center"/>
    </xf>
    <xf numFmtId="0" fontId="14" fillId="0" borderId="0" xfId="34" applyFont="1" applyBorder="1"/>
    <xf numFmtId="164" fontId="14" fillId="0" borderId="0" xfId="1" applyNumberFormat="1" applyFont="1" applyBorder="1" applyAlignment="1">
      <alignment horizontal="center"/>
    </xf>
    <xf numFmtId="0" fontId="14" fillId="0" borderId="0" xfId="34" applyFont="1" applyBorder="1" applyAlignment="1">
      <alignment horizontal="center"/>
    </xf>
    <xf numFmtId="164" fontId="15" fillId="0" borderId="0" xfId="111" applyNumberFormat="1" applyFont="1" applyBorder="1"/>
    <xf numFmtId="164" fontId="15" fillId="0" borderId="9" xfId="34" applyNumberFormat="1" applyFont="1" applyBorder="1"/>
    <xf numFmtId="0" fontId="37" fillId="0" borderId="0" xfId="34" applyFont="1" applyBorder="1" applyAlignment="1">
      <alignment horizontal="left"/>
    </xf>
    <xf numFmtId="0" fontId="26" fillId="0" borderId="0" xfId="35" applyFont="1" applyBorder="1"/>
    <xf numFmtId="6" fontId="33" fillId="0" borderId="0" xfId="24" quotePrefix="1" applyNumberFormat="1" applyFont="1" applyFill="1" applyBorder="1" applyAlignment="1">
      <alignment horizontal="centerContinuous"/>
    </xf>
    <xf numFmtId="49" fontId="0" fillId="0" borderId="0" xfId="0" applyNumberForma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170" fontId="0" fillId="0" borderId="0" xfId="0" applyNumberFormat="1" applyFill="1"/>
    <xf numFmtId="0" fontId="14" fillId="0" borderId="0" xfId="53" applyFont="1" applyBorder="1"/>
    <xf numFmtId="0" fontId="14" fillId="0" borderId="0" xfId="94" applyFont="1" applyFill="1" applyAlignment="1">
      <alignment horizontal="center"/>
    </xf>
    <xf numFmtId="0" fontId="14" fillId="0" borderId="5" xfId="94" applyFont="1" applyBorder="1" applyAlignment="1">
      <alignment horizontal="center"/>
    </xf>
    <xf numFmtId="0" fontId="27" fillId="0" borderId="0" xfId="101" applyFont="1" applyFill="1" applyBorder="1"/>
    <xf numFmtId="169" fontId="14" fillId="0" borderId="0" xfId="94" applyNumberFormat="1" applyFont="1" applyFill="1" applyBorder="1"/>
    <xf numFmtId="164" fontId="14" fillId="0" borderId="6" xfId="1" applyNumberFormat="1" applyFont="1" applyFill="1" applyBorder="1"/>
    <xf numFmtId="169" fontId="14" fillId="0" borderId="5" xfId="106" applyNumberFormat="1" applyFont="1" applyFill="1" applyBorder="1"/>
    <xf numFmtId="164" fontId="15" fillId="0" borderId="18" xfId="1" applyNumberFormat="1" applyFont="1" applyFill="1" applyBorder="1"/>
    <xf numFmtId="5" fontId="0" fillId="0" borderId="0" xfId="0" applyNumberFormat="1"/>
    <xf numFmtId="0" fontId="15" fillId="0" borderId="0" xfId="34" applyFont="1" applyBorder="1"/>
    <xf numFmtId="7" fontId="0" fillId="0" borderId="0" xfId="0" applyNumberFormat="1"/>
    <xf numFmtId="164" fontId="15" fillId="0" borderId="0" xfId="111" applyNumberFormat="1" applyFont="1" applyFill="1" applyBorder="1"/>
    <xf numFmtId="0" fontId="37" fillId="0" borderId="0" xfId="35" applyFont="1" applyBorder="1" applyAlignment="1">
      <alignment horizontal="left"/>
    </xf>
    <xf numFmtId="0" fontId="37" fillId="0" borderId="0" xfId="34" applyFont="1" applyBorder="1" applyAlignment="1">
      <alignment horizontal="right"/>
    </xf>
    <xf numFmtId="0" fontId="15" fillId="0" borderId="0" xfId="94" applyFont="1" applyAlignment="1">
      <alignment horizontal="center"/>
    </xf>
    <xf numFmtId="49" fontId="14" fillId="0" borderId="0" xfId="94" applyNumberFormat="1" applyFill="1"/>
    <xf numFmtId="170" fontId="14" fillId="0" borderId="0" xfId="94" applyNumberFormat="1" applyFill="1"/>
    <xf numFmtId="164" fontId="15" fillId="0" borderId="9" xfId="1" applyNumberFormat="1" applyFont="1" applyBorder="1"/>
    <xf numFmtId="37" fontId="14" fillId="0" borderId="0" xfId="94" applyNumberFormat="1" applyFont="1" applyFill="1" applyAlignment="1">
      <alignment horizontal="right"/>
    </xf>
    <xf numFmtId="43" fontId="14" fillId="0" borderId="0" xfId="1" applyFont="1" applyFill="1" applyAlignment="1">
      <alignment horizontal="right"/>
    </xf>
    <xf numFmtId="37" fontId="14" fillId="0" borderId="0" xfId="0" applyNumberFormat="1" applyFont="1"/>
    <xf numFmtId="169" fontId="14" fillId="0" borderId="6" xfId="106" applyNumberFormat="1" applyFont="1" applyFill="1" applyBorder="1" applyAlignment="1"/>
    <xf numFmtId="169" fontId="15" fillId="0" borderId="9" xfId="106" applyNumberFormat="1" applyFont="1" applyFill="1" applyBorder="1" applyAlignment="1"/>
    <xf numFmtId="0" fontId="14" fillId="0" borderId="0" xfId="0" applyFont="1" applyBorder="1" applyAlignment="1">
      <alignment horizontal="left"/>
    </xf>
    <xf numFmtId="0" fontId="27" fillId="0" borderId="0" xfId="94" applyFont="1" applyFill="1" applyBorder="1" applyAlignment="1">
      <alignment horizontal="left" indent="1"/>
    </xf>
    <xf numFmtId="0" fontId="14" fillId="0" borderId="0" xfId="94" applyFont="1" applyBorder="1" applyAlignment="1">
      <alignment horizontal="left" indent="3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64" fontId="15" fillId="0" borderId="9" xfId="0" applyNumberFormat="1" applyFont="1" applyBorder="1"/>
    <xf numFmtId="49" fontId="14" fillId="0" borderId="0" xfId="94" applyNumberFormat="1" applyFill="1" applyAlignment="1">
      <alignment horizontal="center"/>
    </xf>
    <xf numFmtId="0" fontId="14" fillId="0" borderId="0" xfId="0" quotePrefix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94" applyFont="1" applyFill="1" applyAlignment="1">
      <alignment horizontal="center"/>
    </xf>
    <xf numFmtId="49" fontId="14" fillId="0" borderId="0" xfId="94" applyNumberFormat="1" applyFont="1" applyFill="1" applyAlignment="1">
      <alignment horizontal="center"/>
    </xf>
    <xf numFmtId="49" fontId="15" fillId="0" borderId="0" xfId="94" applyNumberFormat="1" applyFont="1" applyFill="1" applyAlignment="1">
      <alignment horizontal="left"/>
    </xf>
    <xf numFmtId="0" fontId="27" fillId="0" borderId="0" xfId="94" applyFont="1" applyFill="1" applyAlignment="1">
      <alignment horizontal="left"/>
    </xf>
    <xf numFmtId="49" fontId="14" fillId="0" borderId="0" xfId="94" applyNumberFormat="1" applyFill="1" applyAlignment="1">
      <alignment horizontal="left"/>
    </xf>
    <xf numFmtId="0" fontId="0" fillId="0" borderId="0" xfId="0" applyAlignment="1">
      <alignment horizontal="left"/>
    </xf>
    <xf numFmtId="49" fontId="14" fillId="0" borderId="0" xfId="0" applyNumberFormat="1" applyFont="1" applyFill="1" applyAlignment="1">
      <alignment horizontal="left"/>
    </xf>
    <xf numFmtId="164" fontId="26" fillId="0" borderId="0" xfId="25" applyNumberFormat="1" applyFont="1" applyAlignment="1">
      <alignment horizontal="center"/>
    </xf>
    <xf numFmtId="0" fontId="14" fillId="0" borderId="0" xfId="25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171" fontId="28" fillId="0" borderId="0" xfId="27" applyNumberFormat="1" applyFont="1" applyFill="1" applyBorder="1" applyAlignment="1">
      <alignment horizontal="center"/>
    </xf>
    <xf numFmtId="0" fontId="34" fillId="0" borderId="0" xfId="0" applyFont="1" applyFill="1" applyBorder="1"/>
    <xf numFmtId="0" fontId="28" fillId="0" borderId="0" xfId="0" applyFont="1" applyFill="1" applyBorder="1"/>
    <xf numFmtId="0" fontId="14" fillId="0" borderId="0" xfId="0" applyFont="1" applyFill="1" applyBorder="1"/>
    <xf numFmtId="0" fontId="28" fillId="0" borderId="0" xfId="25" applyFont="1" applyFill="1" applyBorder="1" applyAlignment="1">
      <alignment horizontal="center"/>
    </xf>
    <xf numFmtId="0" fontId="28" fillId="0" borderId="0" xfId="25" applyFont="1" applyFill="1" applyBorder="1"/>
    <xf numFmtId="164" fontId="28" fillId="0" borderId="0" xfId="1" applyNumberFormat="1" applyFont="1" applyFill="1" applyBorder="1" applyAlignment="1">
      <alignment horizontal="center"/>
    </xf>
    <xf numFmtId="0" fontId="15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27" fillId="0" borderId="0" xfId="94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3" fontId="0" fillId="0" borderId="0" xfId="0" applyNumberFormat="1" applyBorder="1"/>
    <xf numFmtId="170" fontId="0" fillId="0" borderId="0" xfId="0" applyNumberFormat="1" applyBorder="1"/>
    <xf numFmtId="3" fontId="15" fillId="0" borderId="0" xfId="94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41" fontId="14" fillId="0" borderId="0" xfId="1" applyNumberFormat="1" applyFont="1" applyBorder="1" applyAlignment="1">
      <alignment horizontal="center"/>
    </xf>
    <xf numFmtId="0" fontId="14" fillId="0" borderId="0" xfId="94" applyFont="1" applyFill="1" applyBorder="1" applyAlignment="1">
      <alignment horizontal="left"/>
    </xf>
    <xf numFmtId="172" fontId="14" fillId="0" borderId="0" xfId="110" applyNumberFormat="1" applyFont="1" applyFill="1" applyBorder="1" applyAlignment="1" applyProtection="1">
      <alignment horizontal="center"/>
      <protection locked="0"/>
    </xf>
    <xf numFmtId="172" fontId="14" fillId="0" borderId="0" xfId="110" applyNumberFormat="1" applyFont="1" applyFill="1" applyBorder="1" applyAlignment="1" applyProtection="1">
      <protection locked="0"/>
    </xf>
    <xf numFmtId="172" fontId="14" fillId="0" borderId="0" xfId="110" applyNumberFormat="1" applyFont="1" applyFill="1" applyBorder="1" applyAlignment="1"/>
    <xf numFmtId="9" fontId="14" fillId="0" borderId="0" xfId="110" applyFont="1" applyFill="1" applyBorder="1" applyAlignment="1"/>
    <xf numFmtId="0" fontId="49" fillId="0" borderId="0" xfId="196" applyFont="1" applyBorder="1"/>
    <xf numFmtId="0" fontId="14" fillId="0" borderId="0" xfId="25" applyFont="1" applyAlignment="1">
      <alignment horizontal="center"/>
    </xf>
    <xf numFmtId="0" fontId="14" fillId="0" borderId="0" xfId="25" applyNumberFormat="1" applyFont="1" applyAlignment="1">
      <alignment horizontal="right"/>
    </xf>
    <xf numFmtId="0" fontId="14" fillId="0" borderId="0" xfId="94" applyFont="1" applyFill="1" applyAlignment="1">
      <alignment horizontal="left" vertical="top" wrapText="1"/>
    </xf>
  </cellXfs>
  <cellStyles count="197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[0] 2" xfId="159"/>
    <cellStyle name="Comma 10" xfId="169"/>
    <cellStyle name="Comma 11" xfId="181"/>
    <cellStyle name="Comma 12" xfId="180"/>
    <cellStyle name="Comma 12 2" xfId="182"/>
    <cellStyle name="Comma 13" xfId="183"/>
    <cellStyle name="Comma 2" xfId="10"/>
    <cellStyle name="Comma 2 2" xfId="111"/>
    <cellStyle name="Comma 3" xfId="30"/>
    <cellStyle name="Comma 3 2" xfId="31"/>
    <cellStyle name="Comma 3 2 2" xfId="165"/>
    <cellStyle name="Comma 3 3" xfId="164"/>
    <cellStyle name="Comma 4" xfId="40"/>
    <cellStyle name="Comma 5" xfId="95"/>
    <cellStyle name="Comma 6" xfId="96"/>
    <cellStyle name="Comma 7" xfId="32"/>
    <cellStyle name="Comma 7 2" xfId="93"/>
    <cellStyle name="Comma 7 3" xfId="108"/>
    <cellStyle name="Comma 7 4" xfId="113"/>
    <cellStyle name="Comma 7 5" xfId="156"/>
    <cellStyle name="Comma 7 6" xfId="189"/>
    <cellStyle name="Comma 8" xfId="161"/>
    <cellStyle name="Comma 8 2" xfId="186"/>
    <cellStyle name="Comma 9" xfId="170"/>
    <cellStyle name="Comma0" xfId="11"/>
    <cellStyle name="Currency 2" xfId="106"/>
    <cellStyle name="Currency 3" xfId="171"/>
    <cellStyle name="Currency 6" xfId="36"/>
    <cellStyle name="Currency0" xfId="12"/>
    <cellStyle name="Date" xfId="13"/>
    <cellStyle name="Fixed" xfId="14"/>
    <cellStyle name="Grey" xfId="15"/>
    <cellStyle name="header" xfId="16"/>
    <cellStyle name="Header1" xfId="17"/>
    <cellStyle name="Header2" xfId="18"/>
    <cellStyle name="Heading 1" xfId="19" builtinId="16" customBuiltin="1"/>
    <cellStyle name="Heading 2" xfId="20" builtinId="17" customBuiltin="1"/>
    <cellStyle name="Input" xfId="21" builtinId="20" customBuiltin="1"/>
    <cellStyle name="Input [yellow]" xfId="22"/>
    <cellStyle name="Normal" xfId="0" builtinId="0"/>
    <cellStyle name="Normal - Style1" xfId="23"/>
    <cellStyle name="Normal 10" xfId="39"/>
    <cellStyle name="Normal 10 2" xfId="114"/>
    <cellStyle name="Normal 10 3" xfId="158"/>
    <cellStyle name="Normal 10 3 2" xfId="168"/>
    <cellStyle name="Normal 10 3 2 2" xfId="178"/>
    <cellStyle name="Normal 10 3 2 3" xfId="187"/>
    <cellStyle name="Normal 10 4" xfId="163"/>
    <cellStyle name="Normal 10 5" xfId="167"/>
    <cellStyle name="Normal 10 5 2" xfId="179"/>
    <cellStyle name="Normal 11" xfId="37"/>
    <cellStyle name="Normal 11 2" xfId="115"/>
    <cellStyle name="Normal 12" xfId="97"/>
    <cellStyle name="Normal 12 2" xfId="116"/>
    <cellStyle name="Normal 13" xfId="33"/>
    <cellStyle name="Normal 13 2" xfId="92"/>
    <cellStyle name="Normal 13 3" xfId="109"/>
    <cellStyle name="Normal 13 4" xfId="157"/>
    <cellStyle name="Normal 13 5" xfId="190"/>
    <cellStyle name="Normal 14" xfId="112"/>
    <cellStyle name="Normal 15" xfId="117"/>
    <cellStyle name="Normal 16" xfId="118"/>
    <cellStyle name="Normal 17" xfId="119"/>
    <cellStyle name="Normal 18" xfId="120"/>
    <cellStyle name="Normal 18 2" xfId="121"/>
    <cellStyle name="Normal 19" xfId="122"/>
    <cellStyle name="Normal 2" xfId="24"/>
    <cellStyle name="Normal 2 2" xfId="94"/>
    <cellStyle name="Normal 20" xfId="123"/>
    <cellStyle name="Normal 21" xfId="124"/>
    <cellStyle name="Normal 22" xfId="125"/>
    <cellStyle name="Normal 23" xfId="126"/>
    <cellStyle name="Normal 24" xfId="127"/>
    <cellStyle name="Normal 25" xfId="128"/>
    <cellStyle name="Normal 26" xfId="129"/>
    <cellStyle name="Normal 27" xfId="130"/>
    <cellStyle name="Normal 27 2" xfId="188"/>
    <cellStyle name="Normal 28" xfId="160"/>
    <cellStyle name="Normal 28 2" xfId="185"/>
    <cellStyle name="Normal 29" xfId="166"/>
    <cellStyle name="Normal 29 2" xfId="177"/>
    <cellStyle name="Normal 3" xfId="38"/>
    <cellStyle name="Normal 3 2" xfId="41"/>
    <cellStyle name="Normal 3 2 2" xfId="194"/>
    <cellStyle name="Normal 3 2 2 2" xfId="195"/>
    <cellStyle name="Normal 3 3" xfId="42"/>
    <cellStyle name="Normal 3 3 2" xfId="131"/>
    <cellStyle name="Normal 3 3 3" xfId="132"/>
    <cellStyle name="Normal 3 3 4" xfId="133"/>
    <cellStyle name="Normal 3 3 5" xfId="134"/>
    <cellStyle name="Normal 3 3 6" xfId="98"/>
    <cellStyle name="Normal 30" xfId="184"/>
    <cellStyle name="Normal 31" xfId="191"/>
    <cellStyle name="Normal 32" xfId="192"/>
    <cellStyle name="Normal 4" xfId="43"/>
    <cellStyle name="Normal 4 2" xfId="44"/>
    <cellStyle name="Normal 4 3" xfId="45"/>
    <cellStyle name="Normal 4 3 2" xfId="135"/>
    <cellStyle name="Normal 4 3 3" xfId="136"/>
    <cellStyle name="Normal 4 3 4" xfId="137"/>
    <cellStyle name="Normal 4 3 5" xfId="138"/>
    <cellStyle name="Normal 4 3 6" xfId="99"/>
    <cellStyle name="Normal 5" xfId="46"/>
    <cellStyle name="Normal 5 2" xfId="47"/>
    <cellStyle name="Normal 5 2 2" xfId="139"/>
    <cellStyle name="Normal 5 2 3" xfId="140"/>
    <cellStyle name="Normal 5 2 4" xfId="141"/>
    <cellStyle name="Normal 5 2 5" xfId="142"/>
    <cellStyle name="Normal 5 2 6" xfId="143"/>
    <cellStyle name="Normal 5 3" xfId="35"/>
    <cellStyle name="Normal 5 3 2" xfId="100"/>
    <cellStyle name="Normal 5 3 3" xfId="101"/>
    <cellStyle name="Normal 5 3 3 2" xfId="193"/>
    <cellStyle name="Normal 5 3 4" xfId="172"/>
    <cellStyle name="Normal 5 3 5" xfId="176"/>
    <cellStyle name="Normal 6" xfId="48"/>
    <cellStyle name="Normal 6 2" xfId="49"/>
    <cellStyle name="Normal 6 2 2" xfId="50"/>
    <cellStyle name="Normal 6 2 2 2" xfId="144"/>
    <cellStyle name="Normal 6 2 2 2 2" xfId="145"/>
    <cellStyle name="Normal 6 2 2 3" xfId="146"/>
    <cellStyle name="Normal 6 2 2 4" xfId="147"/>
    <cellStyle name="Normal 6 2 2 5" xfId="148"/>
    <cellStyle name="Normal 6 2 2 6" xfId="102"/>
    <cellStyle name="Normal 7" xfId="51"/>
    <cellStyle name="Normal 7 2" xfId="149"/>
    <cellStyle name="Normal 7 3" xfId="150"/>
    <cellStyle name="Normal 7 4" xfId="151"/>
    <cellStyle name="Normal 7 5" xfId="103"/>
    <cellStyle name="Normal 8" xfId="34"/>
    <cellStyle name="Normal 8 2" xfId="152"/>
    <cellStyle name="Normal 8 3" xfId="153"/>
    <cellStyle name="Normal 8 4" xfId="154"/>
    <cellStyle name="Normal 8 5" xfId="104"/>
    <cellStyle name="Normal 9" xfId="52"/>
    <cellStyle name="Normal 9 2" xfId="155"/>
    <cellStyle name="Normal 9 3" xfId="105"/>
    <cellStyle name="Normal_Copy of File50007" xfId="53"/>
    <cellStyle name="Normal_Copy of File50007 (2)" xfId="25"/>
    <cellStyle name="Normal_Remove Idaho Tax Payment Surcharge" xfId="196"/>
    <cellStyle name="Percent" xfId="162" builtinId="5"/>
    <cellStyle name="Percent [2]" xfId="26"/>
    <cellStyle name="Percent 2" xfId="27"/>
    <cellStyle name="Percent 2 2" xfId="110"/>
    <cellStyle name="Percent 3" xfId="107"/>
    <cellStyle name="Percent 4" xfId="17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 2" xfId="175"/>
    <cellStyle name="SAPBEXstdDataEmph" xfId="87"/>
    <cellStyle name="SAPBEXstdItem" xfId="88"/>
    <cellStyle name="SAPBEXstdItem 2" xfId="174"/>
    <cellStyle name="SAPBEXstdItemX" xfId="89"/>
    <cellStyle name="SAPBEXtitle" xfId="90"/>
    <cellStyle name="SAPBEXundefined" xfId="91"/>
    <cellStyle name="Titles" xfId="28"/>
    <cellStyle name="Total" xfId="29" builtinId="25" customBuiltin="1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46</xdr:row>
      <xdr:rowOff>104775</xdr:rowOff>
    </xdr:from>
    <xdr:to>
      <xdr:col>8</xdr:col>
      <xdr:colOff>476250</xdr:colOff>
      <xdr:row>55</xdr:row>
      <xdr:rowOff>76200</xdr:rowOff>
    </xdr:to>
    <xdr:sp macro="" textlink="">
      <xdr:nvSpPr>
        <xdr:cNvPr id="2" name="TextBox 1"/>
        <xdr:cNvSpPr txBox="1"/>
      </xdr:nvSpPr>
      <xdr:spPr>
        <a:xfrm>
          <a:off x="123825" y="7562850"/>
          <a:ext cx="8143875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adjustment reflects the injuries and damages reserve accrual at the average of the cash paid out over the last three years.  This adjustment</a:t>
          </a:r>
          <a:r>
            <a:rPr lang="en-U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also reflects the end of coverage by the captive insurance company on March 21, 2011.  Consistent with the Company's previous general rate case (Docket No. 10-035-124), t</a:t>
          </a:r>
          <a:r>
            <a:rPr lang="en-US" sz="10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he Company has replaced the captive insurance with self-insurance</a:t>
          </a:r>
          <a:r>
            <a:rPr lang="en-U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accruals for liability and property insurance. 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Per event deductibles for property damage were raised from $25,000 to $250,000 for distribution property and to $1,000,000 for transmission and non-T&amp;D property.  Costs previously covered by insurance will be covered by additional O&amp;M.   This adjustment also removes the entries related</a:t>
          </a: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to the California CEMA regulatory asset and proceeds related to a previous settlement of litigation surrounding the Colstrip plant.  </a:t>
          </a:r>
          <a:endParaRPr lang="en-US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en-US" sz="1000">
            <a:latin typeface="Arial" pitchFamily="34" charset="0"/>
            <a:cs typeface="Arial" pitchFamily="34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Normal="100" workbookViewId="0">
      <selection activeCell="C43" sqref="C43"/>
    </sheetView>
  </sheetViews>
  <sheetFormatPr defaultRowHeight="12.75"/>
  <cols>
    <col min="1" max="1" width="6.85546875" customWidth="1"/>
    <col min="2" max="2" width="48.42578125" customWidth="1"/>
    <col min="3" max="3" width="9.28515625" bestFit="1" customWidth="1"/>
    <col min="4" max="4" width="6.5703125" bestFit="1" customWidth="1"/>
    <col min="5" max="5" width="13.42578125" bestFit="1" customWidth="1"/>
    <col min="6" max="6" width="9.7109375" bestFit="1" customWidth="1"/>
    <col min="7" max="7" width="10.7109375" bestFit="1" customWidth="1"/>
    <col min="8" max="8" width="11.85546875" bestFit="1" customWidth="1"/>
    <col min="12" max="12" width="11.85546875" bestFit="1" customWidth="1"/>
  </cols>
  <sheetData>
    <row r="1" spans="1:12">
      <c r="A1" s="34" t="s">
        <v>52</v>
      </c>
      <c r="B1" s="35"/>
      <c r="F1" s="36"/>
      <c r="G1" s="36"/>
      <c r="H1" s="36"/>
      <c r="I1" s="253" t="s">
        <v>99</v>
      </c>
    </row>
    <row r="2" spans="1:12">
      <c r="A2" s="34" t="s">
        <v>98</v>
      </c>
      <c r="B2" s="35"/>
      <c r="F2" s="36"/>
      <c r="G2" s="36"/>
      <c r="H2" s="36"/>
      <c r="I2" s="37"/>
    </row>
    <row r="3" spans="1:12">
      <c r="A3" s="34" t="s">
        <v>10</v>
      </c>
      <c r="B3" s="35"/>
      <c r="F3" s="36"/>
      <c r="G3" s="36"/>
      <c r="H3" s="36"/>
      <c r="I3" s="37"/>
    </row>
    <row r="4" spans="1:12">
      <c r="A4" s="35"/>
      <c r="B4" s="35"/>
      <c r="F4" s="36"/>
      <c r="G4" s="36"/>
      <c r="H4" s="36"/>
      <c r="I4" s="37"/>
    </row>
    <row r="5" spans="1:12">
      <c r="A5" s="35"/>
      <c r="B5" s="35"/>
      <c r="C5" s="36"/>
      <c r="D5" s="36"/>
      <c r="E5" s="36"/>
      <c r="F5" s="36"/>
      <c r="G5" s="36"/>
      <c r="H5" s="36"/>
      <c r="I5" s="37"/>
    </row>
    <row r="6" spans="1:12">
      <c r="A6" s="35"/>
      <c r="B6" s="35"/>
      <c r="C6" s="36"/>
      <c r="D6" s="36"/>
      <c r="E6" s="36" t="s">
        <v>1</v>
      </c>
      <c r="F6" s="36"/>
      <c r="G6" s="36"/>
      <c r="H6" s="252" t="s">
        <v>140</v>
      </c>
      <c r="I6" s="37"/>
    </row>
    <row r="7" spans="1:12">
      <c r="A7" s="35"/>
      <c r="B7" s="35"/>
      <c r="C7" s="38" t="s">
        <v>2</v>
      </c>
      <c r="D7" s="38" t="s">
        <v>22</v>
      </c>
      <c r="E7" s="38" t="s">
        <v>3</v>
      </c>
      <c r="F7" s="38" t="s">
        <v>4</v>
      </c>
      <c r="G7" s="38" t="s">
        <v>5</v>
      </c>
      <c r="H7" s="38" t="s">
        <v>6</v>
      </c>
      <c r="I7" s="39" t="s">
        <v>7</v>
      </c>
    </row>
    <row r="8" spans="1:12">
      <c r="A8" s="40" t="s">
        <v>8</v>
      </c>
      <c r="B8" s="41"/>
      <c r="C8" s="42"/>
      <c r="D8" s="42"/>
      <c r="E8" s="42"/>
      <c r="F8" s="42"/>
      <c r="G8" s="42"/>
      <c r="H8" s="43"/>
      <c r="I8" s="37"/>
    </row>
    <row r="9" spans="1:12">
      <c r="A9" s="13"/>
      <c r="B9" s="44"/>
      <c r="C9" s="45"/>
      <c r="D9" s="46"/>
      <c r="E9" s="45"/>
      <c r="F9" s="45"/>
      <c r="G9" s="47"/>
      <c r="H9" s="48"/>
      <c r="I9" s="49"/>
    </row>
    <row r="10" spans="1:12">
      <c r="A10" s="98" t="s">
        <v>136</v>
      </c>
      <c r="B10" s="44"/>
      <c r="C10" s="45">
        <v>925</v>
      </c>
      <c r="D10" s="46">
        <v>3</v>
      </c>
      <c r="E10" s="173">
        <f>'4.7.1'!E32</f>
        <v>1028020.0600000015</v>
      </c>
      <c r="F10" s="102" t="s">
        <v>9</v>
      </c>
      <c r="G10" s="247">
        <v>0.42853606113710269</v>
      </c>
      <c r="H10" s="48">
        <f>E10*G10</f>
        <v>440543.66728232859</v>
      </c>
      <c r="I10" s="106" t="s">
        <v>100</v>
      </c>
    </row>
    <row r="11" spans="1:12">
      <c r="A11" s="13"/>
      <c r="B11" s="44"/>
      <c r="C11" s="45"/>
      <c r="D11" s="46"/>
      <c r="E11" s="45"/>
      <c r="F11" s="45"/>
      <c r="G11" s="248"/>
      <c r="H11" s="48"/>
      <c r="I11" s="49"/>
    </row>
    <row r="12" spans="1:12">
      <c r="A12" s="98" t="s">
        <v>131</v>
      </c>
      <c r="B12" s="96"/>
      <c r="C12" s="102">
        <v>925</v>
      </c>
      <c r="D12" s="102">
        <v>3</v>
      </c>
      <c r="E12" s="108">
        <f>-'4.7.2'!D17</f>
        <v>-109107.51999999839</v>
      </c>
      <c r="F12" s="102" t="s">
        <v>9</v>
      </c>
      <c r="G12" s="247">
        <v>0.42853606113710269</v>
      </c>
      <c r="H12" s="48">
        <f>E12*G12</f>
        <v>-46756.506861236965</v>
      </c>
      <c r="I12" s="106" t="s">
        <v>106</v>
      </c>
    </row>
    <row r="13" spans="1:12">
      <c r="A13" s="98"/>
      <c r="B13" s="96"/>
      <c r="C13" s="102"/>
      <c r="D13" s="102"/>
      <c r="E13" s="108"/>
      <c r="F13" s="102"/>
      <c r="G13" s="249"/>
      <c r="H13" s="48"/>
      <c r="I13" s="106"/>
      <c r="J13" s="222"/>
      <c r="K13" s="36"/>
      <c r="L13" s="224"/>
    </row>
    <row r="14" spans="1:12">
      <c r="A14" s="140" t="s">
        <v>41</v>
      </c>
      <c r="B14" s="96"/>
      <c r="C14" s="102"/>
      <c r="D14" s="102"/>
      <c r="E14" s="108"/>
      <c r="F14" s="102"/>
      <c r="G14" s="250"/>
      <c r="H14" s="48"/>
      <c r="I14" s="106"/>
      <c r="J14" s="222"/>
      <c r="K14" s="36"/>
      <c r="L14" s="224"/>
    </row>
    <row r="15" spans="1:12">
      <c r="A15" s="98" t="s">
        <v>132</v>
      </c>
      <c r="B15" s="44"/>
      <c r="C15" s="6">
        <v>924</v>
      </c>
      <c r="D15" s="102">
        <v>3</v>
      </c>
      <c r="E15" s="108">
        <f>-'4.7.3'!D15</f>
        <v>-14264744.219999999</v>
      </c>
      <c r="F15" s="48" t="s">
        <v>9</v>
      </c>
      <c r="G15" s="247">
        <v>0.42853606113710269</v>
      </c>
      <c r="H15" s="48">
        <f>E15*G15</f>
        <v>-6112957.3011670513</v>
      </c>
      <c r="I15" s="106" t="s">
        <v>101</v>
      </c>
      <c r="J15" s="222"/>
      <c r="K15" s="36"/>
      <c r="L15" s="224"/>
    </row>
    <row r="16" spans="1:12">
      <c r="A16" s="98" t="s">
        <v>95</v>
      </c>
      <c r="B16" s="44"/>
      <c r="C16" s="6">
        <v>924</v>
      </c>
      <c r="D16" s="102">
        <v>3</v>
      </c>
      <c r="E16" s="108">
        <f>-'4.7.3'!D18</f>
        <v>-595914.81000000006</v>
      </c>
      <c r="F16" s="108" t="s">
        <v>15</v>
      </c>
      <c r="G16" s="247">
        <v>1</v>
      </c>
      <c r="H16" s="48">
        <f>E16*G16</f>
        <v>-595914.81000000006</v>
      </c>
      <c r="I16" s="106" t="s">
        <v>101</v>
      </c>
      <c r="J16" s="225"/>
      <c r="K16" s="36"/>
      <c r="L16" s="224"/>
    </row>
    <row r="17" spans="1:12">
      <c r="A17" s="95"/>
      <c r="B17" s="44"/>
      <c r="C17" s="6"/>
      <c r="D17" s="102"/>
      <c r="E17" s="108"/>
      <c r="F17" s="108"/>
      <c r="G17" s="248"/>
      <c r="H17" s="48"/>
      <c r="I17" s="106"/>
      <c r="J17" s="225"/>
      <c r="K17" s="36"/>
      <c r="L17" s="224"/>
    </row>
    <row r="18" spans="1:12">
      <c r="A18" s="96" t="s">
        <v>137</v>
      </c>
      <c r="B18" s="99"/>
      <c r="C18" s="51"/>
      <c r="D18" s="103"/>
      <c r="E18" s="110"/>
      <c r="F18" s="48"/>
      <c r="G18" s="248"/>
      <c r="H18" s="48"/>
      <c r="I18" s="106"/>
    </row>
    <row r="19" spans="1:12">
      <c r="A19" s="99" t="s">
        <v>23</v>
      </c>
      <c r="B19" s="99"/>
      <c r="C19" s="51">
        <v>924</v>
      </c>
      <c r="D19" s="102">
        <v>3</v>
      </c>
      <c r="E19" s="108">
        <f>'4.7.3'!C33</f>
        <v>39278.333333333336</v>
      </c>
      <c r="F19" s="48" t="s">
        <v>24</v>
      </c>
      <c r="G19" s="247">
        <v>0.4315468104876492</v>
      </c>
      <c r="H19" s="48">
        <f>E19*G19</f>
        <v>16950.439471270714</v>
      </c>
      <c r="I19" s="106" t="s">
        <v>101</v>
      </c>
    </row>
    <row r="20" spans="1:12">
      <c r="A20" s="99" t="s">
        <v>43</v>
      </c>
      <c r="B20" s="99"/>
      <c r="C20" s="51">
        <v>924</v>
      </c>
      <c r="D20" s="102">
        <v>3</v>
      </c>
      <c r="E20" s="108">
        <f>'4.7.3'!D33</f>
        <v>1254934.2899999986</v>
      </c>
      <c r="F20" s="108" t="s">
        <v>15</v>
      </c>
      <c r="G20" s="247">
        <v>1</v>
      </c>
      <c r="H20" s="48">
        <f>E20*G20</f>
        <v>1254934.2899999986</v>
      </c>
      <c r="I20" s="106" t="s">
        <v>101</v>
      </c>
    </row>
    <row r="21" spans="1:12">
      <c r="A21" s="99" t="s">
        <v>25</v>
      </c>
      <c r="B21" s="99"/>
      <c r="C21" s="51">
        <v>924</v>
      </c>
      <c r="D21" s="102">
        <v>3</v>
      </c>
      <c r="E21" s="108">
        <f>'4.7.3'!E33</f>
        <v>2223177.6666666665</v>
      </c>
      <c r="F21" s="48" t="s">
        <v>24</v>
      </c>
      <c r="G21" s="247">
        <v>0.4315468104876492</v>
      </c>
      <c r="H21" s="48">
        <f>E21*G21</f>
        <v>959405.23119737406</v>
      </c>
      <c r="I21" s="106" t="s">
        <v>101</v>
      </c>
    </row>
    <row r="22" spans="1:12">
      <c r="A22" s="97"/>
      <c r="B22" s="100"/>
      <c r="C22" s="45"/>
      <c r="D22" s="46"/>
      <c r="E22" s="125"/>
      <c r="F22" s="45"/>
      <c r="G22" s="247"/>
      <c r="H22" s="52"/>
      <c r="I22" s="107"/>
    </row>
    <row r="23" spans="1:12">
      <c r="A23" s="104" t="s">
        <v>133</v>
      </c>
      <c r="B23" s="4"/>
      <c r="C23" s="42"/>
      <c r="D23" s="42"/>
      <c r="E23" s="108"/>
      <c r="F23" s="42"/>
      <c r="G23" s="247"/>
      <c r="H23" s="53"/>
      <c r="I23" s="107"/>
    </row>
    <row r="24" spans="1:12">
      <c r="A24" s="208" t="s">
        <v>28</v>
      </c>
      <c r="B24" s="100"/>
      <c r="C24" s="101">
        <v>571</v>
      </c>
      <c r="D24" s="101">
        <v>3</v>
      </c>
      <c r="E24" s="75">
        <f>'4.7.4'!B39</f>
        <v>470316.79079452052</v>
      </c>
      <c r="F24" s="76" t="s">
        <v>24</v>
      </c>
      <c r="G24" s="247">
        <v>0.4315468104876492</v>
      </c>
      <c r="H24" s="48">
        <f>E24*G24</f>
        <v>202963.7109861623</v>
      </c>
      <c r="I24" s="106" t="s">
        <v>102</v>
      </c>
    </row>
    <row r="25" spans="1:12">
      <c r="A25" s="208" t="s">
        <v>44</v>
      </c>
      <c r="B25" s="100"/>
      <c r="C25" s="101">
        <v>593</v>
      </c>
      <c r="D25" s="101">
        <v>3</v>
      </c>
      <c r="E25" s="75">
        <f>'4.7.4'!C39</f>
        <v>2936748.5127636655</v>
      </c>
      <c r="F25" s="76" t="s">
        <v>15</v>
      </c>
      <c r="G25" s="247">
        <v>1</v>
      </c>
      <c r="H25" s="48">
        <f>E25*G25</f>
        <v>2936748.5127636655</v>
      </c>
      <c r="I25" s="106" t="s">
        <v>102</v>
      </c>
    </row>
    <row r="26" spans="1:12">
      <c r="A26" s="208" t="s">
        <v>29</v>
      </c>
      <c r="B26" s="100"/>
      <c r="C26" s="101">
        <v>553</v>
      </c>
      <c r="D26" s="101">
        <v>3</v>
      </c>
      <c r="E26" s="75">
        <f>'4.7.4'!D39</f>
        <v>1098310.1733698633</v>
      </c>
      <c r="F26" s="76" t="s">
        <v>24</v>
      </c>
      <c r="G26" s="247">
        <v>0.4315468104876492</v>
      </c>
      <c r="H26" s="48">
        <f>E26*G26</f>
        <v>473972.25224390154</v>
      </c>
      <c r="I26" s="106" t="s">
        <v>102</v>
      </c>
    </row>
    <row r="27" spans="1:12">
      <c r="A27" s="72"/>
      <c r="B27" s="73"/>
      <c r="C27" s="74"/>
      <c r="D27" s="74"/>
      <c r="E27" s="75"/>
      <c r="F27" s="76"/>
      <c r="G27" s="247"/>
      <c r="H27" s="55"/>
      <c r="I27" s="56"/>
    </row>
    <row r="28" spans="1:12">
      <c r="A28" s="72"/>
      <c r="B28" s="73"/>
      <c r="C28" s="74"/>
      <c r="D28" s="74"/>
      <c r="E28" s="75"/>
      <c r="F28" s="76"/>
      <c r="H28" s="55"/>
      <c r="I28" s="56"/>
    </row>
    <row r="29" spans="1:12">
      <c r="A29" s="185" t="s">
        <v>139</v>
      </c>
      <c r="B29" s="73"/>
      <c r="C29" s="101">
        <v>924</v>
      </c>
      <c r="D29" s="101">
        <v>1</v>
      </c>
      <c r="E29" s="75">
        <f>-'4.7.5'!I19</f>
        <v>664363.31999999995</v>
      </c>
      <c r="F29" s="76" t="s">
        <v>9</v>
      </c>
      <c r="G29">
        <v>0.42853606113710269</v>
      </c>
      <c r="H29" s="48">
        <f>E29*G29</f>
        <v>284703.64031676849</v>
      </c>
      <c r="I29" s="56" t="s">
        <v>103</v>
      </c>
    </row>
    <row r="30" spans="1:12">
      <c r="A30" s="72"/>
      <c r="B30" s="73"/>
      <c r="C30" s="74"/>
      <c r="D30" s="74"/>
      <c r="E30" s="75"/>
      <c r="F30" s="76"/>
      <c r="G30" s="247"/>
      <c r="H30" s="48"/>
      <c r="I30" s="56"/>
    </row>
    <row r="31" spans="1:12">
      <c r="A31" s="208" t="s">
        <v>134</v>
      </c>
      <c r="B31" s="73"/>
      <c r="C31" s="101">
        <v>925</v>
      </c>
      <c r="D31" s="101">
        <v>1</v>
      </c>
      <c r="E31" s="75">
        <f>-'4.7.5'!I27</f>
        <v>568605.34</v>
      </c>
      <c r="F31" s="76" t="s">
        <v>9</v>
      </c>
      <c r="G31" s="247">
        <v>0.42853606113710269</v>
      </c>
      <c r="H31" s="48">
        <f>E31*G31</f>
        <v>243667.89274512304</v>
      </c>
      <c r="I31" s="56" t="s">
        <v>103</v>
      </c>
    </row>
    <row r="32" spans="1:12">
      <c r="A32" s="72"/>
      <c r="B32" s="73"/>
      <c r="C32" s="74"/>
      <c r="D32" s="74"/>
      <c r="E32" s="75"/>
      <c r="F32" s="76"/>
      <c r="G32" s="247"/>
      <c r="H32" s="48"/>
      <c r="I32" s="56"/>
    </row>
    <row r="33" spans="1:9">
      <c r="A33" s="40" t="s">
        <v>138</v>
      </c>
      <c r="B33" s="230"/>
      <c r="C33" s="226"/>
      <c r="D33" s="226"/>
      <c r="E33" s="88"/>
      <c r="F33" s="229"/>
      <c r="G33" s="247"/>
      <c r="H33" s="48"/>
      <c r="I33" s="56"/>
    </row>
    <row r="34" spans="1:9">
      <c r="A34" s="246" t="s">
        <v>135</v>
      </c>
      <c r="C34" s="152">
        <v>190</v>
      </c>
      <c r="D34" s="101">
        <v>3</v>
      </c>
      <c r="E34" s="245">
        <v>-2075160</v>
      </c>
      <c r="F34" s="152" t="s">
        <v>9</v>
      </c>
      <c r="G34" s="247">
        <v>0.42853606113710269</v>
      </c>
      <c r="H34" s="48">
        <f>E34*G34</f>
        <v>-889280.89262926998</v>
      </c>
      <c r="I34" s="56"/>
    </row>
    <row r="35" spans="1:9">
      <c r="A35" s="99"/>
      <c r="B35" s="228"/>
      <c r="C35" s="226"/>
      <c r="D35" s="226"/>
      <c r="E35" s="88"/>
      <c r="F35" s="229"/>
      <c r="I35" s="56"/>
    </row>
    <row r="36" spans="1:9">
      <c r="A36" s="99"/>
      <c r="B36" s="230"/>
      <c r="C36" s="226"/>
      <c r="D36" s="226"/>
      <c r="E36" s="88"/>
      <c r="F36" s="229"/>
      <c r="G36" s="227"/>
      <c r="H36" s="55"/>
      <c r="I36" s="56"/>
    </row>
    <row r="37" spans="1:9">
      <c r="A37" s="99"/>
      <c r="B37" s="228"/>
      <c r="C37" s="226"/>
      <c r="D37" s="226"/>
      <c r="E37" s="88"/>
      <c r="F37" s="229"/>
      <c r="G37" s="231"/>
      <c r="H37" s="54"/>
      <c r="I37" s="56"/>
    </row>
    <row r="38" spans="1:9">
      <c r="A38" s="232"/>
      <c r="B38" s="232"/>
      <c r="C38" s="231"/>
      <c r="D38" s="231"/>
      <c r="E38" s="231"/>
      <c r="F38" s="231"/>
      <c r="G38" s="231"/>
      <c r="H38" s="54"/>
      <c r="I38" s="54"/>
    </row>
    <row r="39" spans="1:9">
      <c r="A39" s="232"/>
      <c r="B39" s="232"/>
      <c r="C39" s="231"/>
      <c r="D39" s="231"/>
      <c r="E39" s="233"/>
      <c r="F39" s="231"/>
      <c r="G39" s="231"/>
      <c r="H39" s="54"/>
      <c r="I39" s="54"/>
    </row>
    <row r="40" spans="1:9">
      <c r="A40" s="232"/>
      <c r="B40" s="232"/>
      <c r="C40" s="231"/>
      <c r="D40" s="231"/>
      <c r="E40" s="233"/>
      <c r="F40" s="231"/>
      <c r="G40" s="231"/>
      <c r="H40" s="54"/>
      <c r="I40" s="54"/>
    </row>
    <row r="41" spans="1:9">
      <c r="A41" s="232"/>
      <c r="B41" s="232"/>
      <c r="C41" s="231"/>
      <c r="D41" s="231"/>
      <c r="E41" s="233"/>
      <c r="F41" s="231"/>
      <c r="G41" s="231"/>
      <c r="H41" s="54"/>
      <c r="I41" s="54"/>
    </row>
    <row r="42" spans="1:9">
      <c r="A42" s="50"/>
      <c r="B42" s="50"/>
      <c r="C42" s="54"/>
      <c r="D42" s="54"/>
      <c r="E42" s="54"/>
      <c r="F42" s="54"/>
      <c r="G42" s="54"/>
      <c r="H42" s="54"/>
      <c r="I42" s="54"/>
    </row>
    <row r="43" spans="1:9">
      <c r="A43" s="50"/>
      <c r="B43" s="50"/>
      <c r="C43" s="54"/>
      <c r="D43" s="54"/>
      <c r="E43" s="54"/>
      <c r="F43" s="54"/>
      <c r="G43" s="54"/>
      <c r="H43" s="54"/>
      <c r="I43" s="54"/>
    </row>
    <row r="44" spans="1:9">
      <c r="A44" s="50"/>
      <c r="B44" s="50"/>
      <c r="C44" s="54"/>
      <c r="D44" s="54"/>
      <c r="E44" s="54"/>
      <c r="F44" s="54"/>
      <c r="G44" s="54"/>
      <c r="H44" s="54"/>
      <c r="I44" s="54"/>
    </row>
    <row r="45" spans="1:9">
      <c r="A45" s="50"/>
      <c r="B45" s="50"/>
      <c r="C45" s="54"/>
      <c r="D45" s="54"/>
      <c r="E45" s="54"/>
      <c r="F45" s="54"/>
      <c r="G45" s="54"/>
      <c r="H45" s="54"/>
      <c r="I45" s="54"/>
    </row>
    <row r="46" spans="1:9" ht="13.5" thickBot="1">
      <c r="A46" s="251" t="s">
        <v>141</v>
      </c>
      <c r="B46" s="50"/>
      <c r="C46" s="54"/>
      <c r="D46" s="54"/>
      <c r="E46" s="54"/>
      <c r="F46" s="54"/>
      <c r="G46" s="54"/>
      <c r="H46" s="54"/>
      <c r="I46" s="57"/>
    </row>
    <row r="47" spans="1:9" ht="15">
      <c r="A47" s="68"/>
      <c r="B47" s="58"/>
      <c r="C47" s="59"/>
      <c r="D47" s="59"/>
      <c r="E47" s="59"/>
      <c r="F47" s="59"/>
      <c r="G47" s="59"/>
      <c r="H47" s="59"/>
      <c r="I47" s="60"/>
    </row>
    <row r="48" spans="1:9">
      <c r="A48" s="69"/>
      <c r="B48" s="50"/>
      <c r="C48" s="54"/>
      <c r="D48" s="54"/>
      <c r="E48" s="54"/>
      <c r="F48" s="54"/>
      <c r="G48" s="54"/>
      <c r="H48" s="54"/>
      <c r="I48" s="61"/>
    </row>
    <row r="49" spans="1:9">
      <c r="A49" s="69"/>
      <c r="B49" s="50"/>
      <c r="C49" s="54"/>
      <c r="D49" s="54"/>
      <c r="E49" s="54"/>
      <c r="F49" s="54"/>
      <c r="G49" s="54"/>
      <c r="H49" s="54"/>
      <c r="I49" s="61"/>
    </row>
    <row r="50" spans="1:9">
      <c r="A50" s="69"/>
      <c r="B50" s="50"/>
      <c r="C50" s="54"/>
      <c r="D50" s="54"/>
      <c r="E50" s="62"/>
      <c r="F50" s="54"/>
      <c r="G50" s="54"/>
      <c r="H50" s="54"/>
      <c r="I50" s="61"/>
    </row>
    <row r="51" spans="1:9">
      <c r="A51" s="69"/>
      <c r="B51" s="50"/>
      <c r="C51" s="54"/>
      <c r="D51" s="54"/>
      <c r="E51" s="54"/>
      <c r="F51" s="54"/>
      <c r="G51" s="54"/>
      <c r="H51" s="54"/>
      <c r="I51" s="61"/>
    </row>
    <row r="52" spans="1:9">
      <c r="A52" s="70"/>
      <c r="B52" s="7"/>
      <c r="C52" s="7"/>
      <c r="D52" s="7"/>
      <c r="E52" s="7"/>
      <c r="F52" s="7"/>
      <c r="G52" s="7"/>
      <c r="H52" s="7"/>
      <c r="I52" s="29"/>
    </row>
    <row r="53" spans="1:9">
      <c r="A53" s="70"/>
      <c r="B53" s="7"/>
      <c r="C53" s="7"/>
      <c r="D53" s="7"/>
      <c r="E53" s="7"/>
      <c r="F53" s="7"/>
      <c r="G53" s="7"/>
      <c r="H53" s="7"/>
      <c r="I53" s="29"/>
    </row>
    <row r="54" spans="1:9">
      <c r="A54" s="70"/>
      <c r="B54" s="7"/>
      <c r="C54" s="7"/>
      <c r="D54" s="7"/>
      <c r="E54" s="7"/>
      <c r="F54" s="7"/>
      <c r="G54" s="7"/>
      <c r="H54" s="7"/>
      <c r="I54" s="29"/>
    </row>
    <row r="55" spans="1:9">
      <c r="A55" s="70"/>
      <c r="B55" s="7"/>
      <c r="C55" s="7"/>
      <c r="D55" s="7"/>
      <c r="E55" s="7"/>
      <c r="F55" s="7"/>
      <c r="G55" s="7"/>
      <c r="H55" s="7"/>
      <c r="I55" s="29"/>
    </row>
    <row r="56" spans="1:9" ht="13.5" thickBot="1">
      <c r="A56" s="71"/>
      <c r="B56" s="30"/>
      <c r="C56" s="30"/>
      <c r="D56" s="30"/>
      <c r="E56" s="30"/>
      <c r="F56" s="30"/>
      <c r="G56" s="30"/>
      <c r="H56" s="30"/>
      <c r="I56" s="31"/>
    </row>
  </sheetData>
  <conditionalFormatting sqref="A23">
    <cfRule type="cellIs" dxfId="4" priority="14" stopIfTrue="1" operator="equal">
      <formula>"Title"</formula>
    </cfRule>
  </conditionalFormatting>
  <conditionalFormatting sqref="I1">
    <cfRule type="cellIs" dxfId="3" priority="13" stopIfTrue="1" operator="equal">
      <formula>"x.x"</formula>
    </cfRule>
  </conditionalFormatting>
  <conditionalFormatting sqref="A22 A8:A18 A33">
    <cfRule type="cellIs" dxfId="2" priority="12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C24:C28 C30:C32">
      <formula1>$D$72:$D$406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D24:D32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C29">
      <formula1>$D$73:$D$407</formula1>
    </dataValidation>
  </dataValidation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="90" zoomScaleNormal="75" zoomScaleSheetLayoutView="90" workbookViewId="0">
      <selection activeCell="A30" sqref="A30"/>
    </sheetView>
  </sheetViews>
  <sheetFormatPr defaultRowHeight="12.75"/>
  <cols>
    <col min="1" max="1" width="40.85546875" style="133" customWidth="1"/>
    <col min="2" max="5" width="18.7109375" style="133" customWidth="1"/>
    <col min="6" max="256" width="9.140625" style="133"/>
    <col min="257" max="257" width="26.5703125" style="133" customWidth="1"/>
    <col min="258" max="261" width="18.7109375" style="133" customWidth="1"/>
    <col min="262" max="512" width="9.140625" style="133"/>
    <col min="513" max="513" width="26.5703125" style="133" customWidth="1"/>
    <col min="514" max="517" width="18.7109375" style="133" customWidth="1"/>
    <col min="518" max="768" width="9.140625" style="133"/>
    <col min="769" max="769" width="26.5703125" style="133" customWidth="1"/>
    <col min="770" max="773" width="18.7109375" style="133" customWidth="1"/>
    <col min="774" max="1024" width="9.140625" style="133"/>
    <col min="1025" max="1025" width="26.5703125" style="133" customWidth="1"/>
    <col min="1026" max="1029" width="18.7109375" style="133" customWidth="1"/>
    <col min="1030" max="1280" width="9.140625" style="133"/>
    <col min="1281" max="1281" width="26.5703125" style="133" customWidth="1"/>
    <col min="1282" max="1285" width="18.7109375" style="133" customWidth="1"/>
    <col min="1286" max="1536" width="9.140625" style="133"/>
    <col min="1537" max="1537" width="26.5703125" style="133" customWidth="1"/>
    <col min="1538" max="1541" width="18.7109375" style="133" customWidth="1"/>
    <col min="1542" max="1792" width="9.140625" style="133"/>
    <col min="1793" max="1793" width="26.5703125" style="133" customWidth="1"/>
    <col min="1794" max="1797" width="18.7109375" style="133" customWidth="1"/>
    <col min="1798" max="2048" width="9.140625" style="133"/>
    <col min="2049" max="2049" width="26.5703125" style="133" customWidth="1"/>
    <col min="2050" max="2053" width="18.7109375" style="133" customWidth="1"/>
    <col min="2054" max="2304" width="9.140625" style="133"/>
    <col min="2305" max="2305" width="26.5703125" style="133" customWidth="1"/>
    <col min="2306" max="2309" width="18.7109375" style="133" customWidth="1"/>
    <col min="2310" max="2560" width="9.140625" style="133"/>
    <col min="2561" max="2561" width="26.5703125" style="133" customWidth="1"/>
    <col min="2562" max="2565" width="18.7109375" style="133" customWidth="1"/>
    <col min="2566" max="2816" width="9.140625" style="133"/>
    <col min="2817" max="2817" width="26.5703125" style="133" customWidth="1"/>
    <col min="2818" max="2821" width="18.7109375" style="133" customWidth="1"/>
    <col min="2822" max="3072" width="9.140625" style="133"/>
    <col min="3073" max="3073" width="26.5703125" style="133" customWidth="1"/>
    <col min="3074" max="3077" width="18.7109375" style="133" customWidth="1"/>
    <col min="3078" max="3328" width="9.140625" style="133"/>
    <col min="3329" max="3329" width="26.5703125" style="133" customWidth="1"/>
    <col min="3330" max="3333" width="18.7109375" style="133" customWidth="1"/>
    <col min="3334" max="3584" width="9.140625" style="133"/>
    <col min="3585" max="3585" width="26.5703125" style="133" customWidth="1"/>
    <col min="3586" max="3589" width="18.7109375" style="133" customWidth="1"/>
    <col min="3590" max="3840" width="9.140625" style="133"/>
    <col min="3841" max="3841" width="26.5703125" style="133" customWidth="1"/>
    <col min="3842" max="3845" width="18.7109375" style="133" customWidth="1"/>
    <col min="3846" max="4096" width="9.140625" style="133"/>
    <col min="4097" max="4097" width="26.5703125" style="133" customWidth="1"/>
    <col min="4098" max="4101" width="18.7109375" style="133" customWidth="1"/>
    <col min="4102" max="4352" width="9.140625" style="133"/>
    <col min="4353" max="4353" width="26.5703125" style="133" customWidth="1"/>
    <col min="4354" max="4357" width="18.7109375" style="133" customWidth="1"/>
    <col min="4358" max="4608" width="9.140625" style="133"/>
    <col min="4609" max="4609" width="26.5703125" style="133" customWidth="1"/>
    <col min="4610" max="4613" width="18.7109375" style="133" customWidth="1"/>
    <col min="4614" max="4864" width="9.140625" style="133"/>
    <col min="4865" max="4865" width="26.5703125" style="133" customWidth="1"/>
    <col min="4866" max="4869" width="18.7109375" style="133" customWidth="1"/>
    <col min="4870" max="5120" width="9.140625" style="133"/>
    <col min="5121" max="5121" width="26.5703125" style="133" customWidth="1"/>
    <col min="5122" max="5125" width="18.7109375" style="133" customWidth="1"/>
    <col min="5126" max="5376" width="9.140625" style="133"/>
    <col min="5377" max="5377" width="26.5703125" style="133" customWidth="1"/>
    <col min="5378" max="5381" width="18.7109375" style="133" customWidth="1"/>
    <col min="5382" max="5632" width="9.140625" style="133"/>
    <col min="5633" max="5633" width="26.5703125" style="133" customWidth="1"/>
    <col min="5634" max="5637" width="18.7109375" style="133" customWidth="1"/>
    <col min="5638" max="5888" width="9.140625" style="133"/>
    <col min="5889" max="5889" width="26.5703125" style="133" customWidth="1"/>
    <col min="5890" max="5893" width="18.7109375" style="133" customWidth="1"/>
    <col min="5894" max="6144" width="9.140625" style="133"/>
    <col min="6145" max="6145" width="26.5703125" style="133" customWidth="1"/>
    <col min="6146" max="6149" width="18.7109375" style="133" customWidth="1"/>
    <col min="6150" max="6400" width="9.140625" style="133"/>
    <col min="6401" max="6401" width="26.5703125" style="133" customWidth="1"/>
    <col min="6402" max="6405" width="18.7109375" style="133" customWidth="1"/>
    <col min="6406" max="6656" width="9.140625" style="133"/>
    <col min="6657" max="6657" width="26.5703125" style="133" customWidth="1"/>
    <col min="6658" max="6661" width="18.7109375" style="133" customWidth="1"/>
    <col min="6662" max="6912" width="9.140625" style="133"/>
    <col min="6913" max="6913" width="26.5703125" style="133" customWidth="1"/>
    <col min="6914" max="6917" width="18.7109375" style="133" customWidth="1"/>
    <col min="6918" max="7168" width="9.140625" style="133"/>
    <col min="7169" max="7169" width="26.5703125" style="133" customWidth="1"/>
    <col min="7170" max="7173" width="18.7109375" style="133" customWidth="1"/>
    <col min="7174" max="7424" width="9.140625" style="133"/>
    <col min="7425" max="7425" width="26.5703125" style="133" customWidth="1"/>
    <col min="7426" max="7429" width="18.7109375" style="133" customWidth="1"/>
    <col min="7430" max="7680" width="9.140625" style="133"/>
    <col min="7681" max="7681" width="26.5703125" style="133" customWidth="1"/>
    <col min="7682" max="7685" width="18.7109375" style="133" customWidth="1"/>
    <col min="7686" max="7936" width="9.140625" style="133"/>
    <col min="7937" max="7937" width="26.5703125" style="133" customWidth="1"/>
    <col min="7938" max="7941" width="18.7109375" style="133" customWidth="1"/>
    <col min="7942" max="8192" width="9.140625" style="133"/>
    <col min="8193" max="8193" width="26.5703125" style="133" customWidth="1"/>
    <col min="8194" max="8197" width="18.7109375" style="133" customWidth="1"/>
    <col min="8198" max="8448" width="9.140625" style="133"/>
    <col min="8449" max="8449" width="26.5703125" style="133" customWidth="1"/>
    <col min="8450" max="8453" width="18.7109375" style="133" customWidth="1"/>
    <col min="8454" max="8704" width="9.140625" style="133"/>
    <col min="8705" max="8705" width="26.5703125" style="133" customWidth="1"/>
    <col min="8706" max="8709" width="18.7109375" style="133" customWidth="1"/>
    <col min="8710" max="8960" width="9.140625" style="133"/>
    <col min="8961" max="8961" width="26.5703125" style="133" customWidth="1"/>
    <col min="8962" max="8965" width="18.7109375" style="133" customWidth="1"/>
    <col min="8966" max="9216" width="9.140625" style="133"/>
    <col min="9217" max="9217" width="26.5703125" style="133" customWidth="1"/>
    <col min="9218" max="9221" width="18.7109375" style="133" customWidth="1"/>
    <col min="9222" max="9472" width="9.140625" style="133"/>
    <col min="9473" max="9473" width="26.5703125" style="133" customWidth="1"/>
    <col min="9474" max="9477" width="18.7109375" style="133" customWidth="1"/>
    <col min="9478" max="9728" width="9.140625" style="133"/>
    <col min="9729" max="9729" width="26.5703125" style="133" customWidth="1"/>
    <col min="9730" max="9733" width="18.7109375" style="133" customWidth="1"/>
    <col min="9734" max="9984" width="9.140625" style="133"/>
    <col min="9985" max="9985" width="26.5703125" style="133" customWidth="1"/>
    <col min="9986" max="9989" width="18.7109375" style="133" customWidth="1"/>
    <col min="9990" max="10240" width="9.140625" style="133"/>
    <col min="10241" max="10241" width="26.5703125" style="133" customWidth="1"/>
    <col min="10242" max="10245" width="18.7109375" style="133" customWidth="1"/>
    <col min="10246" max="10496" width="9.140625" style="133"/>
    <col min="10497" max="10497" width="26.5703125" style="133" customWidth="1"/>
    <col min="10498" max="10501" width="18.7109375" style="133" customWidth="1"/>
    <col min="10502" max="10752" width="9.140625" style="133"/>
    <col min="10753" max="10753" width="26.5703125" style="133" customWidth="1"/>
    <col min="10754" max="10757" width="18.7109375" style="133" customWidth="1"/>
    <col min="10758" max="11008" width="9.140625" style="133"/>
    <col min="11009" max="11009" width="26.5703125" style="133" customWidth="1"/>
    <col min="11010" max="11013" width="18.7109375" style="133" customWidth="1"/>
    <col min="11014" max="11264" width="9.140625" style="133"/>
    <col min="11265" max="11265" width="26.5703125" style="133" customWidth="1"/>
    <col min="11266" max="11269" width="18.7109375" style="133" customWidth="1"/>
    <col min="11270" max="11520" width="9.140625" style="133"/>
    <col min="11521" max="11521" width="26.5703125" style="133" customWidth="1"/>
    <col min="11522" max="11525" width="18.7109375" style="133" customWidth="1"/>
    <col min="11526" max="11776" width="9.140625" style="133"/>
    <col min="11777" max="11777" width="26.5703125" style="133" customWidth="1"/>
    <col min="11778" max="11781" width="18.7109375" style="133" customWidth="1"/>
    <col min="11782" max="12032" width="9.140625" style="133"/>
    <col min="12033" max="12033" width="26.5703125" style="133" customWidth="1"/>
    <col min="12034" max="12037" width="18.7109375" style="133" customWidth="1"/>
    <col min="12038" max="12288" width="9.140625" style="133"/>
    <col min="12289" max="12289" width="26.5703125" style="133" customWidth="1"/>
    <col min="12290" max="12293" width="18.7109375" style="133" customWidth="1"/>
    <col min="12294" max="12544" width="9.140625" style="133"/>
    <col min="12545" max="12545" width="26.5703125" style="133" customWidth="1"/>
    <col min="12546" max="12549" width="18.7109375" style="133" customWidth="1"/>
    <col min="12550" max="12800" width="9.140625" style="133"/>
    <col min="12801" max="12801" width="26.5703125" style="133" customWidth="1"/>
    <col min="12802" max="12805" width="18.7109375" style="133" customWidth="1"/>
    <col min="12806" max="13056" width="9.140625" style="133"/>
    <col min="13057" max="13057" width="26.5703125" style="133" customWidth="1"/>
    <col min="13058" max="13061" width="18.7109375" style="133" customWidth="1"/>
    <col min="13062" max="13312" width="9.140625" style="133"/>
    <col min="13313" max="13313" width="26.5703125" style="133" customWidth="1"/>
    <col min="13314" max="13317" width="18.7109375" style="133" customWidth="1"/>
    <col min="13318" max="13568" width="9.140625" style="133"/>
    <col min="13569" max="13569" width="26.5703125" style="133" customWidth="1"/>
    <col min="13570" max="13573" width="18.7109375" style="133" customWidth="1"/>
    <col min="13574" max="13824" width="9.140625" style="133"/>
    <col min="13825" max="13825" width="26.5703125" style="133" customWidth="1"/>
    <col min="13826" max="13829" width="18.7109375" style="133" customWidth="1"/>
    <col min="13830" max="14080" width="9.140625" style="133"/>
    <col min="14081" max="14081" width="26.5703125" style="133" customWidth="1"/>
    <col min="14082" max="14085" width="18.7109375" style="133" customWidth="1"/>
    <col min="14086" max="14336" width="9.140625" style="133"/>
    <col min="14337" max="14337" width="26.5703125" style="133" customWidth="1"/>
    <col min="14338" max="14341" width="18.7109375" style="133" customWidth="1"/>
    <col min="14342" max="14592" width="9.140625" style="133"/>
    <col min="14593" max="14593" width="26.5703125" style="133" customWidth="1"/>
    <col min="14594" max="14597" width="18.7109375" style="133" customWidth="1"/>
    <col min="14598" max="14848" width="9.140625" style="133"/>
    <col min="14849" max="14849" width="26.5703125" style="133" customWidth="1"/>
    <col min="14850" max="14853" width="18.7109375" style="133" customWidth="1"/>
    <col min="14854" max="15104" width="9.140625" style="133"/>
    <col min="15105" max="15105" width="26.5703125" style="133" customWidth="1"/>
    <col min="15106" max="15109" width="18.7109375" style="133" customWidth="1"/>
    <col min="15110" max="15360" width="9.140625" style="133"/>
    <col min="15361" max="15361" width="26.5703125" style="133" customWidth="1"/>
    <col min="15362" max="15365" width="18.7109375" style="133" customWidth="1"/>
    <col min="15366" max="15616" width="9.140625" style="133"/>
    <col min="15617" max="15617" width="26.5703125" style="133" customWidth="1"/>
    <col min="15618" max="15621" width="18.7109375" style="133" customWidth="1"/>
    <col min="15622" max="15872" width="9.140625" style="133"/>
    <col min="15873" max="15873" width="26.5703125" style="133" customWidth="1"/>
    <col min="15874" max="15877" width="18.7109375" style="133" customWidth="1"/>
    <col min="15878" max="16128" width="9.140625" style="133"/>
    <col min="16129" max="16129" width="26.5703125" style="133" customWidth="1"/>
    <col min="16130" max="16133" width="18.7109375" style="133" customWidth="1"/>
    <col min="16134" max="16384" width="9.140625" style="133"/>
  </cols>
  <sheetData>
    <row r="1" spans="1:5">
      <c r="A1" s="77" t="s">
        <v>52</v>
      </c>
    </row>
    <row r="2" spans="1:5">
      <c r="A2" s="77" t="s">
        <v>98</v>
      </c>
    </row>
    <row r="3" spans="1:5">
      <c r="A3" s="77" t="s">
        <v>10</v>
      </c>
    </row>
    <row r="4" spans="1:5">
      <c r="A4" s="77" t="s">
        <v>89</v>
      </c>
    </row>
    <row r="8" spans="1:5" s="77" customFormat="1">
      <c r="B8" s="152" t="s">
        <v>61</v>
      </c>
      <c r="C8" s="152" t="s">
        <v>62</v>
      </c>
      <c r="D8" s="152" t="s">
        <v>67</v>
      </c>
      <c r="E8" s="152" t="s">
        <v>53</v>
      </c>
    </row>
    <row r="9" spans="1:5" s="150" customFormat="1">
      <c r="B9" s="187" t="s">
        <v>54</v>
      </c>
      <c r="C9" s="187" t="s">
        <v>54</v>
      </c>
      <c r="D9" s="187" t="s">
        <v>54</v>
      </c>
      <c r="E9" s="187" t="s">
        <v>54</v>
      </c>
    </row>
    <row r="10" spans="1:5" s="151" customFormat="1">
      <c r="B10" s="152"/>
      <c r="C10" s="152"/>
      <c r="D10" s="152"/>
    </row>
    <row r="11" spans="1:5">
      <c r="A11" s="153" t="s">
        <v>55</v>
      </c>
      <c r="B11" s="154">
        <v>5636819.4299999997</v>
      </c>
      <c r="C11" s="154">
        <v>4951443.03</v>
      </c>
      <c r="D11" s="154">
        <v>6088238.4400000004</v>
      </c>
      <c r="E11" s="154">
        <f>B11+C11+D11</f>
        <v>16676500.900000002</v>
      </c>
    </row>
    <row r="12" spans="1:5">
      <c r="A12" s="153"/>
      <c r="B12" s="154"/>
      <c r="C12" s="154"/>
      <c r="D12" s="154"/>
    </row>
    <row r="13" spans="1:5">
      <c r="A13" s="155" t="s">
        <v>56</v>
      </c>
      <c r="B13" s="154">
        <v>252180.13</v>
      </c>
      <c r="C13" s="154">
        <v>91716.349999999991</v>
      </c>
      <c r="D13" s="171">
        <v>0</v>
      </c>
      <c r="E13" s="154">
        <f>B13+C13+D13</f>
        <v>343896.48</v>
      </c>
    </row>
    <row r="14" spans="1:5">
      <c r="A14" s="153"/>
      <c r="B14" s="154"/>
      <c r="C14" s="154"/>
      <c r="D14" s="171"/>
    </row>
    <row r="15" spans="1:5">
      <c r="A15" s="155" t="s">
        <v>57</v>
      </c>
      <c r="B15" s="156">
        <v>70652.58</v>
      </c>
      <c r="C15" s="156">
        <v>88858.540000000008</v>
      </c>
      <c r="D15" s="172">
        <v>0</v>
      </c>
      <c r="E15" s="156">
        <f>B15+C15+D15</f>
        <v>159511.12</v>
      </c>
    </row>
    <row r="16" spans="1:5">
      <c r="B16" s="154">
        <f>SUM(B11:B15)</f>
        <v>5959652.1399999997</v>
      </c>
      <c r="C16" s="154">
        <f>SUM(C11:C15)</f>
        <v>5132017.92</v>
      </c>
      <c r="D16" s="154">
        <f>SUM(D11:D15)</f>
        <v>6088238.4400000004</v>
      </c>
      <c r="E16" s="157">
        <f>SUM(E11:E15)</f>
        <v>17179908.500000004</v>
      </c>
    </row>
    <row r="17" spans="1:9">
      <c r="A17" s="119"/>
      <c r="B17" s="119"/>
      <c r="C17" s="119"/>
      <c r="D17" s="119"/>
      <c r="E17" s="119"/>
    </row>
    <row r="18" spans="1:9">
      <c r="A18" s="119"/>
      <c r="B18" s="119"/>
      <c r="C18" s="119"/>
      <c r="D18" s="119"/>
      <c r="E18" s="158"/>
    </row>
    <row r="19" spans="1:9">
      <c r="A19" s="205" t="s">
        <v>115</v>
      </c>
      <c r="B19" s="203">
        <v>-1092183</v>
      </c>
      <c r="C19" s="203">
        <v>-222950</v>
      </c>
      <c r="D19" s="204">
        <v>0</v>
      </c>
      <c r="E19" s="158">
        <f>B19+C19+D19</f>
        <v>-1315133</v>
      </c>
    </row>
    <row r="20" spans="1:9" s="154" customFormat="1">
      <c r="A20" s="119" t="s">
        <v>63</v>
      </c>
      <c r="B20" s="159">
        <f>SUM(B16:B19)</f>
        <v>4867469.1399999997</v>
      </c>
      <c r="C20" s="159">
        <f>SUM(C16:C19)</f>
        <v>4909067.92</v>
      </c>
      <c r="D20" s="159">
        <f>SUM(D16:D19)</f>
        <v>6088238.4400000004</v>
      </c>
      <c r="E20" s="159">
        <f>SUM(E16:E19)</f>
        <v>15864775.500000004</v>
      </c>
    </row>
    <row r="21" spans="1:9">
      <c r="A21" s="119"/>
      <c r="B21" s="119"/>
      <c r="C21" s="119"/>
      <c r="D21" s="119"/>
      <c r="E21" s="119"/>
    </row>
    <row r="22" spans="1:9">
      <c r="A22" s="119" t="s">
        <v>58</v>
      </c>
      <c r="B22" s="119"/>
      <c r="C22" s="186"/>
      <c r="D22" s="186"/>
      <c r="E22" s="159">
        <f>E20/3</f>
        <v>5288258.5000000009</v>
      </c>
    </row>
    <row r="23" spans="1:9">
      <c r="A23" s="119"/>
      <c r="B23" s="119"/>
      <c r="C23" s="119"/>
      <c r="D23" s="119"/>
      <c r="E23" s="119"/>
    </row>
    <row r="24" spans="1:9" s="160" customFormat="1" ht="51.75" customHeight="1">
      <c r="A24" s="254" t="s">
        <v>59</v>
      </c>
      <c r="B24" s="254"/>
      <c r="C24" s="254"/>
      <c r="D24" s="254"/>
      <c r="E24" s="254"/>
      <c r="F24" s="165"/>
      <c r="G24" s="165"/>
      <c r="H24" s="165"/>
      <c r="I24" s="165"/>
    </row>
    <row r="25" spans="1:9" s="160" customFormat="1" ht="12.75" customHeight="1">
      <c r="A25" s="166"/>
      <c r="B25" s="166"/>
      <c r="C25" s="166"/>
      <c r="D25" s="166"/>
      <c r="E25" s="166"/>
    </row>
    <row r="26" spans="1:9">
      <c r="A26" s="80" t="s">
        <v>60</v>
      </c>
      <c r="B26" s="90"/>
      <c r="C26" s="162"/>
      <c r="D26" s="162"/>
      <c r="E26" s="163"/>
      <c r="F26" s="167"/>
      <c r="G26" s="167"/>
    </row>
    <row r="27" spans="1:9">
      <c r="A27" s="209" t="s">
        <v>117</v>
      </c>
      <c r="B27" s="90"/>
      <c r="C27" s="162"/>
      <c r="D27" s="162"/>
      <c r="E27" s="163"/>
      <c r="F27" s="167"/>
      <c r="G27" s="167"/>
    </row>
    <row r="28" spans="1:9" s="169" customFormat="1" ht="12.75" customHeight="1">
      <c r="A28" s="164" t="s">
        <v>90</v>
      </c>
      <c r="B28" s="90"/>
      <c r="C28" s="162"/>
      <c r="D28" s="162"/>
      <c r="E28" s="168">
        <v>5260238.4399999995</v>
      </c>
      <c r="F28" s="167" t="s">
        <v>0</v>
      </c>
      <c r="G28" s="167"/>
    </row>
    <row r="29" spans="1:9" s="169" customFormat="1">
      <c r="A29" s="164" t="s">
        <v>108</v>
      </c>
      <c r="B29" s="90"/>
      <c r="C29" s="162"/>
      <c r="D29" s="162"/>
      <c r="E29" s="163">
        <v>-1000000</v>
      </c>
      <c r="F29" s="167" t="s">
        <v>0</v>
      </c>
      <c r="G29" s="167"/>
    </row>
    <row r="30" spans="1:9">
      <c r="A30" s="161" t="s">
        <v>118</v>
      </c>
      <c r="B30" s="90"/>
      <c r="C30" s="162"/>
      <c r="D30" s="162"/>
      <c r="E30" s="206">
        <f>SUM(E28:E29)</f>
        <v>4260238.4399999995</v>
      </c>
      <c r="F30" s="133" t="s">
        <v>0</v>
      </c>
    </row>
    <row r="31" spans="1:9">
      <c r="A31" s="164" t="s">
        <v>64</v>
      </c>
      <c r="B31" s="90"/>
      <c r="C31" s="90"/>
      <c r="D31" s="90"/>
      <c r="E31" s="89">
        <f>+E22</f>
        <v>5288258.5000000009</v>
      </c>
      <c r="F31" s="133" t="s">
        <v>65</v>
      </c>
    </row>
    <row r="32" spans="1:9" ht="13.5" thickBot="1">
      <c r="A32" s="210" t="s">
        <v>66</v>
      </c>
      <c r="B32" s="145"/>
      <c r="C32" s="152"/>
      <c r="D32" s="152"/>
      <c r="E32" s="207">
        <f>+E31-E30</f>
        <v>1028020.0600000015</v>
      </c>
    </row>
    <row r="33" spans="1:5" ht="13.5" thickTop="1">
      <c r="A33" s="145"/>
      <c r="B33" s="145"/>
      <c r="C33" s="152"/>
      <c r="D33" s="152"/>
      <c r="E33" s="199" t="s">
        <v>104</v>
      </c>
    </row>
    <row r="34" spans="1:5">
      <c r="E34" s="143"/>
    </row>
    <row r="35" spans="1:5">
      <c r="E35" s="143"/>
    </row>
  </sheetData>
  <mergeCells count="1">
    <mergeCell ref="A24:E24"/>
  </mergeCells>
  <dataValidations count="2">
    <dataValidation type="list" allowBlank="1" showInputMessage="1" showErrorMessage="1" errorTitle="Adjsutment Type Input Error" error="An invalid adjustment type was entered._x000a__x000a_Valid values are 1, 2, or 3." sqref="C65567:D65569 C32:D33 IZ32:IZ33 SV32:SV33 ACR32:ACR33 AMN32:AMN33 AWJ32:AWJ33 BGF32:BGF33 BQB32:BQB33 BZX32:BZX33 CJT32:CJT33 CTP32:CTP33 DDL32:DDL33 DNH32:DNH33 DXD32:DXD33 EGZ32:EGZ33 EQV32:EQV33 FAR32:FAR33 FKN32:FKN33 FUJ32:FUJ33 GEF32:GEF33 GOB32:GOB33 GXX32:GXX33 HHT32:HHT33 HRP32:HRP33 IBL32:IBL33 ILH32:ILH33 IVD32:IVD33 JEZ32:JEZ33 JOV32:JOV33 JYR32:JYR33 KIN32:KIN33 KSJ32:KSJ33 LCF32:LCF33 LMB32:LMB33 LVX32:LVX33 MFT32:MFT33 MPP32:MPP33 MZL32:MZL33 NJH32:NJH33 NTD32:NTD33 OCZ32:OCZ33 OMV32:OMV33 OWR32:OWR33 PGN32:PGN33 PQJ32:PQJ33 QAF32:QAF33 QKB32:QKB33 QTX32:QTX33 RDT32:RDT33 RNP32:RNP33 RXL32:RXL33 SHH32:SHH33 SRD32:SRD33 TAZ32:TAZ33 TKV32:TKV33 TUR32:TUR33 UEN32:UEN33 UOJ32:UOJ33 UYF32:UYF33 VIB32:VIB33 VRX32:VRX33 WBT32:WBT33 WLP32:WLP33 WVL32:WVL33 WVL26:WVL30 WLP26:WLP30 WBT26:WBT30 VRX26:VRX30 VIB26:VIB30 UYF26:UYF30 UOJ26:UOJ30 UEN26:UEN30 TUR26:TUR30 TKV26:TKV30 TAZ26:TAZ30 SRD26:SRD30 SHH26:SHH30 RXL26:RXL30 RNP26:RNP30 RDT26:RDT30 QTX26:QTX30 QKB26:QKB30 QAF26:QAF30 PQJ26:PQJ30 PGN26:PGN30 OWR26:OWR30 OMV26:OMV30 OCZ26:OCZ30 NTD26:NTD30 NJH26:NJH30 MZL26:MZL30 MPP26:MPP30 MFT26:MFT30 LVX26:LVX30 LMB26:LMB30 LCF26:LCF30 KSJ26:KSJ30 KIN26:KIN30 JYR26:JYR30 JOV26:JOV30 JEZ26:JEZ30 IVD26:IVD30 ILH26:ILH30 IBL26:IBL30 HRP26:HRP30 HHT26:HHT30 GXX26:GXX30 GOB26:GOB30 GEF26:GEF30 FUJ26:FUJ30 FKN26:FKN30 FAR26:FAR30 EQV26:EQV30 EGZ26:EGZ30 DXD26:DXD30 DNH26:DNH30 DDL26:DDL30 CTP26:CTP30 CJT26:CJT30 BZX26:BZX30 BQB26:BQB30 BGF26:BGF30 AWJ26:AWJ30 AMN26:AMN30 ACR26:ACR30 SV26:SV30 IZ26:IZ30 C26:D30 WVL983065:WVL983068 WLP983065:WLP983068 WBT983065:WBT983068 VRX983065:VRX983068 VIB983065:VIB983068 UYF983065:UYF983068 UOJ983065:UOJ983068 UEN983065:UEN983068 TUR983065:TUR983068 TKV983065:TKV983068 TAZ983065:TAZ983068 SRD983065:SRD983068 SHH983065:SHH983068 RXL983065:RXL983068 RNP983065:RNP983068 RDT983065:RDT983068 QTX983065:QTX983068 QKB983065:QKB983068 QAF983065:QAF983068 PQJ983065:PQJ983068 PGN983065:PGN983068 OWR983065:OWR983068 OMV983065:OMV983068 OCZ983065:OCZ983068 NTD983065:NTD983068 NJH983065:NJH983068 MZL983065:MZL983068 MPP983065:MPP983068 MFT983065:MFT983068 LVX983065:LVX983068 LMB983065:LMB983068 LCF983065:LCF983068 KSJ983065:KSJ983068 KIN983065:KIN983068 JYR983065:JYR983068 JOV983065:JOV983068 JEZ983065:JEZ983068 IVD983065:IVD983068 ILH983065:ILH983068 IBL983065:IBL983068 HRP983065:HRP983068 HHT983065:HHT983068 GXX983065:GXX983068 GOB983065:GOB983068 GEF983065:GEF983068 FUJ983065:FUJ983068 FKN983065:FKN983068 FAR983065:FAR983068 EQV983065:EQV983068 EGZ983065:EGZ983068 DXD983065:DXD983068 DNH983065:DNH983068 DDL983065:DDL983068 CTP983065:CTP983068 CJT983065:CJT983068 BZX983065:BZX983068 BQB983065:BQB983068 BGF983065:BGF983068 AWJ983065:AWJ983068 AMN983065:AMN983068 ACR983065:ACR983068 SV983065:SV983068 IZ983065:IZ983068 C983065:D983068 WVL917529:WVL917532 WLP917529:WLP917532 WBT917529:WBT917532 VRX917529:VRX917532 VIB917529:VIB917532 UYF917529:UYF917532 UOJ917529:UOJ917532 UEN917529:UEN917532 TUR917529:TUR917532 TKV917529:TKV917532 TAZ917529:TAZ917532 SRD917529:SRD917532 SHH917529:SHH917532 RXL917529:RXL917532 RNP917529:RNP917532 RDT917529:RDT917532 QTX917529:QTX917532 QKB917529:QKB917532 QAF917529:QAF917532 PQJ917529:PQJ917532 PGN917529:PGN917532 OWR917529:OWR917532 OMV917529:OMV917532 OCZ917529:OCZ917532 NTD917529:NTD917532 NJH917529:NJH917532 MZL917529:MZL917532 MPP917529:MPP917532 MFT917529:MFT917532 LVX917529:LVX917532 LMB917529:LMB917532 LCF917529:LCF917532 KSJ917529:KSJ917532 KIN917529:KIN917532 JYR917529:JYR917532 JOV917529:JOV917532 JEZ917529:JEZ917532 IVD917529:IVD917532 ILH917529:ILH917532 IBL917529:IBL917532 HRP917529:HRP917532 HHT917529:HHT917532 GXX917529:GXX917532 GOB917529:GOB917532 GEF917529:GEF917532 FUJ917529:FUJ917532 FKN917529:FKN917532 FAR917529:FAR917532 EQV917529:EQV917532 EGZ917529:EGZ917532 DXD917529:DXD917532 DNH917529:DNH917532 DDL917529:DDL917532 CTP917529:CTP917532 CJT917529:CJT917532 BZX917529:BZX917532 BQB917529:BQB917532 BGF917529:BGF917532 AWJ917529:AWJ917532 AMN917529:AMN917532 ACR917529:ACR917532 SV917529:SV917532 IZ917529:IZ917532 C917529:D917532 WVL851993:WVL851996 WLP851993:WLP851996 WBT851993:WBT851996 VRX851993:VRX851996 VIB851993:VIB851996 UYF851993:UYF851996 UOJ851993:UOJ851996 UEN851993:UEN851996 TUR851993:TUR851996 TKV851993:TKV851996 TAZ851993:TAZ851996 SRD851993:SRD851996 SHH851993:SHH851996 RXL851993:RXL851996 RNP851993:RNP851996 RDT851993:RDT851996 QTX851993:QTX851996 QKB851993:QKB851996 QAF851993:QAF851996 PQJ851993:PQJ851996 PGN851993:PGN851996 OWR851993:OWR851996 OMV851993:OMV851996 OCZ851993:OCZ851996 NTD851993:NTD851996 NJH851993:NJH851996 MZL851993:MZL851996 MPP851993:MPP851996 MFT851993:MFT851996 LVX851993:LVX851996 LMB851993:LMB851996 LCF851993:LCF851996 KSJ851993:KSJ851996 KIN851993:KIN851996 JYR851993:JYR851996 JOV851993:JOV851996 JEZ851993:JEZ851996 IVD851993:IVD851996 ILH851993:ILH851996 IBL851993:IBL851996 HRP851993:HRP851996 HHT851993:HHT851996 GXX851993:GXX851996 GOB851993:GOB851996 GEF851993:GEF851996 FUJ851993:FUJ851996 FKN851993:FKN851996 FAR851993:FAR851996 EQV851993:EQV851996 EGZ851993:EGZ851996 DXD851993:DXD851996 DNH851993:DNH851996 DDL851993:DDL851996 CTP851993:CTP851996 CJT851993:CJT851996 BZX851993:BZX851996 BQB851993:BQB851996 BGF851993:BGF851996 AWJ851993:AWJ851996 AMN851993:AMN851996 ACR851993:ACR851996 SV851993:SV851996 IZ851993:IZ851996 C851993:D851996 WVL786457:WVL786460 WLP786457:WLP786460 WBT786457:WBT786460 VRX786457:VRX786460 VIB786457:VIB786460 UYF786457:UYF786460 UOJ786457:UOJ786460 UEN786457:UEN786460 TUR786457:TUR786460 TKV786457:TKV786460 TAZ786457:TAZ786460 SRD786457:SRD786460 SHH786457:SHH786460 RXL786457:RXL786460 RNP786457:RNP786460 RDT786457:RDT786460 QTX786457:QTX786460 QKB786457:QKB786460 QAF786457:QAF786460 PQJ786457:PQJ786460 PGN786457:PGN786460 OWR786457:OWR786460 OMV786457:OMV786460 OCZ786457:OCZ786460 NTD786457:NTD786460 NJH786457:NJH786460 MZL786457:MZL786460 MPP786457:MPP786460 MFT786457:MFT786460 LVX786457:LVX786460 LMB786457:LMB786460 LCF786457:LCF786460 KSJ786457:KSJ786460 KIN786457:KIN786460 JYR786457:JYR786460 JOV786457:JOV786460 JEZ786457:JEZ786460 IVD786457:IVD786460 ILH786457:ILH786460 IBL786457:IBL786460 HRP786457:HRP786460 HHT786457:HHT786460 GXX786457:GXX786460 GOB786457:GOB786460 GEF786457:GEF786460 FUJ786457:FUJ786460 FKN786457:FKN786460 FAR786457:FAR786460 EQV786457:EQV786460 EGZ786457:EGZ786460 DXD786457:DXD786460 DNH786457:DNH786460 DDL786457:DDL786460 CTP786457:CTP786460 CJT786457:CJT786460 BZX786457:BZX786460 BQB786457:BQB786460 BGF786457:BGF786460 AWJ786457:AWJ786460 AMN786457:AMN786460 ACR786457:ACR786460 SV786457:SV786460 IZ786457:IZ786460 C786457:D786460 WVL720921:WVL720924 WLP720921:WLP720924 WBT720921:WBT720924 VRX720921:VRX720924 VIB720921:VIB720924 UYF720921:UYF720924 UOJ720921:UOJ720924 UEN720921:UEN720924 TUR720921:TUR720924 TKV720921:TKV720924 TAZ720921:TAZ720924 SRD720921:SRD720924 SHH720921:SHH720924 RXL720921:RXL720924 RNP720921:RNP720924 RDT720921:RDT720924 QTX720921:QTX720924 QKB720921:QKB720924 QAF720921:QAF720924 PQJ720921:PQJ720924 PGN720921:PGN720924 OWR720921:OWR720924 OMV720921:OMV720924 OCZ720921:OCZ720924 NTD720921:NTD720924 NJH720921:NJH720924 MZL720921:MZL720924 MPP720921:MPP720924 MFT720921:MFT720924 LVX720921:LVX720924 LMB720921:LMB720924 LCF720921:LCF720924 KSJ720921:KSJ720924 KIN720921:KIN720924 JYR720921:JYR720924 JOV720921:JOV720924 JEZ720921:JEZ720924 IVD720921:IVD720924 ILH720921:ILH720924 IBL720921:IBL720924 HRP720921:HRP720924 HHT720921:HHT720924 GXX720921:GXX720924 GOB720921:GOB720924 GEF720921:GEF720924 FUJ720921:FUJ720924 FKN720921:FKN720924 FAR720921:FAR720924 EQV720921:EQV720924 EGZ720921:EGZ720924 DXD720921:DXD720924 DNH720921:DNH720924 DDL720921:DDL720924 CTP720921:CTP720924 CJT720921:CJT720924 BZX720921:BZX720924 BQB720921:BQB720924 BGF720921:BGF720924 AWJ720921:AWJ720924 AMN720921:AMN720924 ACR720921:ACR720924 SV720921:SV720924 IZ720921:IZ720924 C720921:D720924 WVL655385:WVL655388 WLP655385:WLP655388 WBT655385:WBT655388 VRX655385:VRX655388 VIB655385:VIB655388 UYF655385:UYF655388 UOJ655385:UOJ655388 UEN655385:UEN655388 TUR655385:TUR655388 TKV655385:TKV655388 TAZ655385:TAZ655388 SRD655385:SRD655388 SHH655385:SHH655388 RXL655385:RXL655388 RNP655385:RNP655388 RDT655385:RDT655388 QTX655385:QTX655388 QKB655385:QKB655388 QAF655385:QAF655388 PQJ655385:PQJ655388 PGN655385:PGN655388 OWR655385:OWR655388 OMV655385:OMV655388 OCZ655385:OCZ655388 NTD655385:NTD655388 NJH655385:NJH655388 MZL655385:MZL655388 MPP655385:MPP655388 MFT655385:MFT655388 LVX655385:LVX655388 LMB655385:LMB655388 LCF655385:LCF655388 KSJ655385:KSJ655388 KIN655385:KIN655388 JYR655385:JYR655388 JOV655385:JOV655388 JEZ655385:JEZ655388 IVD655385:IVD655388 ILH655385:ILH655388 IBL655385:IBL655388 HRP655385:HRP655388 HHT655385:HHT655388 GXX655385:GXX655388 GOB655385:GOB655388 GEF655385:GEF655388 FUJ655385:FUJ655388 FKN655385:FKN655388 FAR655385:FAR655388 EQV655385:EQV655388 EGZ655385:EGZ655388 DXD655385:DXD655388 DNH655385:DNH655388 DDL655385:DDL655388 CTP655385:CTP655388 CJT655385:CJT655388 BZX655385:BZX655388 BQB655385:BQB655388 BGF655385:BGF655388 AWJ655385:AWJ655388 AMN655385:AMN655388 ACR655385:ACR655388 SV655385:SV655388 IZ655385:IZ655388 C655385:D655388 WVL589849:WVL589852 WLP589849:WLP589852 WBT589849:WBT589852 VRX589849:VRX589852 VIB589849:VIB589852 UYF589849:UYF589852 UOJ589849:UOJ589852 UEN589849:UEN589852 TUR589849:TUR589852 TKV589849:TKV589852 TAZ589849:TAZ589852 SRD589849:SRD589852 SHH589849:SHH589852 RXL589849:RXL589852 RNP589849:RNP589852 RDT589849:RDT589852 QTX589849:QTX589852 QKB589849:QKB589852 QAF589849:QAF589852 PQJ589849:PQJ589852 PGN589849:PGN589852 OWR589849:OWR589852 OMV589849:OMV589852 OCZ589849:OCZ589852 NTD589849:NTD589852 NJH589849:NJH589852 MZL589849:MZL589852 MPP589849:MPP589852 MFT589849:MFT589852 LVX589849:LVX589852 LMB589849:LMB589852 LCF589849:LCF589852 KSJ589849:KSJ589852 KIN589849:KIN589852 JYR589849:JYR589852 JOV589849:JOV589852 JEZ589849:JEZ589852 IVD589849:IVD589852 ILH589849:ILH589852 IBL589849:IBL589852 HRP589849:HRP589852 HHT589849:HHT589852 GXX589849:GXX589852 GOB589849:GOB589852 GEF589849:GEF589852 FUJ589849:FUJ589852 FKN589849:FKN589852 FAR589849:FAR589852 EQV589849:EQV589852 EGZ589849:EGZ589852 DXD589849:DXD589852 DNH589849:DNH589852 DDL589849:DDL589852 CTP589849:CTP589852 CJT589849:CJT589852 BZX589849:BZX589852 BQB589849:BQB589852 BGF589849:BGF589852 AWJ589849:AWJ589852 AMN589849:AMN589852 ACR589849:ACR589852 SV589849:SV589852 IZ589849:IZ589852 C589849:D589852 WVL524313:WVL524316 WLP524313:WLP524316 WBT524313:WBT524316 VRX524313:VRX524316 VIB524313:VIB524316 UYF524313:UYF524316 UOJ524313:UOJ524316 UEN524313:UEN524316 TUR524313:TUR524316 TKV524313:TKV524316 TAZ524313:TAZ524316 SRD524313:SRD524316 SHH524313:SHH524316 RXL524313:RXL524316 RNP524313:RNP524316 RDT524313:RDT524316 QTX524313:QTX524316 QKB524313:QKB524316 QAF524313:QAF524316 PQJ524313:PQJ524316 PGN524313:PGN524316 OWR524313:OWR524316 OMV524313:OMV524316 OCZ524313:OCZ524316 NTD524313:NTD524316 NJH524313:NJH524316 MZL524313:MZL524316 MPP524313:MPP524316 MFT524313:MFT524316 LVX524313:LVX524316 LMB524313:LMB524316 LCF524313:LCF524316 KSJ524313:KSJ524316 KIN524313:KIN524316 JYR524313:JYR524316 JOV524313:JOV524316 JEZ524313:JEZ524316 IVD524313:IVD524316 ILH524313:ILH524316 IBL524313:IBL524316 HRP524313:HRP524316 HHT524313:HHT524316 GXX524313:GXX524316 GOB524313:GOB524316 GEF524313:GEF524316 FUJ524313:FUJ524316 FKN524313:FKN524316 FAR524313:FAR524316 EQV524313:EQV524316 EGZ524313:EGZ524316 DXD524313:DXD524316 DNH524313:DNH524316 DDL524313:DDL524316 CTP524313:CTP524316 CJT524313:CJT524316 BZX524313:BZX524316 BQB524313:BQB524316 BGF524313:BGF524316 AWJ524313:AWJ524316 AMN524313:AMN524316 ACR524313:ACR524316 SV524313:SV524316 IZ524313:IZ524316 C524313:D524316 WVL458777:WVL458780 WLP458777:WLP458780 WBT458777:WBT458780 VRX458777:VRX458780 VIB458777:VIB458780 UYF458777:UYF458780 UOJ458777:UOJ458780 UEN458777:UEN458780 TUR458777:TUR458780 TKV458777:TKV458780 TAZ458777:TAZ458780 SRD458777:SRD458780 SHH458777:SHH458780 RXL458777:RXL458780 RNP458777:RNP458780 RDT458777:RDT458780 QTX458777:QTX458780 QKB458777:QKB458780 QAF458777:QAF458780 PQJ458777:PQJ458780 PGN458777:PGN458780 OWR458777:OWR458780 OMV458777:OMV458780 OCZ458777:OCZ458780 NTD458777:NTD458780 NJH458777:NJH458780 MZL458777:MZL458780 MPP458777:MPP458780 MFT458777:MFT458780 LVX458777:LVX458780 LMB458777:LMB458780 LCF458777:LCF458780 KSJ458777:KSJ458780 KIN458777:KIN458780 JYR458777:JYR458780 JOV458777:JOV458780 JEZ458777:JEZ458780 IVD458777:IVD458780 ILH458777:ILH458780 IBL458777:IBL458780 HRP458777:HRP458780 HHT458777:HHT458780 GXX458777:GXX458780 GOB458777:GOB458780 GEF458777:GEF458780 FUJ458777:FUJ458780 FKN458777:FKN458780 FAR458777:FAR458780 EQV458777:EQV458780 EGZ458777:EGZ458780 DXD458777:DXD458780 DNH458777:DNH458780 DDL458777:DDL458780 CTP458777:CTP458780 CJT458777:CJT458780 BZX458777:BZX458780 BQB458777:BQB458780 BGF458777:BGF458780 AWJ458777:AWJ458780 AMN458777:AMN458780 ACR458777:ACR458780 SV458777:SV458780 IZ458777:IZ458780 C458777:D458780 WVL393241:WVL393244 WLP393241:WLP393244 WBT393241:WBT393244 VRX393241:VRX393244 VIB393241:VIB393244 UYF393241:UYF393244 UOJ393241:UOJ393244 UEN393241:UEN393244 TUR393241:TUR393244 TKV393241:TKV393244 TAZ393241:TAZ393244 SRD393241:SRD393244 SHH393241:SHH393244 RXL393241:RXL393244 RNP393241:RNP393244 RDT393241:RDT393244 QTX393241:QTX393244 QKB393241:QKB393244 QAF393241:QAF393244 PQJ393241:PQJ393244 PGN393241:PGN393244 OWR393241:OWR393244 OMV393241:OMV393244 OCZ393241:OCZ393244 NTD393241:NTD393244 NJH393241:NJH393244 MZL393241:MZL393244 MPP393241:MPP393244 MFT393241:MFT393244 LVX393241:LVX393244 LMB393241:LMB393244 LCF393241:LCF393244 KSJ393241:KSJ393244 KIN393241:KIN393244 JYR393241:JYR393244 JOV393241:JOV393244 JEZ393241:JEZ393244 IVD393241:IVD393244 ILH393241:ILH393244 IBL393241:IBL393244 HRP393241:HRP393244 HHT393241:HHT393244 GXX393241:GXX393244 GOB393241:GOB393244 GEF393241:GEF393244 FUJ393241:FUJ393244 FKN393241:FKN393244 FAR393241:FAR393244 EQV393241:EQV393244 EGZ393241:EGZ393244 DXD393241:DXD393244 DNH393241:DNH393244 DDL393241:DDL393244 CTP393241:CTP393244 CJT393241:CJT393244 BZX393241:BZX393244 BQB393241:BQB393244 BGF393241:BGF393244 AWJ393241:AWJ393244 AMN393241:AMN393244 ACR393241:ACR393244 SV393241:SV393244 IZ393241:IZ393244 C393241:D393244 WVL327705:WVL327708 WLP327705:WLP327708 WBT327705:WBT327708 VRX327705:VRX327708 VIB327705:VIB327708 UYF327705:UYF327708 UOJ327705:UOJ327708 UEN327705:UEN327708 TUR327705:TUR327708 TKV327705:TKV327708 TAZ327705:TAZ327708 SRD327705:SRD327708 SHH327705:SHH327708 RXL327705:RXL327708 RNP327705:RNP327708 RDT327705:RDT327708 QTX327705:QTX327708 QKB327705:QKB327708 QAF327705:QAF327708 PQJ327705:PQJ327708 PGN327705:PGN327708 OWR327705:OWR327708 OMV327705:OMV327708 OCZ327705:OCZ327708 NTD327705:NTD327708 NJH327705:NJH327708 MZL327705:MZL327708 MPP327705:MPP327708 MFT327705:MFT327708 LVX327705:LVX327708 LMB327705:LMB327708 LCF327705:LCF327708 KSJ327705:KSJ327708 KIN327705:KIN327708 JYR327705:JYR327708 JOV327705:JOV327708 JEZ327705:JEZ327708 IVD327705:IVD327708 ILH327705:ILH327708 IBL327705:IBL327708 HRP327705:HRP327708 HHT327705:HHT327708 GXX327705:GXX327708 GOB327705:GOB327708 GEF327705:GEF327708 FUJ327705:FUJ327708 FKN327705:FKN327708 FAR327705:FAR327708 EQV327705:EQV327708 EGZ327705:EGZ327708 DXD327705:DXD327708 DNH327705:DNH327708 DDL327705:DDL327708 CTP327705:CTP327708 CJT327705:CJT327708 BZX327705:BZX327708 BQB327705:BQB327708 BGF327705:BGF327708 AWJ327705:AWJ327708 AMN327705:AMN327708 ACR327705:ACR327708 SV327705:SV327708 IZ327705:IZ327708 C327705:D327708 WVL262169:WVL262172 WLP262169:WLP262172 WBT262169:WBT262172 VRX262169:VRX262172 VIB262169:VIB262172 UYF262169:UYF262172 UOJ262169:UOJ262172 UEN262169:UEN262172 TUR262169:TUR262172 TKV262169:TKV262172 TAZ262169:TAZ262172 SRD262169:SRD262172 SHH262169:SHH262172 RXL262169:RXL262172 RNP262169:RNP262172 RDT262169:RDT262172 QTX262169:QTX262172 QKB262169:QKB262172 QAF262169:QAF262172 PQJ262169:PQJ262172 PGN262169:PGN262172 OWR262169:OWR262172 OMV262169:OMV262172 OCZ262169:OCZ262172 NTD262169:NTD262172 NJH262169:NJH262172 MZL262169:MZL262172 MPP262169:MPP262172 MFT262169:MFT262172 LVX262169:LVX262172 LMB262169:LMB262172 LCF262169:LCF262172 KSJ262169:KSJ262172 KIN262169:KIN262172 JYR262169:JYR262172 JOV262169:JOV262172 JEZ262169:JEZ262172 IVD262169:IVD262172 ILH262169:ILH262172 IBL262169:IBL262172 HRP262169:HRP262172 HHT262169:HHT262172 GXX262169:GXX262172 GOB262169:GOB262172 GEF262169:GEF262172 FUJ262169:FUJ262172 FKN262169:FKN262172 FAR262169:FAR262172 EQV262169:EQV262172 EGZ262169:EGZ262172 DXD262169:DXD262172 DNH262169:DNH262172 DDL262169:DDL262172 CTP262169:CTP262172 CJT262169:CJT262172 BZX262169:BZX262172 BQB262169:BQB262172 BGF262169:BGF262172 AWJ262169:AWJ262172 AMN262169:AMN262172 ACR262169:ACR262172 SV262169:SV262172 IZ262169:IZ262172 C262169:D262172 WVL196633:WVL196636 WLP196633:WLP196636 WBT196633:WBT196636 VRX196633:VRX196636 VIB196633:VIB196636 UYF196633:UYF196636 UOJ196633:UOJ196636 UEN196633:UEN196636 TUR196633:TUR196636 TKV196633:TKV196636 TAZ196633:TAZ196636 SRD196633:SRD196636 SHH196633:SHH196636 RXL196633:RXL196636 RNP196633:RNP196636 RDT196633:RDT196636 QTX196633:QTX196636 QKB196633:QKB196636 QAF196633:QAF196636 PQJ196633:PQJ196636 PGN196633:PGN196636 OWR196633:OWR196636 OMV196633:OMV196636 OCZ196633:OCZ196636 NTD196633:NTD196636 NJH196633:NJH196636 MZL196633:MZL196636 MPP196633:MPP196636 MFT196633:MFT196636 LVX196633:LVX196636 LMB196633:LMB196636 LCF196633:LCF196636 KSJ196633:KSJ196636 KIN196633:KIN196636 JYR196633:JYR196636 JOV196633:JOV196636 JEZ196633:JEZ196636 IVD196633:IVD196636 ILH196633:ILH196636 IBL196633:IBL196636 HRP196633:HRP196636 HHT196633:HHT196636 GXX196633:GXX196636 GOB196633:GOB196636 GEF196633:GEF196636 FUJ196633:FUJ196636 FKN196633:FKN196636 FAR196633:FAR196636 EQV196633:EQV196636 EGZ196633:EGZ196636 DXD196633:DXD196636 DNH196633:DNH196636 DDL196633:DDL196636 CTP196633:CTP196636 CJT196633:CJT196636 BZX196633:BZX196636 BQB196633:BQB196636 BGF196633:BGF196636 AWJ196633:AWJ196636 AMN196633:AMN196636 ACR196633:ACR196636 SV196633:SV196636 IZ196633:IZ196636 C196633:D196636 WVL131097:WVL131100 WLP131097:WLP131100 WBT131097:WBT131100 VRX131097:VRX131100 VIB131097:VIB131100 UYF131097:UYF131100 UOJ131097:UOJ131100 UEN131097:UEN131100 TUR131097:TUR131100 TKV131097:TKV131100 TAZ131097:TAZ131100 SRD131097:SRD131100 SHH131097:SHH131100 RXL131097:RXL131100 RNP131097:RNP131100 RDT131097:RDT131100 QTX131097:QTX131100 QKB131097:QKB131100 QAF131097:QAF131100 PQJ131097:PQJ131100 PGN131097:PGN131100 OWR131097:OWR131100 OMV131097:OMV131100 OCZ131097:OCZ131100 NTD131097:NTD131100 NJH131097:NJH131100 MZL131097:MZL131100 MPP131097:MPP131100 MFT131097:MFT131100 LVX131097:LVX131100 LMB131097:LMB131100 LCF131097:LCF131100 KSJ131097:KSJ131100 KIN131097:KIN131100 JYR131097:JYR131100 JOV131097:JOV131100 JEZ131097:JEZ131100 IVD131097:IVD131100 ILH131097:ILH131100 IBL131097:IBL131100 HRP131097:HRP131100 HHT131097:HHT131100 GXX131097:GXX131100 GOB131097:GOB131100 GEF131097:GEF131100 FUJ131097:FUJ131100 FKN131097:FKN131100 FAR131097:FAR131100 EQV131097:EQV131100 EGZ131097:EGZ131100 DXD131097:DXD131100 DNH131097:DNH131100 DDL131097:DDL131100 CTP131097:CTP131100 CJT131097:CJT131100 BZX131097:BZX131100 BQB131097:BQB131100 BGF131097:BGF131100 AWJ131097:AWJ131100 AMN131097:AMN131100 ACR131097:ACR131100 SV131097:SV131100 IZ131097:IZ131100 C131097:D131100 WVL65561:WVL65564 WLP65561:WLP65564 WBT65561:WBT65564 VRX65561:VRX65564 VIB65561:VIB65564 UYF65561:UYF65564 UOJ65561:UOJ65564 UEN65561:UEN65564 TUR65561:TUR65564 TKV65561:TKV65564 TAZ65561:TAZ65564 SRD65561:SRD65564 SHH65561:SHH65564 RXL65561:RXL65564 RNP65561:RNP65564 RDT65561:RDT65564 QTX65561:QTX65564 QKB65561:QKB65564 QAF65561:QAF65564 PQJ65561:PQJ65564 PGN65561:PGN65564 OWR65561:OWR65564 OMV65561:OMV65564 OCZ65561:OCZ65564 NTD65561:NTD65564 NJH65561:NJH65564 MZL65561:MZL65564 MPP65561:MPP65564 MFT65561:MFT65564 LVX65561:LVX65564 LMB65561:LMB65564 LCF65561:LCF65564 KSJ65561:KSJ65564 KIN65561:KIN65564 JYR65561:JYR65564 JOV65561:JOV65564 JEZ65561:JEZ65564 IVD65561:IVD65564 ILH65561:ILH65564 IBL65561:IBL65564 HRP65561:HRP65564 HHT65561:HHT65564 GXX65561:GXX65564 GOB65561:GOB65564 GEF65561:GEF65564 FUJ65561:FUJ65564 FKN65561:FKN65564 FAR65561:FAR65564 EQV65561:EQV65564 EGZ65561:EGZ65564 DXD65561:DXD65564 DNH65561:DNH65564 DDL65561:DDL65564 CTP65561:CTP65564 CJT65561:CJT65564 BZX65561:BZX65564 BQB65561:BQB65564 BGF65561:BGF65564 AWJ65561:AWJ65564 AMN65561:AMN65564 ACR65561:ACR65564 SV65561:SV65564 IZ65561:IZ65564 C65561:D65564 WVL983071:WVL983073 WLP983071:WLP983073 WBT983071:WBT983073 VRX983071:VRX983073 VIB983071:VIB983073 UYF983071:UYF983073 UOJ983071:UOJ983073 UEN983071:UEN983073 TUR983071:TUR983073 TKV983071:TKV983073 TAZ983071:TAZ983073 SRD983071:SRD983073 SHH983071:SHH983073 RXL983071:RXL983073 RNP983071:RNP983073 RDT983071:RDT983073 QTX983071:QTX983073 QKB983071:QKB983073 QAF983071:QAF983073 PQJ983071:PQJ983073 PGN983071:PGN983073 OWR983071:OWR983073 OMV983071:OMV983073 OCZ983071:OCZ983073 NTD983071:NTD983073 NJH983071:NJH983073 MZL983071:MZL983073 MPP983071:MPP983073 MFT983071:MFT983073 LVX983071:LVX983073 LMB983071:LMB983073 LCF983071:LCF983073 KSJ983071:KSJ983073 KIN983071:KIN983073 JYR983071:JYR983073 JOV983071:JOV983073 JEZ983071:JEZ983073 IVD983071:IVD983073 ILH983071:ILH983073 IBL983071:IBL983073 HRP983071:HRP983073 HHT983071:HHT983073 GXX983071:GXX983073 GOB983071:GOB983073 GEF983071:GEF983073 FUJ983071:FUJ983073 FKN983071:FKN983073 FAR983071:FAR983073 EQV983071:EQV983073 EGZ983071:EGZ983073 DXD983071:DXD983073 DNH983071:DNH983073 DDL983071:DDL983073 CTP983071:CTP983073 CJT983071:CJT983073 BZX983071:BZX983073 BQB983071:BQB983073 BGF983071:BGF983073 AWJ983071:AWJ983073 AMN983071:AMN983073 ACR983071:ACR983073 SV983071:SV983073 IZ983071:IZ983073 C983071:D983073 WVL917535:WVL917537 WLP917535:WLP917537 WBT917535:WBT917537 VRX917535:VRX917537 VIB917535:VIB917537 UYF917535:UYF917537 UOJ917535:UOJ917537 UEN917535:UEN917537 TUR917535:TUR917537 TKV917535:TKV917537 TAZ917535:TAZ917537 SRD917535:SRD917537 SHH917535:SHH917537 RXL917535:RXL917537 RNP917535:RNP917537 RDT917535:RDT917537 QTX917535:QTX917537 QKB917535:QKB917537 QAF917535:QAF917537 PQJ917535:PQJ917537 PGN917535:PGN917537 OWR917535:OWR917537 OMV917535:OMV917537 OCZ917535:OCZ917537 NTD917535:NTD917537 NJH917535:NJH917537 MZL917535:MZL917537 MPP917535:MPP917537 MFT917535:MFT917537 LVX917535:LVX917537 LMB917535:LMB917537 LCF917535:LCF917537 KSJ917535:KSJ917537 KIN917535:KIN917537 JYR917535:JYR917537 JOV917535:JOV917537 JEZ917535:JEZ917537 IVD917535:IVD917537 ILH917535:ILH917537 IBL917535:IBL917537 HRP917535:HRP917537 HHT917535:HHT917537 GXX917535:GXX917537 GOB917535:GOB917537 GEF917535:GEF917537 FUJ917535:FUJ917537 FKN917535:FKN917537 FAR917535:FAR917537 EQV917535:EQV917537 EGZ917535:EGZ917537 DXD917535:DXD917537 DNH917535:DNH917537 DDL917535:DDL917537 CTP917535:CTP917537 CJT917535:CJT917537 BZX917535:BZX917537 BQB917535:BQB917537 BGF917535:BGF917537 AWJ917535:AWJ917537 AMN917535:AMN917537 ACR917535:ACR917537 SV917535:SV917537 IZ917535:IZ917537 C917535:D917537 WVL851999:WVL852001 WLP851999:WLP852001 WBT851999:WBT852001 VRX851999:VRX852001 VIB851999:VIB852001 UYF851999:UYF852001 UOJ851999:UOJ852001 UEN851999:UEN852001 TUR851999:TUR852001 TKV851999:TKV852001 TAZ851999:TAZ852001 SRD851999:SRD852001 SHH851999:SHH852001 RXL851999:RXL852001 RNP851999:RNP852001 RDT851999:RDT852001 QTX851999:QTX852001 QKB851999:QKB852001 QAF851999:QAF852001 PQJ851999:PQJ852001 PGN851999:PGN852001 OWR851999:OWR852001 OMV851999:OMV852001 OCZ851999:OCZ852001 NTD851999:NTD852001 NJH851999:NJH852001 MZL851999:MZL852001 MPP851999:MPP852001 MFT851999:MFT852001 LVX851999:LVX852001 LMB851999:LMB852001 LCF851999:LCF852001 KSJ851999:KSJ852001 KIN851999:KIN852001 JYR851999:JYR852001 JOV851999:JOV852001 JEZ851999:JEZ852001 IVD851999:IVD852001 ILH851999:ILH852001 IBL851999:IBL852001 HRP851999:HRP852001 HHT851999:HHT852001 GXX851999:GXX852001 GOB851999:GOB852001 GEF851999:GEF852001 FUJ851999:FUJ852001 FKN851999:FKN852001 FAR851999:FAR852001 EQV851999:EQV852001 EGZ851999:EGZ852001 DXD851999:DXD852001 DNH851999:DNH852001 DDL851999:DDL852001 CTP851999:CTP852001 CJT851999:CJT852001 BZX851999:BZX852001 BQB851999:BQB852001 BGF851999:BGF852001 AWJ851999:AWJ852001 AMN851999:AMN852001 ACR851999:ACR852001 SV851999:SV852001 IZ851999:IZ852001 C851999:D852001 WVL786463:WVL786465 WLP786463:WLP786465 WBT786463:WBT786465 VRX786463:VRX786465 VIB786463:VIB786465 UYF786463:UYF786465 UOJ786463:UOJ786465 UEN786463:UEN786465 TUR786463:TUR786465 TKV786463:TKV786465 TAZ786463:TAZ786465 SRD786463:SRD786465 SHH786463:SHH786465 RXL786463:RXL786465 RNP786463:RNP786465 RDT786463:RDT786465 QTX786463:QTX786465 QKB786463:QKB786465 QAF786463:QAF786465 PQJ786463:PQJ786465 PGN786463:PGN786465 OWR786463:OWR786465 OMV786463:OMV786465 OCZ786463:OCZ786465 NTD786463:NTD786465 NJH786463:NJH786465 MZL786463:MZL786465 MPP786463:MPP786465 MFT786463:MFT786465 LVX786463:LVX786465 LMB786463:LMB786465 LCF786463:LCF786465 KSJ786463:KSJ786465 KIN786463:KIN786465 JYR786463:JYR786465 JOV786463:JOV786465 JEZ786463:JEZ786465 IVD786463:IVD786465 ILH786463:ILH786465 IBL786463:IBL786465 HRP786463:HRP786465 HHT786463:HHT786465 GXX786463:GXX786465 GOB786463:GOB786465 GEF786463:GEF786465 FUJ786463:FUJ786465 FKN786463:FKN786465 FAR786463:FAR786465 EQV786463:EQV786465 EGZ786463:EGZ786465 DXD786463:DXD786465 DNH786463:DNH786465 DDL786463:DDL786465 CTP786463:CTP786465 CJT786463:CJT786465 BZX786463:BZX786465 BQB786463:BQB786465 BGF786463:BGF786465 AWJ786463:AWJ786465 AMN786463:AMN786465 ACR786463:ACR786465 SV786463:SV786465 IZ786463:IZ786465 C786463:D786465 WVL720927:WVL720929 WLP720927:WLP720929 WBT720927:WBT720929 VRX720927:VRX720929 VIB720927:VIB720929 UYF720927:UYF720929 UOJ720927:UOJ720929 UEN720927:UEN720929 TUR720927:TUR720929 TKV720927:TKV720929 TAZ720927:TAZ720929 SRD720927:SRD720929 SHH720927:SHH720929 RXL720927:RXL720929 RNP720927:RNP720929 RDT720927:RDT720929 QTX720927:QTX720929 QKB720927:QKB720929 QAF720927:QAF720929 PQJ720927:PQJ720929 PGN720927:PGN720929 OWR720927:OWR720929 OMV720927:OMV720929 OCZ720927:OCZ720929 NTD720927:NTD720929 NJH720927:NJH720929 MZL720927:MZL720929 MPP720927:MPP720929 MFT720927:MFT720929 LVX720927:LVX720929 LMB720927:LMB720929 LCF720927:LCF720929 KSJ720927:KSJ720929 KIN720927:KIN720929 JYR720927:JYR720929 JOV720927:JOV720929 JEZ720927:JEZ720929 IVD720927:IVD720929 ILH720927:ILH720929 IBL720927:IBL720929 HRP720927:HRP720929 HHT720927:HHT720929 GXX720927:GXX720929 GOB720927:GOB720929 GEF720927:GEF720929 FUJ720927:FUJ720929 FKN720927:FKN720929 FAR720927:FAR720929 EQV720927:EQV720929 EGZ720927:EGZ720929 DXD720927:DXD720929 DNH720927:DNH720929 DDL720927:DDL720929 CTP720927:CTP720929 CJT720927:CJT720929 BZX720927:BZX720929 BQB720927:BQB720929 BGF720927:BGF720929 AWJ720927:AWJ720929 AMN720927:AMN720929 ACR720927:ACR720929 SV720927:SV720929 IZ720927:IZ720929 C720927:D720929 WVL655391:WVL655393 WLP655391:WLP655393 WBT655391:WBT655393 VRX655391:VRX655393 VIB655391:VIB655393 UYF655391:UYF655393 UOJ655391:UOJ655393 UEN655391:UEN655393 TUR655391:TUR655393 TKV655391:TKV655393 TAZ655391:TAZ655393 SRD655391:SRD655393 SHH655391:SHH655393 RXL655391:RXL655393 RNP655391:RNP655393 RDT655391:RDT655393 QTX655391:QTX655393 QKB655391:QKB655393 QAF655391:QAF655393 PQJ655391:PQJ655393 PGN655391:PGN655393 OWR655391:OWR655393 OMV655391:OMV655393 OCZ655391:OCZ655393 NTD655391:NTD655393 NJH655391:NJH655393 MZL655391:MZL655393 MPP655391:MPP655393 MFT655391:MFT655393 LVX655391:LVX655393 LMB655391:LMB655393 LCF655391:LCF655393 KSJ655391:KSJ655393 KIN655391:KIN655393 JYR655391:JYR655393 JOV655391:JOV655393 JEZ655391:JEZ655393 IVD655391:IVD655393 ILH655391:ILH655393 IBL655391:IBL655393 HRP655391:HRP655393 HHT655391:HHT655393 GXX655391:GXX655393 GOB655391:GOB655393 GEF655391:GEF655393 FUJ655391:FUJ655393 FKN655391:FKN655393 FAR655391:FAR655393 EQV655391:EQV655393 EGZ655391:EGZ655393 DXD655391:DXD655393 DNH655391:DNH655393 DDL655391:DDL655393 CTP655391:CTP655393 CJT655391:CJT655393 BZX655391:BZX655393 BQB655391:BQB655393 BGF655391:BGF655393 AWJ655391:AWJ655393 AMN655391:AMN655393 ACR655391:ACR655393 SV655391:SV655393 IZ655391:IZ655393 C655391:D655393 WVL589855:WVL589857 WLP589855:WLP589857 WBT589855:WBT589857 VRX589855:VRX589857 VIB589855:VIB589857 UYF589855:UYF589857 UOJ589855:UOJ589857 UEN589855:UEN589857 TUR589855:TUR589857 TKV589855:TKV589857 TAZ589855:TAZ589857 SRD589855:SRD589857 SHH589855:SHH589857 RXL589855:RXL589857 RNP589855:RNP589857 RDT589855:RDT589857 QTX589855:QTX589857 QKB589855:QKB589857 QAF589855:QAF589857 PQJ589855:PQJ589857 PGN589855:PGN589857 OWR589855:OWR589857 OMV589855:OMV589857 OCZ589855:OCZ589857 NTD589855:NTD589857 NJH589855:NJH589857 MZL589855:MZL589857 MPP589855:MPP589857 MFT589855:MFT589857 LVX589855:LVX589857 LMB589855:LMB589857 LCF589855:LCF589857 KSJ589855:KSJ589857 KIN589855:KIN589857 JYR589855:JYR589857 JOV589855:JOV589857 JEZ589855:JEZ589857 IVD589855:IVD589857 ILH589855:ILH589857 IBL589855:IBL589857 HRP589855:HRP589857 HHT589855:HHT589857 GXX589855:GXX589857 GOB589855:GOB589857 GEF589855:GEF589857 FUJ589855:FUJ589857 FKN589855:FKN589857 FAR589855:FAR589857 EQV589855:EQV589857 EGZ589855:EGZ589857 DXD589855:DXD589857 DNH589855:DNH589857 DDL589855:DDL589857 CTP589855:CTP589857 CJT589855:CJT589857 BZX589855:BZX589857 BQB589855:BQB589857 BGF589855:BGF589857 AWJ589855:AWJ589857 AMN589855:AMN589857 ACR589855:ACR589857 SV589855:SV589857 IZ589855:IZ589857 C589855:D589857 WVL524319:WVL524321 WLP524319:WLP524321 WBT524319:WBT524321 VRX524319:VRX524321 VIB524319:VIB524321 UYF524319:UYF524321 UOJ524319:UOJ524321 UEN524319:UEN524321 TUR524319:TUR524321 TKV524319:TKV524321 TAZ524319:TAZ524321 SRD524319:SRD524321 SHH524319:SHH524321 RXL524319:RXL524321 RNP524319:RNP524321 RDT524319:RDT524321 QTX524319:QTX524321 QKB524319:QKB524321 QAF524319:QAF524321 PQJ524319:PQJ524321 PGN524319:PGN524321 OWR524319:OWR524321 OMV524319:OMV524321 OCZ524319:OCZ524321 NTD524319:NTD524321 NJH524319:NJH524321 MZL524319:MZL524321 MPP524319:MPP524321 MFT524319:MFT524321 LVX524319:LVX524321 LMB524319:LMB524321 LCF524319:LCF524321 KSJ524319:KSJ524321 KIN524319:KIN524321 JYR524319:JYR524321 JOV524319:JOV524321 JEZ524319:JEZ524321 IVD524319:IVD524321 ILH524319:ILH524321 IBL524319:IBL524321 HRP524319:HRP524321 HHT524319:HHT524321 GXX524319:GXX524321 GOB524319:GOB524321 GEF524319:GEF524321 FUJ524319:FUJ524321 FKN524319:FKN524321 FAR524319:FAR524321 EQV524319:EQV524321 EGZ524319:EGZ524321 DXD524319:DXD524321 DNH524319:DNH524321 DDL524319:DDL524321 CTP524319:CTP524321 CJT524319:CJT524321 BZX524319:BZX524321 BQB524319:BQB524321 BGF524319:BGF524321 AWJ524319:AWJ524321 AMN524319:AMN524321 ACR524319:ACR524321 SV524319:SV524321 IZ524319:IZ524321 C524319:D524321 WVL458783:WVL458785 WLP458783:WLP458785 WBT458783:WBT458785 VRX458783:VRX458785 VIB458783:VIB458785 UYF458783:UYF458785 UOJ458783:UOJ458785 UEN458783:UEN458785 TUR458783:TUR458785 TKV458783:TKV458785 TAZ458783:TAZ458785 SRD458783:SRD458785 SHH458783:SHH458785 RXL458783:RXL458785 RNP458783:RNP458785 RDT458783:RDT458785 QTX458783:QTX458785 QKB458783:QKB458785 QAF458783:QAF458785 PQJ458783:PQJ458785 PGN458783:PGN458785 OWR458783:OWR458785 OMV458783:OMV458785 OCZ458783:OCZ458785 NTD458783:NTD458785 NJH458783:NJH458785 MZL458783:MZL458785 MPP458783:MPP458785 MFT458783:MFT458785 LVX458783:LVX458785 LMB458783:LMB458785 LCF458783:LCF458785 KSJ458783:KSJ458785 KIN458783:KIN458785 JYR458783:JYR458785 JOV458783:JOV458785 JEZ458783:JEZ458785 IVD458783:IVD458785 ILH458783:ILH458785 IBL458783:IBL458785 HRP458783:HRP458785 HHT458783:HHT458785 GXX458783:GXX458785 GOB458783:GOB458785 GEF458783:GEF458785 FUJ458783:FUJ458785 FKN458783:FKN458785 FAR458783:FAR458785 EQV458783:EQV458785 EGZ458783:EGZ458785 DXD458783:DXD458785 DNH458783:DNH458785 DDL458783:DDL458785 CTP458783:CTP458785 CJT458783:CJT458785 BZX458783:BZX458785 BQB458783:BQB458785 BGF458783:BGF458785 AWJ458783:AWJ458785 AMN458783:AMN458785 ACR458783:ACR458785 SV458783:SV458785 IZ458783:IZ458785 C458783:D458785 WVL393247:WVL393249 WLP393247:WLP393249 WBT393247:WBT393249 VRX393247:VRX393249 VIB393247:VIB393249 UYF393247:UYF393249 UOJ393247:UOJ393249 UEN393247:UEN393249 TUR393247:TUR393249 TKV393247:TKV393249 TAZ393247:TAZ393249 SRD393247:SRD393249 SHH393247:SHH393249 RXL393247:RXL393249 RNP393247:RNP393249 RDT393247:RDT393249 QTX393247:QTX393249 QKB393247:QKB393249 QAF393247:QAF393249 PQJ393247:PQJ393249 PGN393247:PGN393249 OWR393247:OWR393249 OMV393247:OMV393249 OCZ393247:OCZ393249 NTD393247:NTD393249 NJH393247:NJH393249 MZL393247:MZL393249 MPP393247:MPP393249 MFT393247:MFT393249 LVX393247:LVX393249 LMB393247:LMB393249 LCF393247:LCF393249 KSJ393247:KSJ393249 KIN393247:KIN393249 JYR393247:JYR393249 JOV393247:JOV393249 JEZ393247:JEZ393249 IVD393247:IVD393249 ILH393247:ILH393249 IBL393247:IBL393249 HRP393247:HRP393249 HHT393247:HHT393249 GXX393247:GXX393249 GOB393247:GOB393249 GEF393247:GEF393249 FUJ393247:FUJ393249 FKN393247:FKN393249 FAR393247:FAR393249 EQV393247:EQV393249 EGZ393247:EGZ393249 DXD393247:DXD393249 DNH393247:DNH393249 DDL393247:DDL393249 CTP393247:CTP393249 CJT393247:CJT393249 BZX393247:BZX393249 BQB393247:BQB393249 BGF393247:BGF393249 AWJ393247:AWJ393249 AMN393247:AMN393249 ACR393247:ACR393249 SV393247:SV393249 IZ393247:IZ393249 C393247:D393249 WVL327711:WVL327713 WLP327711:WLP327713 WBT327711:WBT327713 VRX327711:VRX327713 VIB327711:VIB327713 UYF327711:UYF327713 UOJ327711:UOJ327713 UEN327711:UEN327713 TUR327711:TUR327713 TKV327711:TKV327713 TAZ327711:TAZ327713 SRD327711:SRD327713 SHH327711:SHH327713 RXL327711:RXL327713 RNP327711:RNP327713 RDT327711:RDT327713 QTX327711:QTX327713 QKB327711:QKB327713 QAF327711:QAF327713 PQJ327711:PQJ327713 PGN327711:PGN327713 OWR327711:OWR327713 OMV327711:OMV327713 OCZ327711:OCZ327713 NTD327711:NTD327713 NJH327711:NJH327713 MZL327711:MZL327713 MPP327711:MPP327713 MFT327711:MFT327713 LVX327711:LVX327713 LMB327711:LMB327713 LCF327711:LCF327713 KSJ327711:KSJ327713 KIN327711:KIN327713 JYR327711:JYR327713 JOV327711:JOV327713 JEZ327711:JEZ327713 IVD327711:IVD327713 ILH327711:ILH327713 IBL327711:IBL327713 HRP327711:HRP327713 HHT327711:HHT327713 GXX327711:GXX327713 GOB327711:GOB327713 GEF327711:GEF327713 FUJ327711:FUJ327713 FKN327711:FKN327713 FAR327711:FAR327713 EQV327711:EQV327713 EGZ327711:EGZ327713 DXD327711:DXD327713 DNH327711:DNH327713 DDL327711:DDL327713 CTP327711:CTP327713 CJT327711:CJT327713 BZX327711:BZX327713 BQB327711:BQB327713 BGF327711:BGF327713 AWJ327711:AWJ327713 AMN327711:AMN327713 ACR327711:ACR327713 SV327711:SV327713 IZ327711:IZ327713 C327711:D327713 WVL262175:WVL262177 WLP262175:WLP262177 WBT262175:WBT262177 VRX262175:VRX262177 VIB262175:VIB262177 UYF262175:UYF262177 UOJ262175:UOJ262177 UEN262175:UEN262177 TUR262175:TUR262177 TKV262175:TKV262177 TAZ262175:TAZ262177 SRD262175:SRD262177 SHH262175:SHH262177 RXL262175:RXL262177 RNP262175:RNP262177 RDT262175:RDT262177 QTX262175:QTX262177 QKB262175:QKB262177 QAF262175:QAF262177 PQJ262175:PQJ262177 PGN262175:PGN262177 OWR262175:OWR262177 OMV262175:OMV262177 OCZ262175:OCZ262177 NTD262175:NTD262177 NJH262175:NJH262177 MZL262175:MZL262177 MPP262175:MPP262177 MFT262175:MFT262177 LVX262175:LVX262177 LMB262175:LMB262177 LCF262175:LCF262177 KSJ262175:KSJ262177 KIN262175:KIN262177 JYR262175:JYR262177 JOV262175:JOV262177 JEZ262175:JEZ262177 IVD262175:IVD262177 ILH262175:ILH262177 IBL262175:IBL262177 HRP262175:HRP262177 HHT262175:HHT262177 GXX262175:GXX262177 GOB262175:GOB262177 GEF262175:GEF262177 FUJ262175:FUJ262177 FKN262175:FKN262177 FAR262175:FAR262177 EQV262175:EQV262177 EGZ262175:EGZ262177 DXD262175:DXD262177 DNH262175:DNH262177 DDL262175:DDL262177 CTP262175:CTP262177 CJT262175:CJT262177 BZX262175:BZX262177 BQB262175:BQB262177 BGF262175:BGF262177 AWJ262175:AWJ262177 AMN262175:AMN262177 ACR262175:ACR262177 SV262175:SV262177 IZ262175:IZ262177 C262175:D262177 WVL196639:WVL196641 WLP196639:WLP196641 WBT196639:WBT196641 VRX196639:VRX196641 VIB196639:VIB196641 UYF196639:UYF196641 UOJ196639:UOJ196641 UEN196639:UEN196641 TUR196639:TUR196641 TKV196639:TKV196641 TAZ196639:TAZ196641 SRD196639:SRD196641 SHH196639:SHH196641 RXL196639:RXL196641 RNP196639:RNP196641 RDT196639:RDT196641 QTX196639:QTX196641 QKB196639:QKB196641 QAF196639:QAF196641 PQJ196639:PQJ196641 PGN196639:PGN196641 OWR196639:OWR196641 OMV196639:OMV196641 OCZ196639:OCZ196641 NTD196639:NTD196641 NJH196639:NJH196641 MZL196639:MZL196641 MPP196639:MPP196641 MFT196639:MFT196641 LVX196639:LVX196641 LMB196639:LMB196641 LCF196639:LCF196641 KSJ196639:KSJ196641 KIN196639:KIN196641 JYR196639:JYR196641 JOV196639:JOV196641 JEZ196639:JEZ196641 IVD196639:IVD196641 ILH196639:ILH196641 IBL196639:IBL196641 HRP196639:HRP196641 HHT196639:HHT196641 GXX196639:GXX196641 GOB196639:GOB196641 GEF196639:GEF196641 FUJ196639:FUJ196641 FKN196639:FKN196641 FAR196639:FAR196641 EQV196639:EQV196641 EGZ196639:EGZ196641 DXD196639:DXD196641 DNH196639:DNH196641 DDL196639:DDL196641 CTP196639:CTP196641 CJT196639:CJT196641 BZX196639:BZX196641 BQB196639:BQB196641 BGF196639:BGF196641 AWJ196639:AWJ196641 AMN196639:AMN196641 ACR196639:ACR196641 SV196639:SV196641 IZ196639:IZ196641 C196639:D196641 WVL131103:WVL131105 WLP131103:WLP131105 WBT131103:WBT131105 VRX131103:VRX131105 VIB131103:VIB131105 UYF131103:UYF131105 UOJ131103:UOJ131105 UEN131103:UEN131105 TUR131103:TUR131105 TKV131103:TKV131105 TAZ131103:TAZ131105 SRD131103:SRD131105 SHH131103:SHH131105 RXL131103:RXL131105 RNP131103:RNP131105 RDT131103:RDT131105 QTX131103:QTX131105 QKB131103:QKB131105 QAF131103:QAF131105 PQJ131103:PQJ131105 PGN131103:PGN131105 OWR131103:OWR131105 OMV131103:OMV131105 OCZ131103:OCZ131105 NTD131103:NTD131105 NJH131103:NJH131105 MZL131103:MZL131105 MPP131103:MPP131105 MFT131103:MFT131105 LVX131103:LVX131105 LMB131103:LMB131105 LCF131103:LCF131105 KSJ131103:KSJ131105 KIN131103:KIN131105 JYR131103:JYR131105 JOV131103:JOV131105 JEZ131103:JEZ131105 IVD131103:IVD131105 ILH131103:ILH131105 IBL131103:IBL131105 HRP131103:HRP131105 HHT131103:HHT131105 GXX131103:GXX131105 GOB131103:GOB131105 GEF131103:GEF131105 FUJ131103:FUJ131105 FKN131103:FKN131105 FAR131103:FAR131105 EQV131103:EQV131105 EGZ131103:EGZ131105 DXD131103:DXD131105 DNH131103:DNH131105 DDL131103:DDL131105 CTP131103:CTP131105 CJT131103:CJT131105 BZX131103:BZX131105 BQB131103:BQB131105 BGF131103:BGF131105 AWJ131103:AWJ131105 AMN131103:AMN131105 ACR131103:ACR131105 SV131103:SV131105 IZ131103:IZ131105 C131103:D131105 WVL65567:WVL65569 WLP65567:WLP65569 WBT65567:WBT65569 VRX65567:VRX65569 VIB65567:VIB65569 UYF65567:UYF65569 UOJ65567:UOJ65569 UEN65567:UEN65569 TUR65567:TUR65569 TKV65567:TKV65569 TAZ65567:TAZ65569 SRD65567:SRD65569 SHH65567:SHH65569 RXL65567:RXL65569 RNP65567:RNP65569 RDT65567:RDT65569 QTX65567:QTX65569 QKB65567:QKB65569 QAF65567:QAF65569 PQJ65567:PQJ65569 PGN65567:PGN65569 OWR65567:OWR65569 OMV65567:OMV65569 OCZ65567:OCZ65569 NTD65567:NTD65569 NJH65567:NJH65569 MZL65567:MZL65569 MPP65567:MPP65569 MFT65567:MFT65569 LVX65567:LVX65569 LMB65567:LMB65569 LCF65567:LCF65569 KSJ65567:KSJ65569 KIN65567:KIN65569 JYR65567:JYR65569 JOV65567:JOV65569 JEZ65567:JEZ65569 IVD65567:IVD65569 ILH65567:ILH65569 IBL65567:IBL65569 HRP65567:HRP65569 HHT65567:HHT65569 GXX65567:GXX65569 GOB65567:GOB65569 GEF65567:GEF65569 FUJ65567:FUJ65569 FKN65567:FKN65569 FAR65567:FAR65569 EQV65567:EQV65569 EGZ65567:EGZ65569 DXD65567:DXD65569 DNH65567:DNH65569 DDL65567:DDL65569 CTP65567:CTP65569 CJT65567:CJT65569 BZX65567:BZX65569 BQB65567:BQB65569 BGF65567:BGF65569 AWJ65567:AWJ65569 AMN65567:AMN65569 ACR65567:ACR65569 SV65567:SV65569 IZ65567:IZ65569">
      <formula1>"1,2,3"</formula1>
    </dataValidation>
    <dataValidation type="list" allowBlank="1" showInputMessage="1" showErrorMessage="1" errorTitle="Account Input Error" error="The account number entered is not valid." sqref="B65567:B65569 B32:B33 IY32:IY33 SU32:SU33 ACQ32:ACQ33 AMM32:AMM33 AWI32:AWI33 BGE32:BGE33 BQA32:BQA33 BZW32:BZW33 CJS32:CJS33 CTO32:CTO33 DDK32:DDK33 DNG32:DNG33 DXC32:DXC33 EGY32:EGY33 EQU32:EQU33 FAQ32:FAQ33 FKM32:FKM33 FUI32:FUI33 GEE32:GEE33 GOA32:GOA33 GXW32:GXW33 HHS32:HHS33 HRO32:HRO33 IBK32:IBK33 ILG32:ILG33 IVC32:IVC33 JEY32:JEY33 JOU32:JOU33 JYQ32:JYQ33 KIM32:KIM33 KSI32:KSI33 LCE32:LCE33 LMA32:LMA33 LVW32:LVW33 MFS32:MFS33 MPO32:MPO33 MZK32:MZK33 NJG32:NJG33 NTC32:NTC33 OCY32:OCY33 OMU32:OMU33 OWQ32:OWQ33 PGM32:PGM33 PQI32:PQI33 QAE32:QAE33 QKA32:QKA33 QTW32:QTW33 RDS32:RDS33 RNO32:RNO33 RXK32:RXK33 SHG32:SHG33 SRC32:SRC33 TAY32:TAY33 TKU32:TKU33 TUQ32:TUQ33 UEM32:UEM33 UOI32:UOI33 UYE32:UYE33 VIA32:VIA33 VRW32:VRW33 WBS32:WBS33 WLO32:WLO33 WVK32:WVK33 WVK26:WVK30 WLO26:WLO30 WBS26:WBS30 VRW26:VRW30 VIA26:VIA30 UYE26:UYE30 UOI26:UOI30 UEM26:UEM30 TUQ26:TUQ30 TKU26:TKU30 TAY26:TAY30 SRC26:SRC30 SHG26:SHG30 RXK26:RXK30 RNO26:RNO30 RDS26:RDS30 QTW26:QTW30 QKA26:QKA30 QAE26:QAE30 PQI26:PQI30 PGM26:PGM30 OWQ26:OWQ30 OMU26:OMU30 OCY26:OCY30 NTC26:NTC30 NJG26:NJG30 MZK26:MZK30 MPO26:MPO30 MFS26:MFS30 LVW26:LVW30 LMA26:LMA30 LCE26:LCE30 KSI26:KSI30 KIM26:KIM30 JYQ26:JYQ30 JOU26:JOU30 JEY26:JEY30 IVC26:IVC30 ILG26:ILG30 IBK26:IBK30 HRO26:HRO30 HHS26:HHS30 GXW26:GXW30 GOA26:GOA30 GEE26:GEE30 FUI26:FUI30 FKM26:FKM30 FAQ26:FAQ30 EQU26:EQU30 EGY26:EGY30 DXC26:DXC30 DNG26:DNG30 DDK26:DDK30 CTO26:CTO30 CJS26:CJS30 BZW26:BZW30 BQA26:BQA30 BGE26:BGE30 AWI26:AWI30 AMM26:AMM30 ACQ26:ACQ30 SU26:SU30 IY26:IY30 B26:B30 WVK983065:WVK983068 WLO983065:WLO983068 WBS983065:WBS983068 VRW983065:VRW983068 VIA983065:VIA983068 UYE983065:UYE983068 UOI983065:UOI983068 UEM983065:UEM983068 TUQ983065:TUQ983068 TKU983065:TKU983068 TAY983065:TAY983068 SRC983065:SRC983068 SHG983065:SHG983068 RXK983065:RXK983068 RNO983065:RNO983068 RDS983065:RDS983068 QTW983065:QTW983068 QKA983065:QKA983068 QAE983065:QAE983068 PQI983065:PQI983068 PGM983065:PGM983068 OWQ983065:OWQ983068 OMU983065:OMU983068 OCY983065:OCY983068 NTC983065:NTC983068 NJG983065:NJG983068 MZK983065:MZK983068 MPO983065:MPO983068 MFS983065:MFS983068 LVW983065:LVW983068 LMA983065:LMA983068 LCE983065:LCE983068 KSI983065:KSI983068 KIM983065:KIM983068 JYQ983065:JYQ983068 JOU983065:JOU983068 JEY983065:JEY983068 IVC983065:IVC983068 ILG983065:ILG983068 IBK983065:IBK983068 HRO983065:HRO983068 HHS983065:HHS983068 GXW983065:GXW983068 GOA983065:GOA983068 GEE983065:GEE983068 FUI983065:FUI983068 FKM983065:FKM983068 FAQ983065:FAQ983068 EQU983065:EQU983068 EGY983065:EGY983068 DXC983065:DXC983068 DNG983065:DNG983068 DDK983065:DDK983068 CTO983065:CTO983068 CJS983065:CJS983068 BZW983065:BZW983068 BQA983065:BQA983068 BGE983065:BGE983068 AWI983065:AWI983068 AMM983065:AMM983068 ACQ983065:ACQ983068 SU983065:SU983068 IY983065:IY983068 B983065:B983068 WVK917529:WVK917532 WLO917529:WLO917532 WBS917529:WBS917532 VRW917529:VRW917532 VIA917529:VIA917532 UYE917529:UYE917532 UOI917529:UOI917532 UEM917529:UEM917532 TUQ917529:TUQ917532 TKU917529:TKU917532 TAY917529:TAY917532 SRC917529:SRC917532 SHG917529:SHG917532 RXK917529:RXK917532 RNO917529:RNO917532 RDS917529:RDS917532 QTW917529:QTW917532 QKA917529:QKA917532 QAE917529:QAE917532 PQI917529:PQI917532 PGM917529:PGM917532 OWQ917529:OWQ917532 OMU917529:OMU917532 OCY917529:OCY917532 NTC917529:NTC917532 NJG917529:NJG917532 MZK917529:MZK917532 MPO917529:MPO917532 MFS917529:MFS917532 LVW917529:LVW917532 LMA917529:LMA917532 LCE917529:LCE917532 KSI917529:KSI917532 KIM917529:KIM917532 JYQ917529:JYQ917532 JOU917529:JOU917532 JEY917529:JEY917532 IVC917529:IVC917532 ILG917529:ILG917532 IBK917529:IBK917532 HRO917529:HRO917532 HHS917529:HHS917532 GXW917529:GXW917532 GOA917529:GOA917532 GEE917529:GEE917532 FUI917529:FUI917532 FKM917529:FKM917532 FAQ917529:FAQ917532 EQU917529:EQU917532 EGY917529:EGY917532 DXC917529:DXC917532 DNG917529:DNG917532 DDK917529:DDK917532 CTO917529:CTO917532 CJS917529:CJS917532 BZW917529:BZW917532 BQA917529:BQA917532 BGE917529:BGE917532 AWI917529:AWI917532 AMM917529:AMM917532 ACQ917529:ACQ917532 SU917529:SU917532 IY917529:IY917532 B917529:B917532 WVK851993:WVK851996 WLO851993:WLO851996 WBS851993:WBS851996 VRW851993:VRW851996 VIA851993:VIA851996 UYE851993:UYE851996 UOI851993:UOI851996 UEM851993:UEM851996 TUQ851993:TUQ851996 TKU851993:TKU851996 TAY851993:TAY851996 SRC851993:SRC851996 SHG851993:SHG851996 RXK851993:RXK851996 RNO851993:RNO851996 RDS851993:RDS851996 QTW851993:QTW851996 QKA851993:QKA851996 QAE851993:QAE851996 PQI851993:PQI851996 PGM851993:PGM851996 OWQ851993:OWQ851996 OMU851993:OMU851996 OCY851993:OCY851996 NTC851993:NTC851996 NJG851993:NJG851996 MZK851993:MZK851996 MPO851993:MPO851996 MFS851993:MFS851996 LVW851993:LVW851996 LMA851993:LMA851996 LCE851993:LCE851996 KSI851993:KSI851996 KIM851993:KIM851996 JYQ851993:JYQ851996 JOU851993:JOU851996 JEY851993:JEY851996 IVC851993:IVC851996 ILG851993:ILG851996 IBK851993:IBK851996 HRO851993:HRO851996 HHS851993:HHS851996 GXW851993:GXW851996 GOA851993:GOA851996 GEE851993:GEE851996 FUI851993:FUI851996 FKM851993:FKM851996 FAQ851993:FAQ851996 EQU851993:EQU851996 EGY851993:EGY851996 DXC851993:DXC851996 DNG851993:DNG851996 DDK851993:DDK851996 CTO851993:CTO851996 CJS851993:CJS851996 BZW851993:BZW851996 BQA851993:BQA851996 BGE851993:BGE851996 AWI851993:AWI851996 AMM851993:AMM851996 ACQ851993:ACQ851996 SU851993:SU851996 IY851993:IY851996 B851993:B851996 WVK786457:WVK786460 WLO786457:WLO786460 WBS786457:WBS786460 VRW786457:VRW786460 VIA786457:VIA786460 UYE786457:UYE786460 UOI786457:UOI786460 UEM786457:UEM786460 TUQ786457:TUQ786460 TKU786457:TKU786460 TAY786457:TAY786460 SRC786457:SRC786460 SHG786457:SHG786460 RXK786457:RXK786460 RNO786457:RNO786460 RDS786457:RDS786460 QTW786457:QTW786460 QKA786457:QKA786460 QAE786457:QAE786460 PQI786457:PQI786460 PGM786457:PGM786460 OWQ786457:OWQ786460 OMU786457:OMU786460 OCY786457:OCY786460 NTC786457:NTC786460 NJG786457:NJG786460 MZK786457:MZK786460 MPO786457:MPO786460 MFS786457:MFS786460 LVW786457:LVW786460 LMA786457:LMA786460 LCE786457:LCE786460 KSI786457:KSI786460 KIM786457:KIM786460 JYQ786457:JYQ786460 JOU786457:JOU786460 JEY786457:JEY786460 IVC786457:IVC786460 ILG786457:ILG786460 IBK786457:IBK786460 HRO786457:HRO786460 HHS786457:HHS786460 GXW786457:GXW786460 GOA786457:GOA786460 GEE786457:GEE786460 FUI786457:FUI786460 FKM786457:FKM786460 FAQ786457:FAQ786460 EQU786457:EQU786460 EGY786457:EGY786460 DXC786457:DXC786460 DNG786457:DNG786460 DDK786457:DDK786460 CTO786457:CTO786460 CJS786457:CJS786460 BZW786457:BZW786460 BQA786457:BQA786460 BGE786457:BGE786460 AWI786457:AWI786460 AMM786457:AMM786460 ACQ786457:ACQ786460 SU786457:SU786460 IY786457:IY786460 B786457:B786460 WVK720921:WVK720924 WLO720921:WLO720924 WBS720921:WBS720924 VRW720921:VRW720924 VIA720921:VIA720924 UYE720921:UYE720924 UOI720921:UOI720924 UEM720921:UEM720924 TUQ720921:TUQ720924 TKU720921:TKU720924 TAY720921:TAY720924 SRC720921:SRC720924 SHG720921:SHG720924 RXK720921:RXK720924 RNO720921:RNO720924 RDS720921:RDS720924 QTW720921:QTW720924 QKA720921:QKA720924 QAE720921:QAE720924 PQI720921:PQI720924 PGM720921:PGM720924 OWQ720921:OWQ720924 OMU720921:OMU720924 OCY720921:OCY720924 NTC720921:NTC720924 NJG720921:NJG720924 MZK720921:MZK720924 MPO720921:MPO720924 MFS720921:MFS720924 LVW720921:LVW720924 LMA720921:LMA720924 LCE720921:LCE720924 KSI720921:KSI720924 KIM720921:KIM720924 JYQ720921:JYQ720924 JOU720921:JOU720924 JEY720921:JEY720924 IVC720921:IVC720924 ILG720921:ILG720924 IBK720921:IBK720924 HRO720921:HRO720924 HHS720921:HHS720924 GXW720921:GXW720924 GOA720921:GOA720924 GEE720921:GEE720924 FUI720921:FUI720924 FKM720921:FKM720924 FAQ720921:FAQ720924 EQU720921:EQU720924 EGY720921:EGY720924 DXC720921:DXC720924 DNG720921:DNG720924 DDK720921:DDK720924 CTO720921:CTO720924 CJS720921:CJS720924 BZW720921:BZW720924 BQA720921:BQA720924 BGE720921:BGE720924 AWI720921:AWI720924 AMM720921:AMM720924 ACQ720921:ACQ720924 SU720921:SU720924 IY720921:IY720924 B720921:B720924 WVK655385:WVK655388 WLO655385:WLO655388 WBS655385:WBS655388 VRW655385:VRW655388 VIA655385:VIA655388 UYE655385:UYE655388 UOI655385:UOI655388 UEM655385:UEM655388 TUQ655385:TUQ655388 TKU655385:TKU655388 TAY655385:TAY655388 SRC655385:SRC655388 SHG655385:SHG655388 RXK655385:RXK655388 RNO655385:RNO655388 RDS655385:RDS655388 QTW655385:QTW655388 QKA655385:QKA655388 QAE655385:QAE655388 PQI655385:PQI655388 PGM655385:PGM655388 OWQ655385:OWQ655388 OMU655385:OMU655388 OCY655385:OCY655388 NTC655385:NTC655388 NJG655385:NJG655388 MZK655385:MZK655388 MPO655385:MPO655388 MFS655385:MFS655388 LVW655385:LVW655388 LMA655385:LMA655388 LCE655385:LCE655388 KSI655385:KSI655388 KIM655385:KIM655388 JYQ655385:JYQ655388 JOU655385:JOU655388 JEY655385:JEY655388 IVC655385:IVC655388 ILG655385:ILG655388 IBK655385:IBK655388 HRO655385:HRO655388 HHS655385:HHS655388 GXW655385:GXW655388 GOA655385:GOA655388 GEE655385:GEE655388 FUI655385:FUI655388 FKM655385:FKM655388 FAQ655385:FAQ655388 EQU655385:EQU655388 EGY655385:EGY655388 DXC655385:DXC655388 DNG655385:DNG655388 DDK655385:DDK655388 CTO655385:CTO655388 CJS655385:CJS655388 BZW655385:BZW655388 BQA655385:BQA655388 BGE655385:BGE655388 AWI655385:AWI655388 AMM655385:AMM655388 ACQ655385:ACQ655388 SU655385:SU655388 IY655385:IY655388 B655385:B655388 WVK589849:WVK589852 WLO589849:WLO589852 WBS589849:WBS589852 VRW589849:VRW589852 VIA589849:VIA589852 UYE589849:UYE589852 UOI589849:UOI589852 UEM589849:UEM589852 TUQ589849:TUQ589852 TKU589849:TKU589852 TAY589849:TAY589852 SRC589849:SRC589852 SHG589849:SHG589852 RXK589849:RXK589852 RNO589849:RNO589852 RDS589849:RDS589852 QTW589849:QTW589852 QKA589849:QKA589852 QAE589849:QAE589852 PQI589849:PQI589852 PGM589849:PGM589852 OWQ589849:OWQ589852 OMU589849:OMU589852 OCY589849:OCY589852 NTC589849:NTC589852 NJG589849:NJG589852 MZK589849:MZK589852 MPO589849:MPO589852 MFS589849:MFS589852 LVW589849:LVW589852 LMA589849:LMA589852 LCE589849:LCE589852 KSI589849:KSI589852 KIM589849:KIM589852 JYQ589849:JYQ589852 JOU589849:JOU589852 JEY589849:JEY589852 IVC589849:IVC589852 ILG589849:ILG589852 IBK589849:IBK589852 HRO589849:HRO589852 HHS589849:HHS589852 GXW589849:GXW589852 GOA589849:GOA589852 GEE589849:GEE589852 FUI589849:FUI589852 FKM589849:FKM589852 FAQ589849:FAQ589852 EQU589849:EQU589852 EGY589849:EGY589852 DXC589849:DXC589852 DNG589849:DNG589852 DDK589849:DDK589852 CTO589849:CTO589852 CJS589849:CJS589852 BZW589849:BZW589852 BQA589849:BQA589852 BGE589849:BGE589852 AWI589849:AWI589852 AMM589849:AMM589852 ACQ589849:ACQ589852 SU589849:SU589852 IY589849:IY589852 B589849:B589852 WVK524313:WVK524316 WLO524313:WLO524316 WBS524313:WBS524316 VRW524313:VRW524316 VIA524313:VIA524316 UYE524313:UYE524316 UOI524313:UOI524316 UEM524313:UEM524316 TUQ524313:TUQ524316 TKU524313:TKU524316 TAY524313:TAY524316 SRC524313:SRC524316 SHG524313:SHG524316 RXK524313:RXK524316 RNO524313:RNO524316 RDS524313:RDS524316 QTW524313:QTW524316 QKA524313:QKA524316 QAE524313:QAE524316 PQI524313:PQI524316 PGM524313:PGM524316 OWQ524313:OWQ524316 OMU524313:OMU524316 OCY524313:OCY524316 NTC524313:NTC524316 NJG524313:NJG524316 MZK524313:MZK524316 MPO524313:MPO524316 MFS524313:MFS524316 LVW524313:LVW524316 LMA524313:LMA524316 LCE524313:LCE524316 KSI524313:KSI524316 KIM524313:KIM524316 JYQ524313:JYQ524316 JOU524313:JOU524316 JEY524313:JEY524316 IVC524313:IVC524316 ILG524313:ILG524316 IBK524313:IBK524316 HRO524313:HRO524316 HHS524313:HHS524316 GXW524313:GXW524316 GOA524313:GOA524316 GEE524313:GEE524316 FUI524313:FUI524316 FKM524313:FKM524316 FAQ524313:FAQ524316 EQU524313:EQU524316 EGY524313:EGY524316 DXC524313:DXC524316 DNG524313:DNG524316 DDK524313:DDK524316 CTO524313:CTO524316 CJS524313:CJS524316 BZW524313:BZW524316 BQA524313:BQA524316 BGE524313:BGE524316 AWI524313:AWI524316 AMM524313:AMM524316 ACQ524313:ACQ524316 SU524313:SU524316 IY524313:IY524316 B524313:B524316 WVK458777:WVK458780 WLO458777:WLO458780 WBS458777:WBS458780 VRW458777:VRW458780 VIA458777:VIA458780 UYE458777:UYE458780 UOI458777:UOI458780 UEM458777:UEM458780 TUQ458777:TUQ458780 TKU458777:TKU458780 TAY458777:TAY458780 SRC458777:SRC458780 SHG458777:SHG458780 RXK458777:RXK458780 RNO458777:RNO458780 RDS458777:RDS458780 QTW458777:QTW458780 QKA458777:QKA458780 QAE458777:QAE458780 PQI458777:PQI458780 PGM458777:PGM458780 OWQ458777:OWQ458780 OMU458777:OMU458780 OCY458777:OCY458780 NTC458777:NTC458780 NJG458777:NJG458780 MZK458777:MZK458780 MPO458777:MPO458780 MFS458777:MFS458780 LVW458777:LVW458780 LMA458777:LMA458780 LCE458777:LCE458780 KSI458777:KSI458780 KIM458777:KIM458780 JYQ458777:JYQ458780 JOU458777:JOU458780 JEY458777:JEY458780 IVC458777:IVC458780 ILG458777:ILG458780 IBK458777:IBK458780 HRO458777:HRO458780 HHS458777:HHS458780 GXW458777:GXW458780 GOA458777:GOA458780 GEE458777:GEE458780 FUI458777:FUI458780 FKM458777:FKM458780 FAQ458777:FAQ458780 EQU458777:EQU458780 EGY458777:EGY458780 DXC458777:DXC458780 DNG458777:DNG458780 DDK458777:DDK458780 CTO458777:CTO458780 CJS458777:CJS458780 BZW458777:BZW458780 BQA458777:BQA458780 BGE458777:BGE458780 AWI458777:AWI458780 AMM458777:AMM458780 ACQ458777:ACQ458780 SU458777:SU458780 IY458777:IY458780 B458777:B458780 WVK393241:WVK393244 WLO393241:WLO393244 WBS393241:WBS393244 VRW393241:VRW393244 VIA393241:VIA393244 UYE393241:UYE393244 UOI393241:UOI393244 UEM393241:UEM393244 TUQ393241:TUQ393244 TKU393241:TKU393244 TAY393241:TAY393244 SRC393241:SRC393244 SHG393241:SHG393244 RXK393241:RXK393244 RNO393241:RNO393244 RDS393241:RDS393244 QTW393241:QTW393244 QKA393241:QKA393244 QAE393241:QAE393244 PQI393241:PQI393244 PGM393241:PGM393244 OWQ393241:OWQ393244 OMU393241:OMU393244 OCY393241:OCY393244 NTC393241:NTC393244 NJG393241:NJG393244 MZK393241:MZK393244 MPO393241:MPO393244 MFS393241:MFS393244 LVW393241:LVW393244 LMA393241:LMA393244 LCE393241:LCE393244 KSI393241:KSI393244 KIM393241:KIM393244 JYQ393241:JYQ393244 JOU393241:JOU393244 JEY393241:JEY393244 IVC393241:IVC393244 ILG393241:ILG393244 IBK393241:IBK393244 HRO393241:HRO393244 HHS393241:HHS393244 GXW393241:GXW393244 GOA393241:GOA393244 GEE393241:GEE393244 FUI393241:FUI393244 FKM393241:FKM393244 FAQ393241:FAQ393244 EQU393241:EQU393244 EGY393241:EGY393244 DXC393241:DXC393244 DNG393241:DNG393244 DDK393241:DDK393244 CTO393241:CTO393244 CJS393241:CJS393244 BZW393241:BZW393244 BQA393241:BQA393244 BGE393241:BGE393244 AWI393241:AWI393244 AMM393241:AMM393244 ACQ393241:ACQ393244 SU393241:SU393244 IY393241:IY393244 B393241:B393244 WVK327705:WVK327708 WLO327705:WLO327708 WBS327705:WBS327708 VRW327705:VRW327708 VIA327705:VIA327708 UYE327705:UYE327708 UOI327705:UOI327708 UEM327705:UEM327708 TUQ327705:TUQ327708 TKU327705:TKU327708 TAY327705:TAY327708 SRC327705:SRC327708 SHG327705:SHG327708 RXK327705:RXK327708 RNO327705:RNO327708 RDS327705:RDS327708 QTW327705:QTW327708 QKA327705:QKA327708 QAE327705:QAE327708 PQI327705:PQI327708 PGM327705:PGM327708 OWQ327705:OWQ327708 OMU327705:OMU327708 OCY327705:OCY327708 NTC327705:NTC327708 NJG327705:NJG327708 MZK327705:MZK327708 MPO327705:MPO327708 MFS327705:MFS327708 LVW327705:LVW327708 LMA327705:LMA327708 LCE327705:LCE327708 KSI327705:KSI327708 KIM327705:KIM327708 JYQ327705:JYQ327708 JOU327705:JOU327708 JEY327705:JEY327708 IVC327705:IVC327708 ILG327705:ILG327708 IBK327705:IBK327708 HRO327705:HRO327708 HHS327705:HHS327708 GXW327705:GXW327708 GOA327705:GOA327708 GEE327705:GEE327708 FUI327705:FUI327708 FKM327705:FKM327708 FAQ327705:FAQ327708 EQU327705:EQU327708 EGY327705:EGY327708 DXC327705:DXC327708 DNG327705:DNG327708 DDK327705:DDK327708 CTO327705:CTO327708 CJS327705:CJS327708 BZW327705:BZW327708 BQA327705:BQA327708 BGE327705:BGE327708 AWI327705:AWI327708 AMM327705:AMM327708 ACQ327705:ACQ327708 SU327705:SU327708 IY327705:IY327708 B327705:B327708 WVK262169:WVK262172 WLO262169:WLO262172 WBS262169:WBS262172 VRW262169:VRW262172 VIA262169:VIA262172 UYE262169:UYE262172 UOI262169:UOI262172 UEM262169:UEM262172 TUQ262169:TUQ262172 TKU262169:TKU262172 TAY262169:TAY262172 SRC262169:SRC262172 SHG262169:SHG262172 RXK262169:RXK262172 RNO262169:RNO262172 RDS262169:RDS262172 QTW262169:QTW262172 QKA262169:QKA262172 QAE262169:QAE262172 PQI262169:PQI262172 PGM262169:PGM262172 OWQ262169:OWQ262172 OMU262169:OMU262172 OCY262169:OCY262172 NTC262169:NTC262172 NJG262169:NJG262172 MZK262169:MZK262172 MPO262169:MPO262172 MFS262169:MFS262172 LVW262169:LVW262172 LMA262169:LMA262172 LCE262169:LCE262172 KSI262169:KSI262172 KIM262169:KIM262172 JYQ262169:JYQ262172 JOU262169:JOU262172 JEY262169:JEY262172 IVC262169:IVC262172 ILG262169:ILG262172 IBK262169:IBK262172 HRO262169:HRO262172 HHS262169:HHS262172 GXW262169:GXW262172 GOA262169:GOA262172 GEE262169:GEE262172 FUI262169:FUI262172 FKM262169:FKM262172 FAQ262169:FAQ262172 EQU262169:EQU262172 EGY262169:EGY262172 DXC262169:DXC262172 DNG262169:DNG262172 DDK262169:DDK262172 CTO262169:CTO262172 CJS262169:CJS262172 BZW262169:BZW262172 BQA262169:BQA262172 BGE262169:BGE262172 AWI262169:AWI262172 AMM262169:AMM262172 ACQ262169:ACQ262172 SU262169:SU262172 IY262169:IY262172 B262169:B262172 WVK196633:WVK196636 WLO196633:WLO196636 WBS196633:WBS196636 VRW196633:VRW196636 VIA196633:VIA196636 UYE196633:UYE196636 UOI196633:UOI196636 UEM196633:UEM196636 TUQ196633:TUQ196636 TKU196633:TKU196636 TAY196633:TAY196636 SRC196633:SRC196636 SHG196633:SHG196636 RXK196633:RXK196636 RNO196633:RNO196636 RDS196633:RDS196636 QTW196633:QTW196636 QKA196633:QKA196636 QAE196633:QAE196636 PQI196633:PQI196636 PGM196633:PGM196636 OWQ196633:OWQ196636 OMU196633:OMU196636 OCY196633:OCY196636 NTC196633:NTC196636 NJG196633:NJG196636 MZK196633:MZK196636 MPO196633:MPO196636 MFS196633:MFS196636 LVW196633:LVW196636 LMA196633:LMA196636 LCE196633:LCE196636 KSI196633:KSI196636 KIM196633:KIM196636 JYQ196633:JYQ196636 JOU196633:JOU196636 JEY196633:JEY196636 IVC196633:IVC196636 ILG196633:ILG196636 IBK196633:IBK196636 HRO196633:HRO196636 HHS196633:HHS196636 GXW196633:GXW196636 GOA196633:GOA196636 GEE196633:GEE196636 FUI196633:FUI196636 FKM196633:FKM196636 FAQ196633:FAQ196636 EQU196633:EQU196636 EGY196633:EGY196636 DXC196633:DXC196636 DNG196633:DNG196636 DDK196633:DDK196636 CTO196633:CTO196636 CJS196633:CJS196636 BZW196633:BZW196636 BQA196633:BQA196636 BGE196633:BGE196636 AWI196633:AWI196636 AMM196633:AMM196636 ACQ196633:ACQ196636 SU196633:SU196636 IY196633:IY196636 B196633:B196636 WVK131097:WVK131100 WLO131097:WLO131100 WBS131097:WBS131100 VRW131097:VRW131100 VIA131097:VIA131100 UYE131097:UYE131100 UOI131097:UOI131100 UEM131097:UEM131100 TUQ131097:TUQ131100 TKU131097:TKU131100 TAY131097:TAY131100 SRC131097:SRC131100 SHG131097:SHG131100 RXK131097:RXK131100 RNO131097:RNO131100 RDS131097:RDS131100 QTW131097:QTW131100 QKA131097:QKA131100 QAE131097:QAE131100 PQI131097:PQI131100 PGM131097:PGM131100 OWQ131097:OWQ131100 OMU131097:OMU131100 OCY131097:OCY131100 NTC131097:NTC131100 NJG131097:NJG131100 MZK131097:MZK131100 MPO131097:MPO131100 MFS131097:MFS131100 LVW131097:LVW131100 LMA131097:LMA131100 LCE131097:LCE131100 KSI131097:KSI131100 KIM131097:KIM131100 JYQ131097:JYQ131100 JOU131097:JOU131100 JEY131097:JEY131100 IVC131097:IVC131100 ILG131097:ILG131100 IBK131097:IBK131100 HRO131097:HRO131100 HHS131097:HHS131100 GXW131097:GXW131100 GOA131097:GOA131100 GEE131097:GEE131100 FUI131097:FUI131100 FKM131097:FKM131100 FAQ131097:FAQ131100 EQU131097:EQU131100 EGY131097:EGY131100 DXC131097:DXC131100 DNG131097:DNG131100 DDK131097:DDK131100 CTO131097:CTO131100 CJS131097:CJS131100 BZW131097:BZW131100 BQA131097:BQA131100 BGE131097:BGE131100 AWI131097:AWI131100 AMM131097:AMM131100 ACQ131097:ACQ131100 SU131097:SU131100 IY131097:IY131100 B131097:B131100 WVK65561:WVK65564 WLO65561:WLO65564 WBS65561:WBS65564 VRW65561:VRW65564 VIA65561:VIA65564 UYE65561:UYE65564 UOI65561:UOI65564 UEM65561:UEM65564 TUQ65561:TUQ65564 TKU65561:TKU65564 TAY65561:TAY65564 SRC65561:SRC65564 SHG65561:SHG65564 RXK65561:RXK65564 RNO65561:RNO65564 RDS65561:RDS65564 QTW65561:QTW65564 QKA65561:QKA65564 QAE65561:QAE65564 PQI65561:PQI65564 PGM65561:PGM65564 OWQ65561:OWQ65564 OMU65561:OMU65564 OCY65561:OCY65564 NTC65561:NTC65564 NJG65561:NJG65564 MZK65561:MZK65564 MPO65561:MPO65564 MFS65561:MFS65564 LVW65561:LVW65564 LMA65561:LMA65564 LCE65561:LCE65564 KSI65561:KSI65564 KIM65561:KIM65564 JYQ65561:JYQ65564 JOU65561:JOU65564 JEY65561:JEY65564 IVC65561:IVC65564 ILG65561:ILG65564 IBK65561:IBK65564 HRO65561:HRO65564 HHS65561:HHS65564 GXW65561:GXW65564 GOA65561:GOA65564 GEE65561:GEE65564 FUI65561:FUI65564 FKM65561:FKM65564 FAQ65561:FAQ65564 EQU65561:EQU65564 EGY65561:EGY65564 DXC65561:DXC65564 DNG65561:DNG65564 DDK65561:DDK65564 CTO65561:CTO65564 CJS65561:CJS65564 BZW65561:BZW65564 BQA65561:BQA65564 BGE65561:BGE65564 AWI65561:AWI65564 AMM65561:AMM65564 ACQ65561:ACQ65564 SU65561:SU65564 IY65561:IY65564 B65561:B65564 WVK983071:WVK983073 WLO983071:WLO983073 WBS983071:WBS983073 VRW983071:VRW983073 VIA983071:VIA983073 UYE983071:UYE983073 UOI983071:UOI983073 UEM983071:UEM983073 TUQ983071:TUQ983073 TKU983071:TKU983073 TAY983071:TAY983073 SRC983071:SRC983073 SHG983071:SHG983073 RXK983071:RXK983073 RNO983071:RNO983073 RDS983071:RDS983073 QTW983071:QTW983073 QKA983071:QKA983073 QAE983071:QAE983073 PQI983071:PQI983073 PGM983071:PGM983073 OWQ983071:OWQ983073 OMU983071:OMU983073 OCY983071:OCY983073 NTC983071:NTC983073 NJG983071:NJG983073 MZK983071:MZK983073 MPO983071:MPO983073 MFS983071:MFS983073 LVW983071:LVW983073 LMA983071:LMA983073 LCE983071:LCE983073 KSI983071:KSI983073 KIM983071:KIM983073 JYQ983071:JYQ983073 JOU983071:JOU983073 JEY983071:JEY983073 IVC983071:IVC983073 ILG983071:ILG983073 IBK983071:IBK983073 HRO983071:HRO983073 HHS983071:HHS983073 GXW983071:GXW983073 GOA983071:GOA983073 GEE983071:GEE983073 FUI983071:FUI983073 FKM983071:FKM983073 FAQ983071:FAQ983073 EQU983071:EQU983073 EGY983071:EGY983073 DXC983071:DXC983073 DNG983071:DNG983073 DDK983071:DDK983073 CTO983071:CTO983073 CJS983071:CJS983073 BZW983071:BZW983073 BQA983071:BQA983073 BGE983071:BGE983073 AWI983071:AWI983073 AMM983071:AMM983073 ACQ983071:ACQ983073 SU983071:SU983073 IY983071:IY983073 B983071:B983073 WVK917535:WVK917537 WLO917535:WLO917537 WBS917535:WBS917537 VRW917535:VRW917537 VIA917535:VIA917537 UYE917535:UYE917537 UOI917535:UOI917537 UEM917535:UEM917537 TUQ917535:TUQ917537 TKU917535:TKU917537 TAY917535:TAY917537 SRC917535:SRC917537 SHG917535:SHG917537 RXK917535:RXK917537 RNO917535:RNO917537 RDS917535:RDS917537 QTW917535:QTW917537 QKA917535:QKA917537 QAE917535:QAE917537 PQI917535:PQI917537 PGM917535:PGM917537 OWQ917535:OWQ917537 OMU917535:OMU917537 OCY917535:OCY917537 NTC917535:NTC917537 NJG917535:NJG917537 MZK917535:MZK917537 MPO917535:MPO917537 MFS917535:MFS917537 LVW917535:LVW917537 LMA917535:LMA917537 LCE917535:LCE917537 KSI917535:KSI917537 KIM917535:KIM917537 JYQ917535:JYQ917537 JOU917535:JOU917537 JEY917535:JEY917537 IVC917535:IVC917537 ILG917535:ILG917537 IBK917535:IBK917537 HRO917535:HRO917537 HHS917535:HHS917537 GXW917535:GXW917537 GOA917535:GOA917537 GEE917535:GEE917537 FUI917535:FUI917537 FKM917535:FKM917537 FAQ917535:FAQ917537 EQU917535:EQU917537 EGY917535:EGY917537 DXC917535:DXC917537 DNG917535:DNG917537 DDK917535:DDK917537 CTO917535:CTO917537 CJS917535:CJS917537 BZW917535:BZW917537 BQA917535:BQA917537 BGE917535:BGE917537 AWI917535:AWI917537 AMM917535:AMM917537 ACQ917535:ACQ917537 SU917535:SU917537 IY917535:IY917537 B917535:B917537 WVK851999:WVK852001 WLO851999:WLO852001 WBS851999:WBS852001 VRW851999:VRW852001 VIA851999:VIA852001 UYE851999:UYE852001 UOI851999:UOI852001 UEM851999:UEM852001 TUQ851999:TUQ852001 TKU851999:TKU852001 TAY851999:TAY852001 SRC851999:SRC852001 SHG851999:SHG852001 RXK851999:RXK852001 RNO851999:RNO852001 RDS851999:RDS852001 QTW851999:QTW852001 QKA851999:QKA852001 QAE851999:QAE852001 PQI851999:PQI852001 PGM851999:PGM852001 OWQ851999:OWQ852001 OMU851999:OMU852001 OCY851999:OCY852001 NTC851999:NTC852001 NJG851999:NJG852001 MZK851999:MZK852001 MPO851999:MPO852001 MFS851999:MFS852001 LVW851999:LVW852001 LMA851999:LMA852001 LCE851999:LCE852001 KSI851999:KSI852001 KIM851999:KIM852001 JYQ851999:JYQ852001 JOU851999:JOU852001 JEY851999:JEY852001 IVC851999:IVC852001 ILG851999:ILG852001 IBK851999:IBK852001 HRO851999:HRO852001 HHS851999:HHS852001 GXW851999:GXW852001 GOA851999:GOA852001 GEE851999:GEE852001 FUI851999:FUI852001 FKM851999:FKM852001 FAQ851999:FAQ852001 EQU851999:EQU852001 EGY851999:EGY852001 DXC851999:DXC852001 DNG851999:DNG852001 DDK851999:DDK852001 CTO851999:CTO852001 CJS851999:CJS852001 BZW851999:BZW852001 BQA851999:BQA852001 BGE851999:BGE852001 AWI851999:AWI852001 AMM851999:AMM852001 ACQ851999:ACQ852001 SU851999:SU852001 IY851999:IY852001 B851999:B852001 WVK786463:WVK786465 WLO786463:WLO786465 WBS786463:WBS786465 VRW786463:VRW786465 VIA786463:VIA786465 UYE786463:UYE786465 UOI786463:UOI786465 UEM786463:UEM786465 TUQ786463:TUQ786465 TKU786463:TKU786465 TAY786463:TAY786465 SRC786463:SRC786465 SHG786463:SHG786465 RXK786463:RXK786465 RNO786463:RNO786465 RDS786463:RDS786465 QTW786463:QTW786465 QKA786463:QKA786465 QAE786463:QAE786465 PQI786463:PQI786465 PGM786463:PGM786465 OWQ786463:OWQ786465 OMU786463:OMU786465 OCY786463:OCY786465 NTC786463:NTC786465 NJG786463:NJG786465 MZK786463:MZK786465 MPO786463:MPO786465 MFS786463:MFS786465 LVW786463:LVW786465 LMA786463:LMA786465 LCE786463:LCE786465 KSI786463:KSI786465 KIM786463:KIM786465 JYQ786463:JYQ786465 JOU786463:JOU786465 JEY786463:JEY786465 IVC786463:IVC786465 ILG786463:ILG786465 IBK786463:IBK786465 HRO786463:HRO786465 HHS786463:HHS786465 GXW786463:GXW786465 GOA786463:GOA786465 GEE786463:GEE786465 FUI786463:FUI786465 FKM786463:FKM786465 FAQ786463:FAQ786465 EQU786463:EQU786465 EGY786463:EGY786465 DXC786463:DXC786465 DNG786463:DNG786465 DDK786463:DDK786465 CTO786463:CTO786465 CJS786463:CJS786465 BZW786463:BZW786465 BQA786463:BQA786465 BGE786463:BGE786465 AWI786463:AWI786465 AMM786463:AMM786465 ACQ786463:ACQ786465 SU786463:SU786465 IY786463:IY786465 B786463:B786465 WVK720927:WVK720929 WLO720927:WLO720929 WBS720927:WBS720929 VRW720927:VRW720929 VIA720927:VIA720929 UYE720927:UYE720929 UOI720927:UOI720929 UEM720927:UEM720929 TUQ720927:TUQ720929 TKU720927:TKU720929 TAY720927:TAY720929 SRC720927:SRC720929 SHG720927:SHG720929 RXK720927:RXK720929 RNO720927:RNO720929 RDS720927:RDS720929 QTW720927:QTW720929 QKA720927:QKA720929 QAE720927:QAE720929 PQI720927:PQI720929 PGM720927:PGM720929 OWQ720927:OWQ720929 OMU720927:OMU720929 OCY720927:OCY720929 NTC720927:NTC720929 NJG720927:NJG720929 MZK720927:MZK720929 MPO720927:MPO720929 MFS720927:MFS720929 LVW720927:LVW720929 LMA720927:LMA720929 LCE720927:LCE720929 KSI720927:KSI720929 KIM720927:KIM720929 JYQ720927:JYQ720929 JOU720927:JOU720929 JEY720927:JEY720929 IVC720927:IVC720929 ILG720927:ILG720929 IBK720927:IBK720929 HRO720927:HRO720929 HHS720927:HHS720929 GXW720927:GXW720929 GOA720927:GOA720929 GEE720927:GEE720929 FUI720927:FUI720929 FKM720927:FKM720929 FAQ720927:FAQ720929 EQU720927:EQU720929 EGY720927:EGY720929 DXC720927:DXC720929 DNG720927:DNG720929 DDK720927:DDK720929 CTO720927:CTO720929 CJS720927:CJS720929 BZW720927:BZW720929 BQA720927:BQA720929 BGE720927:BGE720929 AWI720927:AWI720929 AMM720927:AMM720929 ACQ720927:ACQ720929 SU720927:SU720929 IY720927:IY720929 B720927:B720929 WVK655391:WVK655393 WLO655391:WLO655393 WBS655391:WBS655393 VRW655391:VRW655393 VIA655391:VIA655393 UYE655391:UYE655393 UOI655391:UOI655393 UEM655391:UEM655393 TUQ655391:TUQ655393 TKU655391:TKU655393 TAY655391:TAY655393 SRC655391:SRC655393 SHG655391:SHG655393 RXK655391:RXK655393 RNO655391:RNO655393 RDS655391:RDS655393 QTW655391:QTW655393 QKA655391:QKA655393 QAE655391:QAE655393 PQI655391:PQI655393 PGM655391:PGM655393 OWQ655391:OWQ655393 OMU655391:OMU655393 OCY655391:OCY655393 NTC655391:NTC655393 NJG655391:NJG655393 MZK655391:MZK655393 MPO655391:MPO655393 MFS655391:MFS655393 LVW655391:LVW655393 LMA655391:LMA655393 LCE655391:LCE655393 KSI655391:KSI655393 KIM655391:KIM655393 JYQ655391:JYQ655393 JOU655391:JOU655393 JEY655391:JEY655393 IVC655391:IVC655393 ILG655391:ILG655393 IBK655391:IBK655393 HRO655391:HRO655393 HHS655391:HHS655393 GXW655391:GXW655393 GOA655391:GOA655393 GEE655391:GEE655393 FUI655391:FUI655393 FKM655391:FKM655393 FAQ655391:FAQ655393 EQU655391:EQU655393 EGY655391:EGY655393 DXC655391:DXC655393 DNG655391:DNG655393 DDK655391:DDK655393 CTO655391:CTO655393 CJS655391:CJS655393 BZW655391:BZW655393 BQA655391:BQA655393 BGE655391:BGE655393 AWI655391:AWI655393 AMM655391:AMM655393 ACQ655391:ACQ655393 SU655391:SU655393 IY655391:IY655393 B655391:B655393 WVK589855:WVK589857 WLO589855:WLO589857 WBS589855:WBS589857 VRW589855:VRW589857 VIA589855:VIA589857 UYE589855:UYE589857 UOI589855:UOI589857 UEM589855:UEM589857 TUQ589855:TUQ589857 TKU589855:TKU589857 TAY589855:TAY589857 SRC589855:SRC589857 SHG589855:SHG589857 RXK589855:RXK589857 RNO589855:RNO589857 RDS589855:RDS589857 QTW589855:QTW589857 QKA589855:QKA589857 QAE589855:QAE589857 PQI589855:PQI589857 PGM589855:PGM589857 OWQ589855:OWQ589857 OMU589855:OMU589857 OCY589855:OCY589857 NTC589855:NTC589857 NJG589855:NJG589857 MZK589855:MZK589857 MPO589855:MPO589857 MFS589855:MFS589857 LVW589855:LVW589857 LMA589855:LMA589857 LCE589855:LCE589857 KSI589855:KSI589857 KIM589855:KIM589857 JYQ589855:JYQ589857 JOU589855:JOU589857 JEY589855:JEY589857 IVC589855:IVC589857 ILG589855:ILG589857 IBK589855:IBK589857 HRO589855:HRO589857 HHS589855:HHS589857 GXW589855:GXW589857 GOA589855:GOA589857 GEE589855:GEE589857 FUI589855:FUI589857 FKM589855:FKM589857 FAQ589855:FAQ589857 EQU589855:EQU589857 EGY589855:EGY589857 DXC589855:DXC589857 DNG589855:DNG589857 DDK589855:DDK589857 CTO589855:CTO589857 CJS589855:CJS589857 BZW589855:BZW589857 BQA589855:BQA589857 BGE589855:BGE589857 AWI589855:AWI589857 AMM589855:AMM589857 ACQ589855:ACQ589857 SU589855:SU589857 IY589855:IY589857 B589855:B589857 WVK524319:WVK524321 WLO524319:WLO524321 WBS524319:WBS524321 VRW524319:VRW524321 VIA524319:VIA524321 UYE524319:UYE524321 UOI524319:UOI524321 UEM524319:UEM524321 TUQ524319:TUQ524321 TKU524319:TKU524321 TAY524319:TAY524321 SRC524319:SRC524321 SHG524319:SHG524321 RXK524319:RXK524321 RNO524319:RNO524321 RDS524319:RDS524321 QTW524319:QTW524321 QKA524319:QKA524321 QAE524319:QAE524321 PQI524319:PQI524321 PGM524319:PGM524321 OWQ524319:OWQ524321 OMU524319:OMU524321 OCY524319:OCY524321 NTC524319:NTC524321 NJG524319:NJG524321 MZK524319:MZK524321 MPO524319:MPO524321 MFS524319:MFS524321 LVW524319:LVW524321 LMA524319:LMA524321 LCE524319:LCE524321 KSI524319:KSI524321 KIM524319:KIM524321 JYQ524319:JYQ524321 JOU524319:JOU524321 JEY524319:JEY524321 IVC524319:IVC524321 ILG524319:ILG524321 IBK524319:IBK524321 HRO524319:HRO524321 HHS524319:HHS524321 GXW524319:GXW524321 GOA524319:GOA524321 GEE524319:GEE524321 FUI524319:FUI524321 FKM524319:FKM524321 FAQ524319:FAQ524321 EQU524319:EQU524321 EGY524319:EGY524321 DXC524319:DXC524321 DNG524319:DNG524321 DDK524319:DDK524321 CTO524319:CTO524321 CJS524319:CJS524321 BZW524319:BZW524321 BQA524319:BQA524321 BGE524319:BGE524321 AWI524319:AWI524321 AMM524319:AMM524321 ACQ524319:ACQ524321 SU524319:SU524321 IY524319:IY524321 B524319:B524321 WVK458783:WVK458785 WLO458783:WLO458785 WBS458783:WBS458785 VRW458783:VRW458785 VIA458783:VIA458785 UYE458783:UYE458785 UOI458783:UOI458785 UEM458783:UEM458785 TUQ458783:TUQ458785 TKU458783:TKU458785 TAY458783:TAY458785 SRC458783:SRC458785 SHG458783:SHG458785 RXK458783:RXK458785 RNO458783:RNO458785 RDS458783:RDS458785 QTW458783:QTW458785 QKA458783:QKA458785 QAE458783:QAE458785 PQI458783:PQI458785 PGM458783:PGM458785 OWQ458783:OWQ458785 OMU458783:OMU458785 OCY458783:OCY458785 NTC458783:NTC458785 NJG458783:NJG458785 MZK458783:MZK458785 MPO458783:MPO458785 MFS458783:MFS458785 LVW458783:LVW458785 LMA458783:LMA458785 LCE458783:LCE458785 KSI458783:KSI458785 KIM458783:KIM458785 JYQ458783:JYQ458785 JOU458783:JOU458785 JEY458783:JEY458785 IVC458783:IVC458785 ILG458783:ILG458785 IBK458783:IBK458785 HRO458783:HRO458785 HHS458783:HHS458785 GXW458783:GXW458785 GOA458783:GOA458785 GEE458783:GEE458785 FUI458783:FUI458785 FKM458783:FKM458785 FAQ458783:FAQ458785 EQU458783:EQU458785 EGY458783:EGY458785 DXC458783:DXC458785 DNG458783:DNG458785 DDK458783:DDK458785 CTO458783:CTO458785 CJS458783:CJS458785 BZW458783:BZW458785 BQA458783:BQA458785 BGE458783:BGE458785 AWI458783:AWI458785 AMM458783:AMM458785 ACQ458783:ACQ458785 SU458783:SU458785 IY458783:IY458785 B458783:B458785 WVK393247:WVK393249 WLO393247:WLO393249 WBS393247:WBS393249 VRW393247:VRW393249 VIA393247:VIA393249 UYE393247:UYE393249 UOI393247:UOI393249 UEM393247:UEM393249 TUQ393247:TUQ393249 TKU393247:TKU393249 TAY393247:TAY393249 SRC393247:SRC393249 SHG393247:SHG393249 RXK393247:RXK393249 RNO393247:RNO393249 RDS393247:RDS393249 QTW393247:QTW393249 QKA393247:QKA393249 QAE393247:QAE393249 PQI393247:PQI393249 PGM393247:PGM393249 OWQ393247:OWQ393249 OMU393247:OMU393249 OCY393247:OCY393249 NTC393247:NTC393249 NJG393247:NJG393249 MZK393247:MZK393249 MPO393247:MPO393249 MFS393247:MFS393249 LVW393247:LVW393249 LMA393247:LMA393249 LCE393247:LCE393249 KSI393247:KSI393249 KIM393247:KIM393249 JYQ393247:JYQ393249 JOU393247:JOU393249 JEY393247:JEY393249 IVC393247:IVC393249 ILG393247:ILG393249 IBK393247:IBK393249 HRO393247:HRO393249 HHS393247:HHS393249 GXW393247:GXW393249 GOA393247:GOA393249 GEE393247:GEE393249 FUI393247:FUI393249 FKM393247:FKM393249 FAQ393247:FAQ393249 EQU393247:EQU393249 EGY393247:EGY393249 DXC393247:DXC393249 DNG393247:DNG393249 DDK393247:DDK393249 CTO393247:CTO393249 CJS393247:CJS393249 BZW393247:BZW393249 BQA393247:BQA393249 BGE393247:BGE393249 AWI393247:AWI393249 AMM393247:AMM393249 ACQ393247:ACQ393249 SU393247:SU393249 IY393247:IY393249 B393247:B393249 WVK327711:WVK327713 WLO327711:WLO327713 WBS327711:WBS327713 VRW327711:VRW327713 VIA327711:VIA327713 UYE327711:UYE327713 UOI327711:UOI327713 UEM327711:UEM327713 TUQ327711:TUQ327713 TKU327711:TKU327713 TAY327711:TAY327713 SRC327711:SRC327713 SHG327711:SHG327713 RXK327711:RXK327713 RNO327711:RNO327713 RDS327711:RDS327713 QTW327711:QTW327713 QKA327711:QKA327713 QAE327711:QAE327713 PQI327711:PQI327713 PGM327711:PGM327713 OWQ327711:OWQ327713 OMU327711:OMU327713 OCY327711:OCY327713 NTC327711:NTC327713 NJG327711:NJG327713 MZK327711:MZK327713 MPO327711:MPO327713 MFS327711:MFS327713 LVW327711:LVW327713 LMA327711:LMA327713 LCE327711:LCE327713 KSI327711:KSI327713 KIM327711:KIM327713 JYQ327711:JYQ327713 JOU327711:JOU327713 JEY327711:JEY327713 IVC327711:IVC327713 ILG327711:ILG327713 IBK327711:IBK327713 HRO327711:HRO327713 HHS327711:HHS327713 GXW327711:GXW327713 GOA327711:GOA327713 GEE327711:GEE327713 FUI327711:FUI327713 FKM327711:FKM327713 FAQ327711:FAQ327713 EQU327711:EQU327713 EGY327711:EGY327713 DXC327711:DXC327713 DNG327711:DNG327713 DDK327711:DDK327713 CTO327711:CTO327713 CJS327711:CJS327713 BZW327711:BZW327713 BQA327711:BQA327713 BGE327711:BGE327713 AWI327711:AWI327713 AMM327711:AMM327713 ACQ327711:ACQ327713 SU327711:SU327713 IY327711:IY327713 B327711:B327713 WVK262175:WVK262177 WLO262175:WLO262177 WBS262175:WBS262177 VRW262175:VRW262177 VIA262175:VIA262177 UYE262175:UYE262177 UOI262175:UOI262177 UEM262175:UEM262177 TUQ262175:TUQ262177 TKU262175:TKU262177 TAY262175:TAY262177 SRC262175:SRC262177 SHG262175:SHG262177 RXK262175:RXK262177 RNO262175:RNO262177 RDS262175:RDS262177 QTW262175:QTW262177 QKA262175:QKA262177 QAE262175:QAE262177 PQI262175:PQI262177 PGM262175:PGM262177 OWQ262175:OWQ262177 OMU262175:OMU262177 OCY262175:OCY262177 NTC262175:NTC262177 NJG262175:NJG262177 MZK262175:MZK262177 MPO262175:MPO262177 MFS262175:MFS262177 LVW262175:LVW262177 LMA262175:LMA262177 LCE262175:LCE262177 KSI262175:KSI262177 KIM262175:KIM262177 JYQ262175:JYQ262177 JOU262175:JOU262177 JEY262175:JEY262177 IVC262175:IVC262177 ILG262175:ILG262177 IBK262175:IBK262177 HRO262175:HRO262177 HHS262175:HHS262177 GXW262175:GXW262177 GOA262175:GOA262177 GEE262175:GEE262177 FUI262175:FUI262177 FKM262175:FKM262177 FAQ262175:FAQ262177 EQU262175:EQU262177 EGY262175:EGY262177 DXC262175:DXC262177 DNG262175:DNG262177 DDK262175:DDK262177 CTO262175:CTO262177 CJS262175:CJS262177 BZW262175:BZW262177 BQA262175:BQA262177 BGE262175:BGE262177 AWI262175:AWI262177 AMM262175:AMM262177 ACQ262175:ACQ262177 SU262175:SU262177 IY262175:IY262177 B262175:B262177 WVK196639:WVK196641 WLO196639:WLO196641 WBS196639:WBS196641 VRW196639:VRW196641 VIA196639:VIA196641 UYE196639:UYE196641 UOI196639:UOI196641 UEM196639:UEM196641 TUQ196639:TUQ196641 TKU196639:TKU196641 TAY196639:TAY196641 SRC196639:SRC196641 SHG196639:SHG196641 RXK196639:RXK196641 RNO196639:RNO196641 RDS196639:RDS196641 QTW196639:QTW196641 QKA196639:QKA196641 QAE196639:QAE196641 PQI196639:PQI196641 PGM196639:PGM196641 OWQ196639:OWQ196641 OMU196639:OMU196641 OCY196639:OCY196641 NTC196639:NTC196641 NJG196639:NJG196641 MZK196639:MZK196641 MPO196639:MPO196641 MFS196639:MFS196641 LVW196639:LVW196641 LMA196639:LMA196641 LCE196639:LCE196641 KSI196639:KSI196641 KIM196639:KIM196641 JYQ196639:JYQ196641 JOU196639:JOU196641 JEY196639:JEY196641 IVC196639:IVC196641 ILG196639:ILG196641 IBK196639:IBK196641 HRO196639:HRO196641 HHS196639:HHS196641 GXW196639:GXW196641 GOA196639:GOA196641 GEE196639:GEE196641 FUI196639:FUI196641 FKM196639:FKM196641 FAQ196639:FAQ196641 EQU196639:EQU196641 EGY196639:EGY196641 DXC196639:DXC196641 DNG196639:DNG196641 DDK196639:DDK196641 CTO196639:CTO196641 CJS196639:CJS196641 BZW196639:BZW196641 BQA196639:BQA196641 BGE196639:BGE196641 AWI196639:AWI196641 AMM196639:AMM196641 ACQ196639:ACQ196641 SU196639:SU196641 IY196639:IY196641 B196639:B196641 WVK131103:WVK131105 WLO131103:WLO131105 WBS131103:WBS131105 VRW131103:VRW131105 VIA131103:VIA131105 UYE131103:UYE131105 UOI131103:UOI131105 UEM131103:UEM131105 TUQ131103:TUQ131105 TKU131103:TKU131105 TAY131103:TAY131105 SRC131103:SRC131105 SHG131103:SHG131105 RXK131103:RXK131105 RNO131103:RNO131105 RDS131103:RDS131105 QTW131103:QTW131105 QKA131103:QKA131105 QAE131103:QAE131105 PQI131103:PQI131105 PGM131103:PGM131105 OWQ131103:OWQ131105 OMU131103:OMU131105 OCY131103:OCY131105 NTC131103:NTC131105 NJG131103:NJG131105 MZK131103:MZK131105 MPO131103:MPO131105 MFS131103:MFS131105 LVW131103:LVW131105 LMA131103:LMA131105 LCE131103:LCE131105 KSI131103:KSI131105 KIM131103:KIM131105 JYQ131103:JYQ131105 JOU131103:JOU131105 JEY131103:JEY131105 IVC131103:IVC131105 ILG131103:ILG131105 IBK131103:IBK131105 HRO131103:HRO131105 HHS131103:HHS131105 GXW131103:GXW131105 GOA131103:GOA131105 GEE131103:GEE131105 FUI131103:FUI131105 FKM131103:FKM131105 FAQ131103:FAQ131105 EQU131103:EQU131105 EGY131103:EGY131105 DXC131103:DXC131105 DNG131103:DNG131105 DDK131103:DDK131105 CTO131103:CTO131105 CJS131103:CJS131105 BZW131103:BZW131105 BQA131103:BQA131105 BGE131103:BGE131105 AWI131103:AWI131105 AMM131103:AMM131105 ACQ131103:ACQ131105 SU131103:SU131105 IY131103:IY131105 B131103:B131105 WVK65567:WVK65569 WLO65567:WLO65569 WBS65567:WBS65569 VRW65567:VRW65569 VIA65567:VIA65569 UYE65567:UYE65569 UOI65567:UOI65569 UEM65567:UEM65569 TUQ65567:TUQ65569 TKU65567:TKU65569 TAY65567:TAY65569 SRC65567:SRC65569 SHG65567:SHG65569 RXK65567:RXK65569 RNO65567:RNO65569 RDS65567:RDS65569 QTW65567:QTW65569 QKA65567:QKA65569 QAE65567:QAE65569 PQI65567:PQI65569 PGM65567:PGM65569 OWQ65567:OWQ65569 OMU65567:OMU65569 OCY65567:OCY65569 NTC65567:NTC65569 NJG65567:NJG65569 MZK65567:MZK65569 MPO65567:MPO65569 MFS65567:MFS65569 LVW65567:LVW65569 LMA65567:LMA65569 LCE65567:LCE65569 KSI65567:KSI65569 KIM65567:KIM65569 JYQ65567:JYQ65569 JOU65567:JOU65569 JEY65567:JEY65569 IVC65567:IVC65569 ILG65567:ILG65569 IBK65567:IBK65569 HRO65567:HRO65569 HHS65567:HHS65569 GXW65567:GXW65569 GOA65567:GOA65569 GEE65567:GEE65569 FUI65567:FUI65569 FKM65567:FKM65569 FAQ65567:FAQ65569 EQU65567:EQU65569 EGY65567:EGY65569 DXC65567:DXC65569 DNG65567:DNG65569 DDK65567:DDK65569 CTO65567:CTO65569 CJS65567:CJS65569 BZW65567:BZW65569 BQA65567:BQA65569 BGE65567:BGE65569 AWI65567:AWI65569 AMM65567:AMM65569 ACQ65567:ACQ65569 SU65567:SU65569 IY65567:IY65569">
      <formula1>ValidAccount</formula1>
    </dataValidation>
  </dataValidations>
  <pageMargins left="1" right="0.25" top="1" bottom="1" header="0.75" footer="0.5"/>
  <pageSetup scale="75" orientation="portrait" r:id="rId1"/>
  <headerFooter alignWithMargins="0">
    <oddHeader xml:space="preserve">&amp;R&amp;12Page 4.7.1&amp;10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Normal="100" zoomScaleSheetLayoutView="100" workbookViewId="0">
      <selection activeCell="A2" sqref="A2"/>
    </sheetView>
  </sheetViews>
  <sheetFormatPr defaultRowHeight="12.75"/>
  <cols>
    <col min="1" max="1" width="9.28515625" style="81" bestFit="1" customWidth="1"/>
    <col min="2" max="2" width="9.140625" style="81"/>
    <col min="3" max="3" width="44.85546875" style="81" customWidth="1"/>
    <col min="4" max="4" width="14.7109375" style="81" bestFit="1" customWidth="1"/>
    <col min="5" max="5" width="3.7109375" style="81" customWidth="1"/>
    <col min="6" max="6" width="9.140625" style="81"/>
    <col min="7" max="7" width="12.85546875" style="81" bestFit="1" customWidth="1"/>
    <col min="8" max="16384" width="9.140625" style="81"/>
  </cols>
  <sheetData>
    <row r="1" spans="1:7">
      <c r="A1" s="77" t="s">
        <v>52</v>
      </c>
      <c r="B1" s="79"/>
      <c r="C1" s="79"/>
      <c r="D1" s="79"/>
      <c r="E1" s="79"/>
      <c r="F1" s="79"/>
      <c r="G1" s="79"/>
    </row>
    <row r="2" spans="1:7">
      <c r="A2" s="77" t="s">
        <v>98</v>
      </c>
      <c r="B2" s="79"/>
      <c r="C2" s="79"/>
      <c r="D2" s="79"/>
      <c r="E2" s="79"/>
      <c r="F2" s="79"/>
      <c r="G2" s="79"/>
    </row>
    <row r="3" spans="1:7">
      <c r="A3" s="77" t="s">
        <v>10</v>
      </c>
      <c r="B3" s="79"/>
      <c r="C3" s="79"/>
      <c r="D3" s="79"/>
      <c r="E3" s="79"/>
      <c r="F3" s="79"/>
      <c r="G3" s="79"/>
    </row>
    <row r="4" spans="1:7">
      <c r="A4" s="111" t="s">
        <v>35</v>
      </c>
      <c r="B4" s="112"/>
      <c r="C4" s="112"/>
      <c r="D4" s="112"/>
      <c r="E4" s="112"/>
      <c r="F4" s="112"/>
      <c r="G4" s="112"/>
    </row>
    <row r="5" spans="1:7">
      <c r="A5" s="111"/>
      <c r="B5" s="112"/>
      <c r="C5" s="112"/>
      <c r="D5" s="112"/>
      <c r="E5" s="112"/>
      <c r="F5" s="112"/>
      <c r="G5" s="112"/>
    </row>
    <row r="6" spans="1:7">
      <c r="A6" s="13" t="s">
        <v>0</v>
      </c>
      <c r="B6" s="112"/>
      <c r="C6" s="112"/>
      <c r="D6" s="112"/>
      <c r="E6" s="112"/>
      <c r="F6" s="112"/>
      <c r="G6" s="112"/>
    </row>
    <row r="7" spans="1:7">
      <c r="A7" s="111" t="s">
        <v>36</v>
      </c>
      <c r="B7" s="112"/>
      <c r="C7" s="112"/>
      <c r="D7" s="112"/>
      <c r="E7" s="112"/>
      <c r="F7" s="112"/>
      <c r="G7" s="112"/>
    </row>
    <row r="8" spans="1:7">
      <c r="A8" s="112"/>
      <c r="B8" s="112"/>
      <c r="C8" s="112"/>
      <c r="D8" s="112"/>
      <c r="E8" s="112"/>
      <c r="F8" s="112"/>
      <c r="G8" s="112"/>
    </row>
    <row r="9" spans="1:7">
      <c r="A9" s="112" t="s">
        <v>40</v>
      </c>
      <c r="B9" s="112"/>
      <c r="C9" s="112"/>
      <c r="D9" s="112"/>
      <c r="E9" s="112"/>
      <c r="F9" s="112"/>
      <c r="G9" s="112"/>
    </row>
    <row r="10" spans="1:7">
      <c r="A10" s="112" t="s">
        <v>39</v>
      </c>
      <c r="B10" s="112"/>
      <c r="C10" s="112"/>
      <c r="D10" s="112"/>
      <c r="E10" s="112"/>
      <c r="F10" s="112"/>
      <c r="G10" s="112"/>
    </row>
    <row r="11" spans="1:7">
      <c r="A11" s="112"/>
      <c r="B11" s="112"/>
      <c r="C11" s="112"/>
      <c r="D11" s="112"/>
      <c r="E11" s="112"/>
      <c r="F11" s="112"/>
      <c r="G11" s="112"/>
    </row>
    <row r="12" spans="1:7">
      <c r="A12" s="112" t="s">
        <v>128</v>
      </c>
      <c r="B12" s="112"/>
      <c r="C12" s="112"/>
      <c r="D12" s="112"/>
      <c r="E12" s="112"/>
      <c r="F12" s="112"/>
      <c r="G12" s="112"/>
    </row>
    <row r="13" spans="1:7">
      <c r="A13" s="112" t="s">
        <v>129</v>
      </c>
      <c r="B13" s="112"/>
      <c r="C13" s="112"/>
      <c r="D13" s="112"/>
      <c r="E13" s="134"/>
      <c r="F13" s="112"/>
      <c r="G13" s="112"/>
    </row>
    <row r="14" spans="1:7">
      <c r="A14" s="112"/>
      <c r="B14" s="112"/>
      <c r="C14" s="112"/>
      <c r="D14" s="112"/>
      <c r="E14" s="112"/>
      <c r="F14" s="112"/>
      <c r="G14" s="112"/>
    </row>
    <row r="15" spans="1:7">
      <c r="A15" s="119" t="s">
        <v>119</v>
      </c>
      <c r="B15" s="112"/>
      <c r="C15" s="112"/>
      <c r="D15" s="122">
        <v>-856101.2</v>
      </c>
      <c r="E15" s="112"/>
      <c r="F15" s="112"/>
      <c r="G15" s="112"/>
    </row>
    <row r="16" spans="1:7">
      <c r="A16" s="112" t="s">
        <v>96</v>
      </c>
      <c r="B16" s="79"/>
      <c r="C16" s="17"/>
      <c r="D16" s="131">
        <v>965208.71999999834</v>
      </c>
      <c r="E16" s="112"/>
      <c r="F16" s="115"/>
      <c r="G16" s="112"/>
    </row>
    <row r="17" spans="1:7">
      <c r="A17" s="112" t="s">
        <v>97</v>
      </c>
      <c r="B17" s="121"/>
      <c r="C17" s="112"/>
      <c r="D17" s="113">
        <v>109107.51999999839</v>
      </c>
      <c r="E17" s="117"/>
      <c r="F17" s="118"/>
      <c r="G17" s="122"/>
    </row>
    <row r="18" spans="1:7">
      <c r="A18" s="112"/>
      <c r="B18" s="121"/>
      <c r="C18" s="112"/>
      <c r="D18" s="138" t="s">
        <v>105</v>
      </c>
      <c r="E18" s="117"/>
      <c r="F18" s="118"/>
      <c r="G18" s="122"/>
    </row>
    <row r="19" spans="1:7">
      <c r="A19" s="130"/>
      <c r="B19" s="79"/>
      <c r="C19" s="116"/>
      <c r="D19" s="88"/>
      <c r="E19" s="117"/>
      <c r="F19" s="118"/>
      <c r="G19" s="122"/>
    </row>
    <row r="20" spans="1:7">
      <c r="A20" s="120"/>
      <c r="B20" s="79"/>
      <c r="C20" s="116"/>
      <c r="D20" s="88"/>
      <c r="E20" s="117"/>
      <c r="F20" s="118"/>
      <c r="G20" s="122"/>
    </row>
    <row r="21" spans="1:7">
      <c r="A21" s="119"/>
      <c r="B21" s="112"/>
      <c r="C21" s="112"/>
      <c r="D21" s="135"/>
      <c r="E21" s="112"/>
      <c r="F21" s="112"/>
      <c r="G21" s="112"/>
    </row>
    <row r="22" spans="1:7">
      <c r="A22" s="119"/>
      <c r="B22" s="112"/>
      <c r="C22" s="112"/>
      <c r="D22" s="136"/>
      <c r="E22" s="112"/>
      <c r="F22" s="112"/>
      <c r="G22" s="112"/>
    </row>
    <row r="23" spans="1:7">
      <c r="A23" s="112"/>
      <c r="B23" s="121"/>
      <c r="C23" s="112"/>
      <c r="D23" s="132"/>
      <c r="E23" s="135"/>
      <c r="F23" s="112"/>
      <c r="G23" s="112"/>
    </row>
    <row r="24" spans="1:7">
      <c r="A24" s="137"/>
      <c r="B24" s="121"/>
      <c r="C24" s="112"/>
      <c r="D24" s="136"/>
      <c r="E24" s="16"/>
      <c r="F24" s="114"/>
      <c r="G24" s="112"/>
    </row>
    <row r="25" spans="1:7">
      <c r="A25" s="112"/>
      <c r="B25" s="121"/>
      <c r="C25" s="112"/>
      <c r="D25" s="136"/>
      <c r="E25" s="112"/>
      <c r="F25" s="112"/>
      <c r="G25" s="112"/>
    </row>
    <row r="26" spans="1:7">
      <c r="A26" s="112"/>
      <c r="B26" s="121"/>
      <c r="C26" s="112"/>
      <c r="D26" s="16"/>
      <c r="E26" s="136"/>
      <c r="F26" s="112"/>
      <c r="G26" s="112"/>
    </row>
    <row r="27" spans="1:7">
      <c r="A27" s="112"/>
      <c r="B27" s="121"/>
      <c r="C27" s="112"/>
      <c r="F27" s="112"/>
      <c r="G27" s="112"/>
    </row>
    <row r="28" spans="1:7">
      <c r="A28" s="112"/>
      <c r="B28" s="112"/>
      <c r="C28" s="112"/>
      <c r="D28" s="112"/>
      <c r="E28" s="112"/>
      <c r="F28" s="112"/>
      <c r="G28" s="112"/>
    </row>
    <row r="29" spans="1:7">
      <c r="A29" s="112"/>
      <c r="B29" s="112"/>
      <c r="C29" s="112"/>
      <c r="D29" s="112"/>
      <c r="E29" s="112"/>
      <c r="F29" s="112"/>
      <c r="G29" s="112"/>
    </row>
    <row r="30" spans="1:7">
      <c r="A30" s="112"/>
      <c r="B30" s="112"/>
      <c r="C30" s="112"/>
      <c r="D30" s="112"/>
      <c r="E30" s="112"/>
      <c r="F30" s="112"/>
      <c r="G30" s="112"/>
    </row>
  </sheetData>
  <conditionalFormatting sqref="A6">
    <cfRule type="cellIs" dxfId="1" priority="1" stopIfTrue="1" operator="equal">
      <formula>"Adjustment to Income/Expense/Rate Base:"</formula>
    </cfRule>
  </conditionalFormatting>
  <pageMargins left="1" right="0.45" top="1" bottom="0.75" header="0.75" footer="0.3"/>
  <pageSetup orientation="portrait" r:id="rId1"/>
  <headerFooter>
    <oddHeader xml:space="preserve">&amp;RPage 4.7.2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80" zoomScaleNormal="100" zoomScaleSheetLayoutView="80" workbookViewId="0">
      <selection activeCell="C31" sqref="C31"/>
    </sheetView>
  </sheetViews>
  <sheetFormatPr defaultRowHeight="12.75"/>
  <cols>
    <col min="1" max="1" width="30.5703125" customWidth="1"/>
    <col min="3" max="3" width="19.42578125" bestFit="1" customWidth="1"/>
    <col min="4" max="4" width="16.28515625" customWidth="1"/>
    <col min="5" max="5" width="15.140625" bestFit="1" customWidth="1"/>
    <col min="6" max="6" width="18.7109375" customWidth="1"/>
    <col min="10" max="10" width="13.140625" customWidth="1"/>
  </cols>
  <sheetData>
    <row r="1" spans="1:10">
      <c r="A1" s="8" t="s">
        <v>52</v>
      </c>
      <c r="B1" s="8"/>
      <c r="C1" s="8"/>
      <c r="D1" s="8"/>
      <c r="E1" s="9"/>
      <c r="F1" s="9"/>
      <c r="G1" s="9"/>
    </row>
    <row r="2" spans="1:10">
      <c r="A2" s="77" t="s">
        <v>98</v>
      </c>
      <c r="B2" s="8"/>
      <c r="C2" s="8"/>
      <c r="D2" s="8"/>
      <c r="E2" s="9"/>
      <c r="F2" s="9"/>
      <c r="G2" s="9"/>
    </row>
    <row r="3" spans="1:10">
      <c r="A3" s="8" t="s">
        <v>10</v>
      </c>
      <c r="B3" s="8"/>
      <c r="C3" s="8"/>
      <c r="D3" s="8"/>
      <c r="E3" s="9"/>
      <c r="F3" s="9"/>
      <c r="G3" s="9"/>
    </row>
    <row r="4" spans="1:10">
      <c r="A4" s="12" t="s">
        <v>107</v>
      </c>
      <c r="B4" s="10"/>
      <c r="C4" s="10"/>
      <c r="D4" s="10"/>
      <c r="E4" s="11"/>
      <c r="F4" s="11"/>
      <c r="G4" s="11"/>
    </row>
    <row r="5" spans="1:10">
      <c r="A5" s="11"/>
      <c r="B5" s="12"/>
      <c r="C5" s="12"/>
      <c r="D5" s="12"/>
      <c r="E5" s="11"/>
      <c r="F5" s="11"/>
      <c r="G5" s="11"/>
    </row>
    <row r="6" spans="1:10">
      <c r="A6" s="13" t="s">
        <v>0</v>
      </c>
      <c r="B6" s="12"/>
      <c r="C6" s="12"/>
      <c r="D6" s="12"/>
      <c r="E6" s="11"/>
      <c r="F6" s="11"/>
      <c r="G6" s="11"/>
    </row>
    <row r="7" spans="1:10">
      <c r="B7" s="12"/>
      <c r="C7" s="12"/>
      <c r="D7" s="12"/>
      <c r="E7" s="11"/>
      <c r="F7" s="11"/>
      <c r="G7" s="11"/>
    </row>
    <row r="8" spans="1:10">
      <c r="A8" s="14"/>
      <c r="B8" s="14"/>
      <c r="C8" s="14"/>
      <c r="D8" s="14"/>
      <c r="E8" s="15"/>
      <c r="F8" s="15"/>
      <c r="G8" s="15"/>
    </row>
    <row r="9" spans="1:10">
      <c r="A9" s="135" t="s">
        <v>84</v>
      </c>
      <c r="B9" s="15"/>
      <c r="C9" s="15"/>
      <c r="D9" s="15"/>
      <c r="E9" s="15"/>
      <c r="F9" s="15"/>
      <c r="G9" s="15"/>
    </row>
    <row r="10" spans="1:10">
      <c r="A10" s="135" t="s">
        <v>85</v>
      </c>
      <c r="B10" s="15"/>
      <c r="C10" s="15"/>
      <c r="D10" s="15"/>
      <c r="E10" s="15"/>
      <c r="F10" s="15"/>
      <c r="G10" s="15"/>
    </row>
    <row r="11" spans="1:10">
      <c r="A11" s="135" t="s">
        <v>91</v>
      </c>
      <c r="B11" s="15"/>
      <c r="C11" s="15"/>
      <c r="D11" s="15"/>
      <c r="E11" s="15"/>
      <c r="F11" s="15"/>
      <c r="G11" s="15"/>
    </row>
    <row r="12" spans="1:10">
      <c r="A12" s="15"/>
      <c r="B12" s="15"/>
      <c r="C12" s="15"/>
      <c r="D12" s="15"/>
      <c r="E12" s="15"/>
      <c r="F12" s="15"/>
      <c r="G12" s="15"/>
    </row>
    <row r="13" spans="1:10">
      <c r="A13" s="135" t="s">
        <v>93</v>
      </c>
      <c r="B13" s="18"/>
      <c r="C13" s="174"/>
      <c r="D13" s="175">
        <v>3424230.7</v>
      </c>
      <c r="E13" s="117"/>
      <c r="G13" s="15"/>
    </row>
    <row r="14" spans="1:10">
      <c r="A14" s="135" t="s">
        <v>94</v>
      </c>
      <c r="B14" s="176"/>
      <c r="C14" s="174"/>
      <c r="D14" s="175">
        <v>10840513.52</v>
      </c>
      <c r="E14" s="66"/>
      <c r="G14" s="63"/>
      <c r="H14" s="7"/>
      <c r="I14" s="7"/>
      <c r="J14" s="7"/>
    </row>
    <row r="15" spans="1:10" ht="13.5" thickBot="1">
      <c r="A15" s="174" t="s">
        <v>76</v>
      </c>
      <c r="B15" s="65" t="s">
        <v>0</v>
      </c>
      <c r="C15" s="177" t="s">
        <v>0</v>
      </c>
      <c r="D15" s="178">
        <f>D13+D14</f>
        <v>14264744.219999999</v>
      </c>
      <c r="E15" s="179" t="s">
        <v>105</v>
      </c>
      <c r="G15" s="63"/>
      <c r="H15" s="7"/>
      <c r="I15" s="7"/>
      <c r="J15" s="7"/>
    </row>
    <row r="16" spans="1:10" ht="13.5" thickTop="1">
      <c r="A16" s="15"/>
      <c r="B16" s="64"/>
      <c r="C16" s="63"/>
      <c r="D16" s="67"/>
      <c r="E16" s="139"/>
      <c r="F16" s="63"/>
      <c r="G16" s="63"/>
      <c r="H16" s="7"/>
      <c r="I16" s="7"/>
      <c r="J16" s="7"/>
    </row>
    <row r="17" spans="1:10">
      <c r="A17" s="15"/>
      <c r="B17" s="64"/>
      <c r="C17" s="63"/>
      <c r="D17" s="67"/>
      <c r="E17" s="139"/>
      <c r="F17" s="63"/>
      <c r="G17" s="63"/>
      <c r="H17" s="7"/>
      <c r="I17" s="7"/>
      <c r="J17" s="7"/>
    </row>
    <row r="18" spans="1:10">
      <c r="A18" s="135" t="s">
        <v>130</v>
      </c>
      <c r="B18" s="135"/>
      <c r="C18" s="135"/>
      <c r="D18" s="196">
        <v>595914.81000000006</v>
      </c>
      <c r="E18" s="179" t="s">
        <v>105</v>
      </c>
      <c r="F18" s="197"/>
      <c r="G18" s="63"/>
      <c r="H18" s="7"/>
      <c r="I18" s="7"/>
      <c r="J18" s="7"/>
    </row>
    <row r="19" spans="1:10">
      <c r="A19" s="15"/>
      <c r="B19" s="64"/>
      <c r="C19" s="63"/>
      <c r="D19" s="67"/>
      <c r="E19" s="139"/>
      <c r="F19" s="63"/>
      <c r="G19" s="63"/>
      <c r="H19" s="7"/>
      <c r="I19" s="7"/>
      <c r="J19" s="7"/>
    </row>
    <row r="20" spans="1:10">
      <c r="A20" s="15"/>
      <c r="B20" s="15"/>
      <c r="C20" s="15"/>
      <c r="D20" s="15"/>
      <c r="E20" s="15"/>
      <c r="F20" s="15"/>
      <c r="G20" s="15"/>
    </row>
    <row r="21" spans="1:10">
      <c r="A21" s="135" t="s">
        <v>86</v>
      </c>
      <c r="B21" s="15"/>
      <c r="C21" s="15"/>
      <c r="D21" s="19"/>
      <c r="E21" s="19"/>
      <c r="F21" s="19"/>
      <c r="G21" s="15"/>
      <c r="H21" s="7"/>
      <c r="I21" s="7"/>
      <c r="J21" s="7"/>
    </row>
    <row r="22" spans="1:10">
      <c r="A22" s="135" t="s">
        <v>88</v>
      </c>
      <c r="B22" s="15"/>
      <c r="C22" s="15"/>
      <c r="D22" s="19"/>
      <c r="E22" s="19"/>
      <c r="F22" s="19"/>
      <c r="G22" s="15"/>
      <c r="H22" s="7"/>
      <c r="I22" s="7"/>
      <c r="J22" s="7"/>
    </row>
    <row r="23" spans="1:10">
      <c r="A23" s="135"/>
      <c r="B23" s="15"/>
      <c r="C23" s="15"/>
      <c r="D23" s="19"/>
      <c r="E23" s="19"/>
      <c r="F23" s="19"/>
      <c r="G23" s="15"/>
      <c r="H23" s="7"/>
      <c r="I23" s="7"/>
      <c r="J23" s="7"/>
    </row>
    <row r="24" spans="1:10" ht="15">
      <c r="A24" s="181"/>
      <c r="B24" s="20"/>
      <c r="C24" s="129" t="s">
        <v>18</v>
      </c>
      <c r="D24" s="129"/>
      <c r="E24" s="129"/>
      <c r="F24" s="20" t="s">
        <v>0</v>
      </c>
      <c r="G24" s="32"/>
      <c r="H24" s="7"/>
      <c r="I24" s="7"/>
      <c r="J24" s="7"/>
    </row>
    <row r="25" spans="1:10" ht="25.5">
      <c r="A25" s="21"/>
      <c r="B25" s="21"/>
      <c r="C25" s="127" t="s">
        <v>19</v>
      </c>
      <c r="D25" s="128" t="s">
        <v>42</v>
      </c>
      <c r="E25" s="127" t="s">
        <v>20</v>
      </c>
      <c r="F25" s="22"/>
      <c r="G25" s="22"/>
      <c r="H25" s="7"/>
      <c r="I25" s="7"/>
      <c r="J25" s="7"/>
    </row>
    <row r="26" spans="1:10">
      <c r="A26" s="23" t="s">
        <v>13</v>
      </c>
      <c r="B26" s="23"/>
      <c r="C26" s="24">
        <v>1000000</v>
      </c>
      <c r="D26" s="24">
        <v>250000</v>
      </c>
      <c r="E26" s="24">
        <v>1000000</v>
      </c>
      <c r="F26" s="22"/>
      <c r="G26" s="22"/>
      <c r="H26" s="7"/>
      <c r="I26" s="7"/>
      <c r="J26" s="7"/>
    </row>
    <row r="27" spans="1:10">
      <c r="A27" s="21"/>
      <c r="B27" s="21"/>
      <c r="C27" s="22"/>
      <c r="D27" s="22"/>
      <c r="E27" s="22"/>
      <c r="F27" s="22"/>
      <c r="G27" s="22"/>
      <c r="H27" s="7"/>
      <c r="I27" s="7"/>
      <c r="J27" s="7"/>
    </row>
    <row r="28" spans="1:10">
      <c r="A28" s="21" t="s">
        <v>16</v>
      </c>
      <c r="B28" s="21"/>
      <c r="C28" s="19">
        <v>110715</v>
      </c>
      <c r="D28" s="19">
        <v>529534.24</v>
      </c>
      <c r="E28" s="19">
        <v>5410474</v>
      </c>
      <c r="F28" s="19"/>
      <c r="G28" s="19"/>
      <c r="H28" s="7"/>
      <c r="I28" s="7"/>
      <c r="J28" s="7"/>
    </row>
    <row r="29" spans="1:10">
      <c r="A29" s="21" t="s">
        <v>17</v>
      </c>
      <c r="B29" s="21"/>
      <c r="C29" s="19">
        <v>0</v>
      </c>
      <c r="D29" s="19">
        <v>167996.37</v>
      </c>
      <c r="E29" s="19">
        <v>847444</v>
      </c>
      <c r="F29" s="19"/>
      <c r="G29" s="19"/>
      <c r="H29" s="7"/>
      <c r="I29" s="7"/>
      <c r="J29" s="7"/>
    </row>
    <row r="30" spans="1:10">
      <c r="A30" s="123" t="s">
        <v>125</v>
      </c>
      <c r="B30" s="21"/>
      <c r="C30" s="126">
        <v>7120</v>
      </c>
      <c r="D30" s="126">
        <v>3067272.2599999961</v>
      </c>
      <c r="E30" s="126">
        <v>411615</v>
      </c>
      <c r="F30" s="19"/>
      <c r="G30" s="19"/>
      <c r="H30" s="7"/>
      <c r="I30" s="7"/>
      <c r="J30" s="7"/>
    </row>
    <row r="31" spans="1:10">
      <c r="A31" s="123" t="s">
        <v>11</v>
      </c>
      <c r="B31" s="123"/>
      <c r="C31" s="109">
        <f>SUM(C28:C30)</f>
        <v>117835</v>
      </c>
      <c r="D31" s="109">
        <f>SUM(D28:D30)</f>
        <v>3764802.8699999959</v>
      </c>
      <c r="E31" s="109">
        <f>SUM(E28:E30)</f>
        <v>6669533</v>
      </c>
      <c r="F31" s="25"/>
      <c r="G31" s="19"/>
      <c r="H31" s="7"/>
      <c r="I31" s="7"/>
      <c r="J31" s="7"/>
    </row>
    <row r="32" spans="1:10">
      <c r="A32" s="123"/>
      <c r="B32" s="17"/>
      <c r="C32" s="123"/>
      <c r="D32" s="123"/>
      <c r="E32" s="123"/>
      <c r="F32" s="21"/>
      <c r="G32" s="21"/>
      <c r="H32" s="7"/>
      <c r="I32" s="7"/>
      <c r="J32" s="7"/>
    </row>
    <row r="33" spans="1:10">
      <c r="A33" s="123" t="s">
        <v>21</v>
      </c>
      <c r="B33" s="124"/>
      <c r="C33" s="25">
        <f>C31/3</f>
        <v>39278.333333333336</v>
      </c>
      <c r="D33" s="25">
        <f t="shared" ref="D33:E33" si="0">D31/3</f>
        <v>1254934.2899999986</v>
      </c>
      <c r="E33" s="25">
        <f t="shared" si="0"/>
        <v>2223177.6666666665</v>
      </c>
      <c r="F33" s="26"/>
      <c r="G33" s="21"/>
      <c r="H33" s="7"/>
      <c r="I33" s="7"/>
      <c r="J33" s="7"/>
    </row>
    <row r="34" spans="1:10">
      <c r="A34" s="180"/>
      <c r="B34" s="180"/>
      <c r="C34" s="198" t="s">
        <v>105</v>
      </c>
      <c r="D34" s="198" t="s">
        <v>105</v>
      </c>
      <c r="E34" s="198" t="s">
        <v>105</v>
      </c>
      <c r="F34" s="27"/>
      <c r="G34" s="28"/>
      <c r="H34" s="7"/>
      <c r="I34" s="7"/>
      <c r="J34" s="7"/>
    </row>
    <row r="35" spans="1:10">
      <c r="A35" s="33"/>
      <c r="B35" s="33"/>
      <c r="C35" s="33"/>
      <c r="D35" s="33"/>
      <c r="E35" s="33"/>
      <c r="F35" s="15"/>
      <c r="G35" s="15"/>
      <c r="H35" s="7"/>
      <c r="I35" s="7"/>
      <c r="J35" s="7"/>
    </row>
    <row r="36" spans="1:10">
      <c r="A36" s="194"/>
      <c r="B36" s="63"/>
      <c r="C36" s="63"/>
      <c r="D36" s="63"/>
      <c r="E36" s="63"/>
      <c r="F36" s="63"/>
      <c r="G36" s="63"/>
      <c r="H36" s="7"/>
      <c r="I36" s="7"/>
      <c r="J36" s="7"/>
    </row>
    <row r="37" spans="1:10">
      <c r="C37" s="142"/>
      <c r="D37" s="142"/>
      <c r="E37" s="142"/>
    </row>
    <row r="38" spans="1:10">
      <c r="C38" s="193"/>
      <c r="D38" s="193"/>
      <c r="E38" s="193"/>
    </row>
    <row r="39" spans="1:10">
      <c r="C39" s="193"/>
      <c r="D39" s="193"/>
      <c r="E39" s="193"/>
    </row>
    <row r="40" spans="1:10">
      <c r="C40" s="193"/>
      <c r="D40" s="193"/>
      <c r="E40" s="193"/>
    </row>
    <row r="43" spans="1:10">
      <c r="C43" s="195"/>
      <c r="D43" s="195"/>
      <c r="E43" s="195"/>
    </row>
    <row r="44" spans="1:10">
      <c r="C44" s="195"/>
      <c r="D44" s="195"/>
      <c r="E44" s="195"/>
    </row>
  </sheetData>
  <conditionalFormatting sqref="A6">
    <cfRule type="cellIs" dxfId="0" priority="1" stopIfTrue="1" operator="equal">
      <formula>"Adjustment to Income/Expense/Rate Base:"</formula>
    </cfRule>
  </conditionalFormatting>
  <pageMargins left="1" right="0.45" top="1" bottom="0.75" header="0.75" footer="0.3"/>
  <pageSetup scale="83" orientation="portrait" r:id="rId1"/>
  <headerFooter>
    <oddHeader xml:space="preserve">&amp;RPage 4.7.3
</oddHead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="80" zoomScaleNormal="80" workbookViewId="0">
      <selection activeCell="D39" sqref="D39"/>
    </sheetView>
  </sheetViews>
  <sheetFormatPr defaultRowHeight="12.75"/>
  <cols>
    <col min="1" max="1" width="37.42578125" style="81" bestFit="1" customWidth="1"/>
    <col min="2" max="5" width="15.7109375" style="81" customWidth="1"/>
    <col min="6" max="16384" width="9.140625" style="81"/>
  </cols>
  <sheetData>
    <row r="1" spans="1:5" s="79" customFormat="1">
      <c r="A1" s="77" t="s">
        <v>52</v>
      </c>
      <c r="B1" s="77"/>
      <c r="C1" s="77"/>
      <c r="D1" s="77"/>
      <c r="E1" s="78" t="s">
        <v>0</v>
      </c>
    </row>
    <row r="2" spans="1:5" s="79" customFormat="1">
      <c r="A2" s="77" t="s">
        <v>98</v>
      </c>
      <c r="B2" s="77"/>
      <c r="C2" s="77"/>
      <c r="D2" s="77"/>
      <c r="E2" s="77"/>
    </row>
    <row r="3" spans="1:5" s="79" customFormat="1">
      <c r="A3" s="77" t="s">
        <v>10</v>
      </c>
      <c r="B3" s="77"/>
      <c r="C3" s="77"/>
      <c r="D3" s="77"/>
      <c r="E3" s="77"/>
    </row>
    <row r="4" spans="1:5">
      <c r="A4" s="80" t="s">
        <v>34</v>
      </c>
    </row>
    <row r="5" spans="1:5">
      <c r="A5" s="82"/>
      <c r="B5" s="82"/>
      <c r="C5" s="82"/>
      <c r="D5" s="82"/>
      <c r="E5" s="82"/>
    </row>
    <row r="6" spans="1:5">
      <c r="A6" s="82"/>
      <c r="B6" s="82"/>
      <c r="C6" s="82"/>
      <c r="D6" s="82"/>
      <c r="E6" s="82"/>
    </row>
    <row r="7" spans="1:5">
      <c r="A7" s="82"/>
      <c r="B7" s="82"/>
      <c r="C7" s="82"/>
      <c r="D7" s="82"/>
      <c r="E7" s="82"/>
    </row>
    <row r="8" spans="1:5">
      <c r="A8" s="80" t="s">
        <v>30</v>
      </c>
      <c r="B8" s="80"/>
      <c r="C8" s="80"/>
      <c r="D8" s="80"/>
      <c r="E8" s="80"/>
    </row>
    <row r="9" spans="1:5">
      <c r="A9" s="80"/>
      <c r="B9" s="80"/>
      <c r="C9" s="80"/>
      <c r="D9" s="80"/>
      <c r="E9" s="80"/>
    </row>
    <row r="10" spans="1:5">
      <c r="A10" s="80"/>
      <c r="B10" s="80"/>
      <c r="C10" s="80"/>
      <c r="D10" s="80"/>
      <c r="E10" s="80"/>
    </row>
    <row r="11" spans="1:5">
      <c r="A11" s="188" t="s">
        <v>92</v>
      </c>
      <c r="B11" s="80"/>
      <c r="C11" s="80"/>
      <c r="D11" s="80"/>
      <c r="E11" s="80"/>
    </row>
    <row r="12" spans="1:5">
      <c r="A12" s="91" t="s">
        <v>32</v>
      </c>
      <c r="B12" s="92">
        <v>25000</v>
      </c>
      <c r="C12" s="92">
        <v>25000</v>
      </c>
      <c r="D12" s="92">
        <v>25000</v>
      </c>
      <c r="E12" s="80"/>
    </row>
    <row r="13" spans="1:5" s="85" customFormat="1" ht="38.25">
      <c r="A13" s="83"/>
      <c r="B13" s="84" t="s">
        <v>19</v>
      </c>
      <c r="C13" s="84" t="s">
        <v>42</v>
      </c>
      <c r="D13" s="84" t="s">
        <v>20</v>
      </c>
      <c r="E13" s="83"/>
    </row>
    <row r="14" spans="1:5">
      <c r="B14" s="86"/>
      <c r="C14" s="86"/>
      <c r="D14" s="86"/>
      <c r="E14" s="86"/>
    </row>
    <row r="15" spans="1:5">
      <c r="A15" s="87" t="s">
        <v>16</v>
      </c>
      <c r="B15" s="88">
        <v>450956.77999999997</v>
      </c>
      <c r="C15" s="88">
        <v>4007846.6439685067</v>
      </c>
      <c r="D15" s="88">
        <v>6784172</v>
      </c>
      <c r="E15" s="88"/>
    </row>
    <row r="16" spans="1:5">
      <c r="A16" s="87" t="s">
        <v>17</v>
      </c>
      <c r="B16" s="88">
        <v>1105724.9999999998</v>
      </c>
      <c r="C16" s="88">
        <v>3415845.1255625999</v>
      </c>
      <c r="D16" s="88">
        <v>2535080.06</v>
      </c>
      <c r="E16" s="88"/>
    </row>
    <row r="17" spans="1:5">
      <c r="A17" s="81" t="s">
        <v>125</v>
      </c>
      <c r="B17" s="88">
        <v>511899</v>
      </c>
      <c r="C17" s="88">
        <v>8521943</v>
      </c>
      <c r="D17" s="88">
        <v>1905772</v>
      </c>
      <c r="E17" s="88"/>
    </row>
    <row r="18" spans="1:5">
      <c r="A18" s="87" t="s">
        <v>11</v>
      </c>
      <c r="B18" s="190">
        <f>SUM(B15:B17)</f>
        <v>2068580.7799999998</v>
      </c>
      <c r="C18" s="190">
        <f>SUM(C15:C17)</f>
        <v>15945634.769531107</v>
      </c>
      <c r="D18" s="190">
        <f>SUM(D15:D17)</f>
        <v>11225024.060000001</v>
      </c>
      <c r="E18" s="88"/>
    </row>
    <row r="19" spans="1:5">
      <c r="A19" s="87"/>
      <c r="B19" s="88"/>
      <c r="C19" s="88"/>
      <c r="D19" s="88"/>
      <c r="E19" s="88"/>
    </row>
    <row r="20" spans="1:5">
      <c r="A20" s="87" t="s">
        <v>21</v>
      </c>
      <c r="B20" s="89">
        <f>+B18/3</f>
        <v>689526.92666666664</v>
      </c>
      <c r="C20" s="89">
        <f t="shared" ref="C20:D20" si="0">+C18/3</f>
        <v>5315211.5898437025</v>
      </c>
      <c r="D20" s="89">
        <f t="shared" si="0"/>
        <v>3741674.686666667</v>
      </c>
      <c r="E20" s="89"/>
    </row>
    <row r="21" spans="1:5">
      <c r="A21" s="90"/>
      <c r="B21" s="90"/>
      <c r="C21" s="90"/>
      <c r="D21" s="90"/>
      <c r="E21" s="90"/>
    </row>
    <row r="22" spans="1:5">
      <c r="E22" s="89"/>
    </row>
    <row r="23" spans="1:5">
      <c r="A23" s="188" t="s">
        <v>31</v>
      </c>
      <c r="B23" s="90"/>
      <c r="C23" s="90"/>
      <c r="D23" s="90"/>
      <c r="E23" s="90"/>
    </row>
    <row r="24" spans="1:5">
      <c r="A24" s="91" t="s">
        <v>33</v>
      </c>
      <c r="B24" s="92">
        <v>1000000</v>
      </c>
      <c r="C24" s="92">
        <v>250000</v>
      </c>
      <c r="D24" s="92">
        <v>1000000</v>
      </c>
      <c r="E24" s="90"/>
    </row>
    <row r="25" spans="1:5" ht="38.25">
      <c r="A25" s="93"/>
      <c r="B25" s="84" t="s">
        <v>19</v>
      </c>
      <c r="C25" s="84" t="s">
        <v>42</v>
      </c>
      <c r="D25" s="84" t="s">
        <v>20</v>
      </c>
      <c r="E25" s="83"/>
    </row>
    <row r="26" spans="1:5">
      <c r="B26" s="86"/>
      <c r="C26" s="86"/>
      <c r="D26" s="86"/>
      <c r="E26" s="86"/>
    </row>
    <row r="27" spans="1:5">
      <c r="A27" s="87" t="s">
        <v>16</v>
      </c>
      <c r="B27" s="88">
        <v>110715</v>
      </c>
      <c r="C27" s="88">
        <v>529534.24</v>
      </c>
      <c r="D27" s="88">
        <v>5410474</v>
      </c>
      <c r="E27" s="88"/>
    </row>
    <row r="28" spans="1:5">
      <c r="A28" s="87" t="s">
        <v>17</v>
      </c>
      <c r="B28" s="88">
        <v>0</v>
      </c>
      <c r="C28" s="88">
        <v>167996.37</v>
      </c>
      <c r="D28" s="88">
        <v>847444</v>
      </c>
      <c r="E28" s="88"/>
    </row>
    <row r="29" spans="1:5">
      <c r="A29" s="81" t="s">
        <v>125</v>
      </c>
      <c r="B29" s="88">
        <v>7120</v>
      </c>
      <c r="C29" s="88">
        <v>3067272.2599999961</v>
      </c>
      <c r="D29" s="88">
        <v>411615</v>
      </c>
      <c r="E29" s="88"/>
    </row>
    <row r="30" spans="1:5">
      <c r="A30" s="87" t="s">
        <v>11</v>
      </c>
      <c r="B30" s="190">
        <f>SUM(B27:B29)</f>
        <v>117835</v>
      </c>
      <c r="C30" s="190">
        <f>SUM(C27:C29)</f>
        <v>3764802.8699999959</v>
      </c>
      <c r="D30" s="190">
        <f>SUM(D27:D29)</f>
        <v>6669533</v>
      </c>
      <c r="E30" s="88"/>
    </row>
    <row r="31" spans="1:5">
      <c r="A31" s="87"/>
      <c r="B31" s="88"/>
      <c r="C31" s="88"/>
      <c r="D31" s="88"/>
      <c r="E31" s="88"/>
    </row>
    <row r="32" spans="1:5">
      <c r="A32" s="87" t="s">
        <v>21</v>
      </c>
      <c r="B32" s="89">
        <f>+B30/3</f>
        <v>39278.333333333336</v>
      </c>
      <c r="C32" s="89">
        <f t="shared" ref="C32:D32" si="1">+C30/3</f>
        <v>1254934.2899999986</v>
      </c>
      <c r="D32" s="89">
        <f t="shared" si="1"/>
        <v>2223177.6666666665</v>
      </c>
      <c r="E32" s="89"/>
    </row>
    <row r="33" spans="1:5">
      <c r="A33" s="87"/>
      <c r="B33" s="191"/>
      <c r="C33" s="191"/>
      <c r="D33" s="191"/>
      <c r="E33" s="89"/>
    </row>
    <row r="34" spans="1:5">
      <c r="A34" s="145" t="s">
        <v>45</v>
      </c>
      <c r="B34" s="189">
        <f>B20-B32</f>
        <v>650248.59333333327</v>
      </c>
      <c r="C34" s="189">
        <f>C20-C32</f>
        <v>4060277.2998437039</v>
      </c>
      <c r="D34" s="189">
        <f>D20-D32</f>
        <v>1518497.0200000005</v>
      </c>
      <c r="E34" s="94"/>
    </row>
    <row r="35" spans="1:5">
      <c r="A35" s="90"/>
      <c r="B35" s="105"/>
      <c r="C35" s="105"/>
      <c r="D35" s="105"/>
      <c r="E35" s="93"/>
    </row>
    <row r="36" spans="1:5">
      <c r="A36" s="90" t="s">
        <v>46</v>
      </c>
      <c r="B36" s="146">
        <v>0.72328767123287674</v>
      </c>
      <c r="C36" s="147">
        <v>0.72328767123287674</v>
      </c>
      <c r="D36" s="147">
        <v>0.72328767123287674</v>
      </c>
      <c r="E36" s="93"/>
    </row>
    <row r="37" spans="1:5">
      <c r="E37" s="89"/>
    </row>
    <row r="38" spans="1:5">
      <c r="A38" s="80" t="s">
        <v>47</v>
      </c>
      <c r="B38" s="80"/>
      <c r="C38" s="80"/>
      <c r="D38" s="80"/>
      <c r="E38" s="90"/>
    </row>
    <row r="39" spans="1:5" ht="13.5" thickBot="1">
      <c r="A39" s="80" t="s">
        <v>48</v>
      </c>
      <c r="B39" s="192">
        <f>B34*B36</f>
        <v>470316.79079452052</v>
      </c>
      <c r="C39" s="192">
        <f t="shared" ref="C39:D39" si="2">C34*C36</f>
        <v>2936748.5127636655</v>
      </c>
      <c r="D39" s="192">
        <f t="shared" si="2"/>
        <v>1098310.1733698633</v>
      </c>
      <c r="E39" s="93" t="s">
        <v>0</v>
      </c>
    </row>
    <row r="40" spans="1:5" ht="13.5" thickTop="1">
      <c r="A40" s="82"/>
      <c r="B40" s="105" t="s">
        <v>105</v>
      </c>
      <c r="C40" s="105" t="s">
        <v>105</v>
      </c>
      <c r="D40" s="105" t="s">
        <v>105</v>
      </c>
      <c r="E40" s="82"/>
    </row>
    <row r="41" spans="1:5">
      <c r="A41" s="82"/>
      <c r="B41" s="82"/>
      <c r="C41" s="82"/>
      <c r="D41" s="82"/>
      <c r="E41" s="82"/>
    </row>
    <row r="42" spans="1:5">
      <c r="A42" s="82"/>
      <c r="B42" s="82"/>
      <c r="C42" s="82"/>
      <c r="D42" s="82"/>
      <c r="E42" s="82"/>
    </row>
  </sheetData>
  <pageMargins left="1" right="0.45" top="1" bottom="0.75" header="0.75" footer="0.3"/>
  <pageSetup scale="90" orientation="portrait" r:id="rId1"/>
  <headerFooter>
    <oddHeader>&amp;RPage 4.7.4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Normal="100" zoomScaleSheetLayoutView="80" workbookViewId="0">
      <selection activeCell="E6" sqref="E6"/>
    </sheetView>
  </sheetViews>
  <sheetFormatPr defaultRowHeight="12.75"/>
  <cols>
    <col min="1" max="1" width="7.7109375" customWidth="1"/>
    <col min="2" max="2" width="7" customWidth="1"/>
    <col min="3" max="3" width="12.5703125" customWidth="1"/>
    <col min="4" max="4" width="9.7109375" customWidth="1"/>
    <col min="5" max="5" width="32" bestFit="1" customWidth="1"/>
    <col min="6" max="6" width="10.42578125" bestFit="1" customWidth="1"/>
    <col min="7" max="7" width="9.28515625" bestFit="1" customWidth="1"/>
    <col min="8" max="8" width="9.28515625" customWidth="1"/>
    <col min="9" max="9" width="13.5703125" bestFit="1" customWidth="1"/>
    <col min="10" max="10" width="12" bestFit="1" customWidth="1"/>
    <col min="30" max="30" width="44" bestFit="1" customWidth="1"/>
    <col min="100" max="100" width="9.7109375" bestFit="1" customWidth="1"/>
  </cols>
  <sheetData>
    <row r="1" spans="1:16">
      <c r="A1" s="77" t="s">
        <v>52</v>
      </c>
    </row>
    <row r="2" spans="1:16">
      <c r="A2" s="77" t="s">
        <v>98</v>
      </c>
    </row>
    <row r="3" spans="1:16">
      <c r="A3" s="77" t="s">
        <v>10</v>
      </c>
    </row>
    <row r="4" spans="1:16">
      <c r="A4" s="80" t="s">
        <v>120</v>
      </c>
    </row>
    <row r="6" spans="1:16">
      <c r="A6" s="1"/>
    </row>
    <row r="7" spans="1:16">
      <c r="B7" s="5"/>
      <c r="D7" s="5"/>
      <c r="E7" s="5"/>
    </row>
    <row r="8" spans="1:16">
      <c r="A8" s="141"/>
      <c r="B8" s="144"/>
      <c r="C8" s="1"/>
      <c r="D8" s="211"/>
      <c r="E8" s="76"/>
    </row>
    <row r="9" spans="1:16">
      <c r="A9" s="1" t="s">
        <v>122</v>
      </c>
      <c r="B9" s="144"/>
      <c r="C9" s="1"/>
      <c r="D9" s="211"/>
      <c r="E9" s="76"/>
    </row>
    <row r="10" spans="1:16">
      <c r="A10" s="217" t="s">
        <v>14</v>
      </c>
      <c r="B10" s="217" t="s">
        <v>68</v>
      </c>
      <c r="C10" s="217" t="s">
        <v>124</v>
      </c>
      <c r="D10" s="217" t="s">
        <v>12</v>
      </c>
      <c r="E10" s="220" t="s">
        <v>38</v>
      </c>
      <c r="F10" s="217" t="s">
        <v>49</v>
      </c>
      <c r="G10" s="217" t="s">
        <v>50</v>
      </c>
      <c r="H10" s="217" t="s">
        <v>77</v>
      </c>
      <c r="I10" s="217" t="s">
        <v>37</v>
      </c>
      <c r="J10" s="217" t="s">
        <v>51</v>
      </c>
    </row>
    <row r="11" spans="1:16">
      <c r="A11" s="183" t="s">
        <v>127</v>
      </c>
      <c r="B11" s="182" t="s">
        <v>75</v>
      </c>
      <c r="C11" s="182" t="s">
        <v>78</v>
      </c>
      <c r="D11" s="182" t="s">
        <v>27</v>
      </c>
      <c r="E11" s="223" t="s">
        <v>126</v>
      </c>
      <c r="F11" s="183" t="s">
        <v>79</v>
      </c>
      <c r="G11" s="182" t="s">
        <v>87</v>
      </c>
      <c r="H11" s="183" t="s">
        <v>9</v>
      </c>
      <c r="I11" s="122">
        <v>-1230000</v>
      </c>
      <c r="J11" s="184">
        <v>40482</v>
      </c>
    </row>
    <row r="12" spans="1:16">
      <c r="A12" s="214" t="s">
        <v>74</v>
      </c>
      <c r="B12" s="214" t="s">
        <v>70</v>
      </c>
      <c r="C12" s="214" t="s">
        <v>80</v>
      </c>
      <c r="D12" s="214" t="s">
        <v>27</v>
      </c>
      <c r="E12" s="221" t="s">
        <v>121</v>
      </c>
      <c r="F12" s="214" t="s">
        <v>79</v>
      </c>
      <c r="G12" s="214" t="s">
        <v>87</v>
      </c>
      <c r="H12" s="183" t="s">
        <v>9</v>
      </c>
      <c r="I12" s="170">
        <v>55538.98</v>
      </c>
      <c r="J12" s="201">
        <v>40633</v>
      </c>
      <c r="L12" s="149"/>
      <c r="M12" s="148"/>
      <c r="N12" s="148"/>
      <c r="O12" s="148"/>
      <c r="P12" s="148"/>
    </row>
    <row r="13" spans="1:16">
      <c r="A13" s="214" t="s">
        <v>74</v>
      </c>
      <c r="B13" s="214" t="s">
        <v>70</v>
      </c>
      <c r="C13" s="214" t="s">
        <v>80</v>
      </c>
      <c r="D13" s="214" t="s">
        <v>27</v>
      </c>
      <c r="E13" s="221" t="s">
        <v>121</v>
      </c>
      <c r="F13" s="214" t="s">
        <v>79</v>
      </c>
      <c r="G13" s="214" t="s">
        <v>87</v>
      </c>
      <c r="H13" s="183" t="s">
        <v>9</v>
      </c>
      <c r="I13" s="170">
        <v>101300.77</v>
      </c>
      <c r="J13" s="201">
        <v>40633</v>
      </c>
      <c r="L13" s="149"/>
      <c r="M13" s="148"/>
      <c r="N13" s="148"/>
      <c r="O13" s="148"/>
      <c r="P13" s="148"/>
    </row>
    <row r="14" spans="1:16">
      <c r="A14" s="214" t="s">
        <v>74</v>
      </c>
      <c r="B14" s="214" t="s">
        <v>70</v>
      </c>
      <c r="C14" s="214" t="s">
        <v>80</v>
      </c>
      <c r="D14" s="214" t="s">
        <v>27</v>
      </c>
      <c r="E14" s="221" t="s">
        <v>121</v>
      </c>
      <c r="F14" s="214" t="s">
        <v>79</v>
      </c>
      <c r="G14" s="214" t="s">
        <v>87</v>
      </c>
      <c r="H14" s="183" t="s">
        <v>9</v>
      </c>
      <c r="I14" s="170">
        <v>4250.07</v>
      </c>
      <c r="J14" s="201">
        <v>40633</v>
      </c>
      <c r="L14" s="149"/>
      <c r="M14" s="148"/>
      <c r="N14" s="148"/>
      <c r="O14" s="148"/>
      <c r="P14" s="148"/>
    </row>
    <row r="15" spans="1:16">
      <c r="A15" s="214" t="s">
        <v>74</v>
      </c>
      <c r="B15" s="214" t="s">
        <v>70</v>
      </c>
      <c r="C15" s="214" t="s">
        <v>80</v>
      </c>
      <c r="D15" s="214" t="s">
        <v>27</v>
      </c>
      <c r="E15" s="221" t="s">
        <v>121</v>
      </c>
      <c r="F15" s="214" t="s">
        <v>79</v>
      </c>
      <c r="G15" s="214" t="s">
        <v>87</v>
      </c>
      <c r="H15" s="183" t="s">
        <v>9</v>
      </c>
      <c r="I15" s="170">
        <v>108775.86</v>
      </c>
      <c r="J15" s="201">
        <v>40633</v>
      </c>
      <c r="L15" s="149"/>
      <c r="M15" s="148"/>
      <c r="N15" s="148"/>
      <c r="O15" s="148"/>
      <c r="P15" s="148"/>
    </row>
    <row r="16" spans="1:16">
      <c r="A16" s="214" t="s">
        <v>74</v>
      </c>
      <c r="B16" s="214" t="s">
        <v>71</v>
      </c>
      <c r="C16" s="214" t="s">
        <v>81</v>
      </c>
      <c r="D16" s="214" t="s">
        <v>27</v>
      </c>
      <c r="E16" s="221" t="s">
        <v>121</v>
      </c>
      <c r="F16" s="214" t="s">
        <v>79</v>
      </c>
      <c r="G16" s="214" t="s">
        <v>87</v>
      </c>
      <c r="H16" s="183" t="s">
        <v>9</v>
      </c>
      <c r="I16" s="170">
        <v>94572.25</v>
      </c>
      <c r="J16" s="201">
        <v>40663</v>
      </c>
      <c r="L16" s="3"/>
    </row>
    <row r="17" spans="1:10">
      <c r="A17" s="214" t="s">
        <v>74</v>
      </c>
      <c r="B17" s="214" t="s">
        <v>72</v>
      </c>
      <c r="C17" s="214" t="s">
        <v>82</v>
      </c>
      <c r="D17" s="214" t="s">
        <v>27</v>
      </c>
      <c r="E17" s="221" t="s">
        <v>121</v>
      </c>
      <c r="F17" s="214" t="s">
        <v>79</v>
      </c>
      <c r="G17" s="214" t="s">
        <v>87</v>
      </c>
      <c r="H17" s="183" t="s">
        <v>9</v>
      </c>
      <c r="I17" s="170">
        <v>95711.29</v>
      </c>
      <c r="J17" s="201">
        <v>40694</v>
      </c>
    </row>
    <row r="18" spans="1:10">
      <c r="A18" s="214" t="s">
        <v>74</v>
      </c>
      <c r="B18" s="214" t="s">
        <v>73</v>
      </c>
      <c r="C18" s="214" t="s">
        <v>83</v>
      </c>
      <c r="D18" s="214" t="s">
        <v>27</v>
      </c>
      <c r="E18" s="221" t="s">
        <v>121</v>
      </c>
      <c r="F18" s="214" t="s">
        <v>79</v>
      </c>
      <c r="G18" s="214" t="s">
        <v>87</v>
      </c>
      <c r="H18" s="183" t="s">
        <v>9</v>
      </c>
      <c r="I18" s="170">
        <v>105487.46</v>
      </c>
      <c r="J18" s="201">
        <v>40724</v>
      </c>
    </row>
    <row r="19" spans="1:10" ht="13.5" thickBot="1">
      <c r="E19" s="222"/>
      <c r="F19" s="2"/>
      <c r="G19" s="211"/>
      <c r="I19" s="202">
        <f>SUM(I11:I18)</f>
        <v>-664363.31999999995</v>
      </c>
    </row>
    <row r="20" spans="1:10" ht="13.5" thickTop="1">
      <c r="E20" s="222"/>
      <c r="F20" s="2"/>
      <c r="G20" s="2"/>
      <c r="I20" s="212" t="s">
        <v>116</v>
      </c>
    </row>
    <row r="21" spans="1:10">
      <c r="E21" s="222"/>
      <c r="F21" s="2"/>
      <c r="G21" s="2"/>
      <c r="I21" s="212"/>
    </row>
    <row r="22" spans="1:10">
      <c r="E22" s="222"/>
      <c r="F22" s="2"/>
      <c r="G22" s="2"/>
      <c r="I22" s="212"/>
    </row>
    <row r="23" spans="1:10">
      <c r="A23" s="219" t="s">
        <v>123</v>
      </c>
      <c r="E23" s="222"/>
      <c r="F23" s="2"/>
      <c r="G23" s="2"/>
    </row>
    <row r="24" spans="1:10">
      <c r="A24" s="217" t="s">
        <v>14</v>
      </c>
      <c r="B24" s="217" t="s">
        <v>68</v>
      </c>
      <c r="C24" s="217" t="s">
        <v>124</v>
      </c>
      <c r="D24" s="217" t="s">
        <v>12</v>
      </c>
      <c r="E24" s="220" t="s">
        <v>38</v>
      </c>
      <c r="F24" s="217" t="s">
        <v>49</v>
      </c>
      <c r="G24" s="217" t="s">
        <v>50</v>
      </c>
      <c r="H24" s="217" t="s">
        <v>77</v>
      </c>
      <c r="I24" s="217" t="s">
        <v>37</v>
      </c>
      <c r="J24" s="217" t="s">
        <v>51</v>
      </c>
    </row>
    <row r="25" spans="1:10">
      <c r="A25" s="216">
        <v>2010</v>
      </c>
      <c r="B25" s="215" t="s">
        <v>69</v>
      </c>
      <c r="C25" s="182" t="s">
        <v>113</v>
      </c>
      <c r="D25" s="214" t="s">
        <v>26</v>
      </c>
      <c r="E25" s="200" t="s">
        <v>109</v>
      </c>
      <c r="F25" s="214" t="s">
        <v>111</v>
      </c>
      <c r="G25" s="214" t="s">
        <v>112</v>
      </c>
      <c r="H25" s="183" t="s">
        <v>9</v>
      </c>
      <c r="I25" s="170">
        <v>-120828.78</v>
      </c>
      <c r="J25" s="201">
        <v>40542</v>
      </c>
    </row>
    <row r="26" spans="1:10">
      <c r="A26" s="216">
        <v>2010</v>
      </c>
      <c r="B26" s="215" t="s">
        <v>69</v>
      </c>
      <c r="C26" s="182" t="s">
        <v>114</v>
      </c>
      <c r="D26" s="214" t="s">
        <v>26</v>
      </c>
      <c r="E26" s="200" t="s">
        <v>110</v>
      </c>
      <c r="F26" s="218" t="s">
        <v>111</v>
      </c>
      <c r="G26" s="214" t="s">
        <v>112</v>
      </c>
      <c r="H26" s="183" t="s">
        <v>9</v>
      </c>
      <c r="I26" s="170">
        <v>-447776.56</v>
      </c>
      <c r="J26" s="201">
        <v>40542</v>
      </c>
    </row>
    <row r="27" spans="1:10" ht="13.5" thickBot="1">
      <c r="I27" s="213">
        <f>SUM(I25:I26)</f>
        <v>-568605.34</v>
      </c>
    </row>
    <row r="28" spans="1:10" ht="13.5" thickTop="1">
      <c r="I28" s="212" t="s">
        <v>116</v>
      </c>
    </row>
    <row r="31" spans="1:10">
      <c r="A31" s="234"/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235"/>
      <c r="B32" s="235"/>
      <c r="C32" s="236"/>
      <c r="D32" s="235"/>
      <c r="E32" s="237"/>
      <c r="F32" s="238"/>
      <c r="G32" s="238"/>
      <c r="H32" s="238"/>
      <c r="I32" s="238"/>
      <c r="J32" s="238"/>
    </row>
    <row r="33" spans="1:10">
      <c r="A33" s="76"/>
      <c r="B33" s="76"/>
      <c r="C33" s="239"/>
      <c r="D33" s="76"/>
      <c r="E33" s="240"/>
      <c r="F33" s="162"/>
      <c r="G33" s="162"/>
      <c r="H33" s="162"/>
      <c r="I33" s="241"/>
      <c r="J33" s="242"/>
    </row>
    <row r="34" spans="1:10">
      <c r="A34" s="76"/>
      <c r="B34" s="76"/>
      <c r="C34" s="239"/>
      <c r="D34" s="76"/>
      <c r="E34" s="240"/>
      <c r="F34" s="162"/>
      <c r="G34" s="162"/>
      <c r="H34" s="162"/>
      <c r="I34" s="241"/>
      <c r="J34" s="242"/>
    </row>
    <row r="35" spans="1:10">
      <c r="A35" s="76"/>
      <c r="B35" s="76"/>
      <c r="C35" s="239"/>
      <c r="D35" s="76"/>
      <c r="E35" s="240"/>
      <c r="F35" s="162"/>
      <c r="G35" s="162"/>
      <c r="H35" s="162"/>
      <c r="I35" s="241"/>
      <c r="J35" s="242"/>
    </row>
    <row r="36" spans="1:10">
      <c r="A36" s="235"/>
      <c r="B36" s="235"/>
      <c r="C36" s="7"/>
      <c r="D36" s="235"/>
      <c r="E36" s="237"/>
      <c r="F36" s="238"/>
      <c r="G36" s="238"/>
      <c r="H36" s="238"/>
      <c r="I36" s="243"/>
      <c r="J36" s="7"/>
    </row>
    <row r="37" spans="1:10">
      <c r="A37" s="235"/>
      <c r="B37" s="235"/>
      <c r="C37" s="7"/>
      <c r="D37" s="235"/>
      <c r="E37" s="237"/>
      <c r="F37" s="238"/>
      <c r="G37" s="238"/>
      <c r="H37" s="238"/>
      <c r="I37" s="244"/>
      <c r="J37" s="238"/>
    </row>
    <row r="38" spans="1:10">
      <c r="A38" s="235"/>
      <c r="B38" s="235"/>
      <c r="C38" s="7"/>
      <c r="D38" s="235"/>
      <c r="E38" s="237"/>
      <c r="F38" s="238"/>
      <c r="G38" s="238"/>
      <c r="H38" s="238"/>
      <c r="I38" s="238"/>
      <c r="J38" s="238"/>
    </row>
    <row r="39" spans="1:10">
      <c r="A39" s="7"/>
      <c r="B39" s="7"/>
      <c r="C39" s="7"/>
      <c r="D39" s="7"/>
      <c r="E39" s="7"/>
      <c r="F39" s="7"/>
      <c r="G39" s="7"/>
      <c r="H39" s="7"/>
      <c r="I39" s="7"/>
      <c r="J39" s="7"/>
    </row>
  </sheetData>
  <pageMargins left="0.5" right="0.5" top="1" bottom="1" header="0.3" footer="0.75"/>
  <pageSetup orientation="landscape" r:id="rId1"/>
  <headerFooter>
    <oddFooter>&amp;CPage 4.7.5</oddFooter>
  </headerFooter>
  <ignoredErrors>
    <ignoredError sqref="B13:E18 B25:B26 C25:C26 D25:D26 F25:G26 G11:G18 B11:D11 F11 B12:E12 A11:A18 F13:F18 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4.7</vt:lpstr>
      <vt:lpstr>4.7.1</vt:lpstr>
      <vt:lpstr>4.7.2</vt:lpstr>
      <vt:lpstr>4.7.3</vt:lpstr>
      <vt:lpstr>4.7.4</vt:lpstr>
      <vt:lpstr>4.7.5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2012-02-07T19:48:34Z</dcterms:created>
  <dcterms:modified xsi:type="dcterms:W3CDTF">2012-02-21T21:33:42Z</dcterms:modified>
</cp:coreProperties>
</file>