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hidePivotFieldList="1"/>
  <bookViews>
    <workbookView xWindow="6585" yWindow="-15" windowWidth="12600" windowHeight="12090" tabRatio="936"/>
  </bookViews>
  <sheets>
    <sheet name="4.11" sheetId="4" r:id="rId1"/>
    <sheet name="4.11.1" sheetId="55" r:id="rId2"/>
  </sheets>
  <definedNames>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wrn.All._.Pages." hidden="1">{#N/A,#N/A,FALSE,"Cover";#N/A,#N/A,FALSE,"Lead Sheet";#N/A,#N/A,FALSE,"T-Accounts";#N/A,#N/A,FALSE,"Jars Summary";#N/A,#N/A,FALSE,"Utah Monthly Amort";#N/A,#N/A,FALSE,"Pivot";#N/A,#N/A,FALSE,"June 2002 Writedowns";#N/A,#N/A,FALSE,"March 2003 Writedowns"}</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25725" calcMode="manual"/>
</workbook>
</file>

<file path=xl/calcChain.xml><?xml version="1.0" encoding="utf-8"?>
<calcChain xmlns="http://schemas.openxmlformats.org/spreadsheetml/2006/main">
  <c r="J11" i="4"/>
  <c r="F15" i="55" l="1"/>
  <c r="F23" s="1"/>
  <c r="E16"/>
  <c r="D16"/>
  <c r="F14" l="1"/>
  <c r="F19" s="1"/>
  <c r="F16" l="1"/>
  <c r="F25" l="1"/>
  <c r="F26" s="1"/>
  <c r="A1" l="1"/>
  <c r="E38"/>
  <c r="F20" s="1"/>
  <c r="F21" l="1"/>
  <c r="F29" s="1"/>
  <c r="G29"/>
  <c r="A3"/>
  <c r="A2"/>
  <c r="F11" i="4" l="1"/>
  <c r="I11" s="1"/>
</calcChain>
</file>

<file path=xl/sharedStrings.xml><?xml version="1.0" encoding="utf-8"?>
<sst xmlns="http://schemas.openxmlformats.org/spreadsheetml/2006/main" count="49" uniqueCount="45">
  <si>
    <t>TOTAL</t>
  </si>
  <si>
    <t>ACCOUNT</t>
  </si>
  <si>
    <t>Type</t>
  </si>
  <si>
    <t>COMPANY</t>
  </si>
  <si>
    <t>FACTOR</t>
  </si>
  <si>
    <t>FACTOR %</t>
  </si>
  <si>
    <t>ALLOCATED</t>
  </si>
  <si>
    <t>REF#</t>
  </si>
  <si>
    <t>Description of Adjustment:</t>
  </si>
  <si>
    <t>Adjustment to Expense:</t>
  </si>
  <si>
    <t>UT</t>
  </si>
  <si>
    <t>PAGE</t>
  </si>
  <si>
    <t>Rocky Mountain Power</t>
  </si>
  <si>
    <t>Actual</t>
  </si>
  <si>
    <t>Savings</t>
  </si>
  <si>
    <t>Remaining</t>
  </si>
  <si>
    <t>Vehicle &amp; Other Expense Savings</t>
  </si>
  <si>
    <t>Below</t>
  </si>
  <si>
    <t>Escalation Factor</t>
  </si>
  <si>
    <t>Vehicle/Other Total</t>
  </si>
  <si>
    <t>Salary/OH Total</t>
  </si>
  <si>
    <t>Escalated Salary Total</t>
  </si>
  <si>
    <t>Utah Automated Meter Reading Programs</t>
  </si>
  <si>
    <t>Salary/Overhead Savings</t>
  </si>
  <si>
    <t>Savings**</t>
  </si>
  <si>
    <t>Remove Escalation Applied in WEBA Adjustment No. 4.2***</t>
  </si>
  <si>
    <t>O&amp;M Savings</t>
  </si>
  <si>
    <t>Meter Reader Expense</t>
  </si>
  <si>
    <t>Utah Service Territory</t>
  </si>
  <si>
    <t>June 2011 Total Utility Labor =</t>
  </si>
  <si>
    <t>Page</t>
  </si>
  <si>
    <t>Utah General Rate Case - May 2013</t>
  </si>
  <si>
    <t>May 2013</t>
  </si>
  <si>
    <t>Escalation Factor (Customer Accounts - Operations)</t>
  </si>
  <si>
    <t>Ref 4.12.8</t>
  </si>
  <si>
    <t>Remove Escalation Applied</t>
  </si>
  <si>
    <t>Escalated Vehicle/Other Savings</t>
  </si>
  <si>
    <t>Incremental Meter Reading Savings in 12 ME May 2013</t>
  </si>
  <si>
    <t>May 2013 Escalated Utility Labor =</t>
  </si>
  <si>
    <t>Page 4.2.2</t>
  </si>
  <si>
    <t>Vernal, Richfield, Price, Cedar, Dixie, Blanding, and Moab</t>
  </si>
  <si>
    <t>***Escalation was calculated from WEBA Adjustment Page 4.2.2 as follows:</t>
  </si>
  <si>
    <t>**Total estimated savings was calculated using the actual salaries/expenses of the displaced employees.</t>
  </si>
  <si>
    <t>UTAH</t>
  </si>
  <si>
    <t>4.11.1</t>
  </si>
</sst>
</file>

<file path=xl/styles.xml><?xml version="1.0" encoding="utf-8"?>
<styleSheet xmlns="http://schemas.openxmlformats.org/spreadsheetml/2006/main">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quot;$&quot;#,##0\ ;\(&quot;$&quot;#,##0\)"/>
    <numFmt numFmtId="167" formatCode="_-* #,##0\ &quot;F&quot;_-;\-* #,##0\ &quot;F&quot;_-;_-* &quot;-&quot;\ &quot;F&quot;_-;_-@_-"/>
    <numFmt numFmtId="168" formatCode="#,##0.000;[Red]\-#,##0.000"/>
    <numFmt numFmtId="169" formatCode="0.0000%"/>
    <numFmt numFmtId="170" formatCode="[$-409]mmm\-yy;@"/>
  </numFmts>
  <fonts count="40">
    <font>
      <sz val="10"/>
      <name val="Arial"/>
    </font>
    <font>
      <sz val="10"/>
      <color theme="1"/>
      <name val="Arial"/>
      <family val="2"/>
    </font>
    <font>
      <sz val="10"/>
      <color theme="1"/>
      <name val="Arial"/>
      <family val="2"/>
    </font>
    <font>
      <sz val="10"/>
      <name val="Arial"/>
      <family val="2"/>
    </font>
    <font>
      <sz val="8"/>
      <name val="Arial"/>
      <family val="2"/>
    </font>
    <font>
      <b/>
      <sz val="12"/>
      <name val="Arial"/>
      <family val="2"/>
    </font>
    <font>
      <sz val="8"/>
      <name val="Arial"/>
      <family val="2"/>
    </font>
    <font>
      <b/>
      <sz val="10"/>
      <name val="Arial"/>
      <family val="2"/>
    </font>
    <font>
      <sz val="10"/>
      <name val="Arial"/>
      <family val="2"/>
    </font>
    <font>
      <sz val="12"/>
      <name val="Times New Roman"/>
      <family val="1"/>
    </font>
    <font>
      <b/>
      <sz val="10"/>
      <name val="Arial"/>
      <family val="2"/>
    </font>
    <font>
      <sz val="10"/>
      <color indexed="24"/>
      <name val="Courier New"/>
      <family val="3"/>
    </font>
    <font>
      <b/>
      <sz val="16"/>
      <name val="Times New Roman"/>
      <family val="1"/>
    </font>
    <font>
      <b/>
      <sz val="12"/>
      <color indexed="24"/>
      <name val="Times New Roman"/>
      <family val="1"/>
    </font>
    <font>
      <sz val="10"/>
      <color indexed="24"/>
      <name val="Times New Roman"/>
      <family val="1"/>
    </font>
    <font>
      <b/>
      <i/>
      <sz val="8"/>
      <color indexed="18"/>
      <name val="Helv"/>
    </font>
    <font>
      <u/>
      <sz val="10"/>
      <name val="Arial"/>
      <family val="2"/>
    </font>
    <font>
      <sz val="10"/>
      <name val="MS Sans Serif"/>
      <family val="2"/>
    </font>
    <font>
      <sz val="11"/>
      <name val="Arial"/>
      <family val="2"/>
    </font>
    <font>
      <sz val="11"/>
      <color theme="1"/>
      <name val="Arial"/>
      <family val="2"/>
    </font>
    <font>
      <b/>
      <sz val="18"/>
      <color theme="3"/>
      <name val="Cambria"/>
      <family val="2"/>
      <scheme val="major"/>
    </font>
    <font>
      <b/>
      <sz val="11"/>
      <color theme="3"/>
      <name val="Arial"/>
      <family val="2"/>
    </font>
    <font>
      <sz val="11"/>
      <color rgb="FFFF0000"/>
      <name val="Arial"/>
      <family val="2"/>
    </font>
    <font>
      <b/>
      <sz val="11"/>
      <color theme="1"/>
      <name val="Arial"/>
      <family val="2"/>
    </font>
    <font>
      <b/>
      <sz val="15"/>
      <color theme="3"/>
      <name val="Arial"/>
      <family val="2"/>
    </font>
    <font>
      <b/>
      <sz val="13"/>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sz val="11"/>
      <color theme="1"/>
      <name val="Calibri"/>
      <family val="2"/>
      <scheme val="minor"/>
    </font>
    <font>
      <b/>
      <sz val="10"/>
      <color indexed="8"/>
      <name val="Arial"/>
      <family val="2"/>
    </font>
    <font>
      <sz val="10"/>
      <color indexed="8"/>
      <name val="Arial"/>
      <family val="2"/>
    </font>
    <font>
      <i/>
      <sz val="10"/>
      <color rgb="FF000000"/>
      <name val="Arial"/>
      <family val="2"/>
    </font>
  </fonts>
  <fills count="3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99"/>
      </patternFill>
    </fill>
    <fill>
      <patternFill patternType="solid">
        <fgColor indexed="40"/>
        <bgColor indexed="64"/>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s>
  <cellStyleXfs count="125">
    <xf numFmtId="0" fontId="0" fillId="0" borderId="0"/>
    <xf numFmtId="43" fontId="3" fillId="0" borderId="0" applyFont="0" applyFill="0" applyBorder="0" applyAlignment="0" applyProtection="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3"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38" fontId="4" fillId="2" borderId="0" applyNumberFormat="0" applyBorder="0" applyAlignment="0" applyProtection="0"/>
    <xf numFmtId="0" fontId="12" fillId="0" borderId="0"/>
    <xf numFmtId="0" fontId="5" fillId="0" borderId="1" applyNumberFormat="0" applyAlignment="0" applyProtection="0">
      <alignment horizontal="left" vertical="center"/>
    </xf>
    <xf numFmtId="0" fontId="5" fillId="0" borderId="2">
      <alignment horizontal="left" vertical="center"/>
    </xf>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protection locked="0"/>
    </xf>
    <xf numFmtId="10" fontId="4" fillId="3" borderId="3" applyNumberFormat="0" applyBorder="0" applyAlignment="0" applyProtection="0"/>
    <xf numFmtId="168" fontId="3" fillId="0" borderId="0"/>
    <xf numFmtId="0" fontId="9" fillId="0" borderId="0"/>
    <xf numFmtId="9" fontId="3" fillId="0" borderId="0" applyFont="0" applyFill="0" applyBorder="0" applyAlignment="0" applyProtection="0"/>
    <xf numFmtId="10" fontId="3" fillId="0" borderId="0" applyFont="0" applyFill="0" applyBorder="0" applyAlignment="0" applyProtection="0"/>
    <xf numFmtId="0" fontId="10" fillId="0" borderId="3">
      <alignment horizontal="center" vertical="center" wrapText="1"/>
    </xf>
    <xf numFmtId="0" fontId="11" fillId="0" borderId="4" applyNumberFormat="0" applyFont="0" applyFill="0" applyAlignment="0" applyProtection="0"/>
    <xf numFmtId="0" fontId="18" fillId="0" borderId="0"/>
    <xf numFmtId="0" fontId="19" fillId="0" borderId="0"/>
    <xf numFmtId="0" fontId="20" fillId="0" borderId="0" applyNumberFormat="0" applyFill="0" applyBorder="0" applyAlignment="0" applyProtection="0"/>
    <xf numFmtId="0" fontId="21" fillId="0" borderId="8" applyNumberFormat="0" applyFill="0" applyAlignment="0" applyProtection="0"/>
    <xf numFmtId="0" fontId="21" fillId="0" borderId="0" applyNumberFormat="0" applyFill="0" applyBorder="0" applyAlignment="0" applyProtection="0"/>
    <xf numFmtId="0" fontId="19" fillId="0" borderId="0"/>
    <xf numFmtId="43" fontId="19" fillId="0" borderId="0" applyFont="0" applyFill="0" applyBorder="0" applyAlignment="0" applyProtection="0"/>
    <xf numFmtId="0" fontId="17" fillId="0" borderId="0"/>
    <xf numFmtId="0" fontId="24" fillId="0" borderId="14" applyNumberFormat="0" applyFill="0" applyAlignment="0" applyProtection="0"/>
    <xf numFmtId="0" fontId="25" fillId="0" borderId="15" applyNumberFormat="0" applyFill="0" applyAlignment="0" applyProtection="0"/>
    <xf numFmtId="0" fontId="19" fillId="9" borderId="13" applyNumberFormat="0" applyFont="0" applyAlignment="0" applyProtection="0"/>
    <xf numFmtId="0" fontId="27" fillId="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34" borderId="10" applyNumberFormat="0" applyAlignment="0" applyProtection="0"/>
    <xf numFmtId="0" fontId="30" fillId="7" borderId="9" applyNumberFormat="0" applyAlignment="0" applyProtection="0"/>
    <xf numFmtId="0" fontId="31" fillId="7" borderId="10" applyNumberFormat="0" applyAlignment="0" applyProtection="0"/>
    <xf numFmtId="0" fontId="32" fillId="0" borderId="11" applyNumberFormat="0" applyFill="0" applyAlignment="0" applyProtection="0"/>
    <xf numFmtId="0" fontId="33" fillId="8" borderId="12" applyNumberFormat="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23" fillId="0" borderId="16" applyNumberFormat="0" applyFill="0" applyAlignment="0" applyProtection="0"/>
    <xf numFmtId="0" fontId="35"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5" fillId="33" borderId="0" applyNumberFormat="0" applyBorder="0" applyAlignment="0" applyProtection="0"/>
    <xf numFmtId="0" fontId="28" fillId="6" borderId="0" applyNumberFormat="0" applyBorder="0" applyAlignment="0" applyProtection="0"/>
    <xf numFmtId="0" fontId="29" fillId="34" borderId="10" applyNumberFormat="0" applyAlignment="0" applyProtection="0"/>
    <xf numFmtId="0" fontId="30" fillId="7" borderId="9" applyNumberFormat="0" applyAlignment="0" applyProtection="0"/>
    <xf numFmtId="0" fontId="31" fillId="7" borderId="10" applyNumberFormat="0" applyAlignment="0" applyProtection="0"/>
    <xf numFmtId="0" fontId="32" fillId="0" borderId="11" applyNumberFormat="0" applyFill="0" applyAlignment="0" applyProtection="0"/>
    <xf numFmtId="0" fontId="33" fillId="8" borderId="12" applyNumberFormat="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23" fillId="0" borderId="16" applyNumberFormat="0" applyFill="0" applyAlignment="0" applyProtection="0"/>
    <xf numFmtId="0" fontId="35"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5" fillId="33" borderId="0" applyNumberFormat="0" applyBorder="0" applyAlignment="0" applyProtection="0"/>
    <xf numFmtId="0" fontId="36" fillId="0" borderId="0"/>
    <xf numFmtId="43" fontId="36"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6" fillId="0" borderId="0"/>
    <xf numFmtId="0" fontId="1" fillId="0" borderId="0"/>
    <xf numFmtId="9" fontId="36" fillId="0" borderId="0" applyFont="0" applyFill="0" applyBorder="0" applyAlignment="0" applyProtection="0"/>
    <xf numFmtId="4" fontId="37" fillId="35" borderId="17" applyNumberFormat="0" applyProtection="0"/>
    <xf numFmtId="4" fontId="38" fillId="0" borderId="17" applyNumberFormat="0" applyProtection="0">
      <alignment horizontal="right" vertical="center"/>
    </xf>
    <xf numFmtId="4" fontId="38" fillId="0" borderId="17" applyNumberFormat="0" applyProtection="0">
      <alignment horizontal="left" vertical="center" indent="1"/>
    </xf>
    <xf numFmtId="0" fontId="38" fillId="35" borderId="17" applyNumberFormat="0" applyProtection="0">
      <alignment horizontal="left" vertical="top"/>
    </xf>
    <xf numFmtId="43" fontId="1" fillId="0" borderId="0" applyFont="0" applyFill="0" applyBorder="0" applyAlignment="0" applyProtection="0"/>
    <xf numFmtId="43" fontId="3" fillId="0" borderId="0" applyFont="0" applyFill="0" applyBorder="0" applyAlignment="0" applyProtection="0"/>
  </cellStyleXfs>
  <cellXfs count="84">
    <xf numFmtId="0" fontId="0" fillId="0" borderId="0" xfId="0"/>
    <xf numFmtId="0" fontId="7" fillId="0" borderId="0" xfId="0" applyFont="1" applyBorder="1"/>
    <xf numFmtId="0" fontId="7" fillId="0" borderId="0" xfId="23" applyFont="1"/>
    <xf numFmtId="0" fontId="7" fillId="0" borderId="0" xfId="0" applyFont="1"/>
    <xf numFmtId="0" fontId="7" fillId="0" borderId="0" xfId="0" applyFont="1" applyBorder="1" applyAlignment="1"/>
    <xf numFmtId="0" fontId="16" fillId="0" borderId="0" xfId="0" applyFont="1" applyAlignment="1">
      <alignment horizontal="center"/>
    </xf>
    <xf numFmtId="0" fontId="16" fillId="0" borderId="0" xfId="0" quotePrefix="1" applyFont="1" applyAlignment="1">
      <alignment horizontal="center"/>
    </xf>
    <xf numFmtId="42" fontId="16" fillId="0" borderId="0" xfId="0" applyNumberFormat="1" applyFont="1" applyAlignment="1">
      <alignment horizontal="center"/>
    </xf>
    <xf numFmtId="0" fontId="16" fillId="0" borderId="0" xfId="0" applyNumberFormat="1" applyFont="1" applyAlignment="1">
      <alignment horizontal="center"/>
    </xf>
    <xf numFmtId="0" fontId="7" fillId="0" borderId="0" xfId="23" applyFont="1" applyBorder="1" applyAlignment="1"/>
    <xf numFmtId="0" fontId="7" fillId="0" borderId="0" xfId="0" quotePrefix="1" applyFont="1" applyAlignment="1">
      <alignment horizontal="left"/>
    </xf>
    <xf numFmtId="0" fontId="3" fillId="0" borderId="0" xfId="0" applyFont="1"/>
    <xf numFmtId="0" fontId="0" fillId="0" borderId="0" xfId="0" applyFill="1"/>
    <xf numFmtId="164" fontId="0" fillId="0" borderId="0" xfId="1" applyNumberFormat="1" applyFont="1" applyFill="1" applyAlignment="1">
      <alignment horizontal="right"/>
    </xf>
    <xf numFmtId="164" fontId="0" fillId="0" borderId="0" xfId="0" applyNumberFormat="1" applyFill="1"/>
    <xf numFmtId="10" fontId="3" fillId="0" borderId="5" xfId="24" applyNumberFormat="1" applyFont="1" applyFill="1" applyBorder="1"/>
    <xf numFmtId="164" fontId="7" fillId="0" borderId="0" xfId="1" applyNumberFormat="1" applyFont="1" applyFill="1"/>
    <xf numFmtId="164" fontId="7" fillId="0" borderId="0" xfId="1" applyNumberFormat="1" applyFont="1" applyFill="1" applyAlignment="1">
      <alignment horizontal="right"/>
    </xf>
    <xf numFmtId="164" fontId="7" fillId="0" borderId="0" xfId="0" applyNumberFormat="1" applyFont="1" applyFill="1"/>
    <xf numFmtId="10" fontId="0" fillId="0" borderId="0" xfId="24" applyNumberFormat="1" applyFont="1" applyFill="1"/>
    <xf numFmtId="0" fontId="3" fillId="0" borderId="0" xfId="0" applyFont="1" applyBorder="1" applyAlignment="1">
      <alignment horizontal="left"/>
    </xf>
    <xf numFmtId="0" fontId="7" fillId="0" borderId="0" xfId="0" applyFont="1" applyFill="1" applyBorder="1" applyAlignment="1">
      <alignment horizontal="center"/>
    </xf>
    <xf numFmtId="0" fontId="3" fillId="0" borderId="0" xfId="0" applyFont="1" applyFill="1" applyBorder="1"/>
    <xf numFmtId="0" fontId="3" fillId="0" borderId="0" xfId="0" applyFont="1" applyBorder="1"/>
    <xf numFmtId="0" fontId="3" fillId="0" borderId="0" xfId="0" applyFont="1" applyFill="1"/>
    <xf numFmtId="0" fontId="3" fillId="0" borderId="0" xfId="0" applyFont="1" applyAlignment="1">
      <alignment horizontal="center"/>
    </xf>
    <xf numFmtId="0" fontId="3" fillId="0" borderId="0" xfId="0" applyNumberFormat="1" applyFont="1" applyAlignment="1">
      <alignment horizontal="center"/>
    </xf>
    <xf numFmtId="0" fontId="7" fillId="0" borderId="0" xfId="0" applyFont="1" applyFill="1"/>
    <xf numFmtId="0" fontId="3" fillId="0" borderId="0" xfId="0" applyFont="1" applyFill="1" applyBorder="1" applyAlignment="1">
      <alignment horizontal="center"/>
    </xf>
    <xf numFmtId="164" fontId="3" fillId="0" borderId="0" xfId="1" applyNumberFormat="1" applyFont="1" applyFill="1" applyBorder="1" applyAlignment="1">
      <alignment horizontal="right"/>
    </xf>
    <xf numFmtId="0" fontId="3" fillId="0" borderId="0" xfId="0" applyFont="1" applyAlignment="1">
      <alignment horizontal="right"/>
    </xf>
    <xf numFmtId="164" fontId="3" fillId="0" borderId="0" xfId="1" applyNumberFormat="1" applyFont="1" applyBorder="1"/>
    <xf numFmtId="164" fontId="7" fillId="0" borderId="6" xfId="0" applyNumberFormat="1" applyFont="1" applyFill="1" applyBorder="1"/>
    <xf numFmtId="0" fontId="3" fillId="0" borderId="0" xfId="0" applyFont="1" applyBorder="1" applyAlignment="1">
      <alignment horizontal="left" indent="1"/>
    </xf>
    <xf numFmtId="42" fontId="3" fillId="0" borderId="0" xfId="0" applyNumberFormat="1" applyFont="1"/>
    <xf numFmtId="0" fontId="3" fillId="0" borderId="0" xfId="0" applyFont="1" applyBorder="1" applyAlignment="1">
      <alignment horizontal="right"/>
    </xf>
    <xf numFmtId="0" fontId="3" fillId="0" borderId="0" xfId="0" applyNumberFormat="1" applyFont="1"/>
    <xf numFmtId="0" fontId="3" fillId="0" borderId="0" xfId="0" applyFont="1" applyBorder="1" applyAlignment="1">
      <alignment horizontal="center"/>
    </xf>
    <xf numFmtId="42" fontId="3" fillId="0" borderId="0" xfId="0" applyNumberFormat="1" applyFont="1" applyAlignment="1">
      <alignment horizontal="center"/>
    </xf>
    <xf numFmtId="164" fontId="3" fillId="0" borderId="0" xfId="1" applyNumberFormat="1" applyFont="1" applyBorder="1" applyAlignment="1"/>
    <xf numFmtId="165" fontId="3" fillId="0" borderId="0" xfId="24" applyNumberFormat="1" applyFont="1" applyAlignment="1">
      <alignment horizontal="center"/>
    </xf>
    <xf numFmtId="164" fontId="3" fillId="0" borderId="0" xfId="1" applyNumberFormat="1" applyFont="1" applyBorder="1" applyAlignment="1">
      <alignment horizontal="center"/>
    </xf>
    <xf numFmtId="0" fontId="3" fillId="0" borderId="0" xfId="0" applyNumberFormat="1" applyFont="1" applyBorder="1" applyAlignment="1">
      <alignment horizontal="center"/>
    </xf>
    <xf numFmtId="169" fontId="3" fillId="0" borderId="0" xfId="24" applyNumberFormat="1" applyFont="1" applyBorder="1" applyAlignment="1">
      <alignment horizontal="right"/>
    </xf>
    <xf numFmtId="164" fontId="3" fillId="0" borderId="0" xfId="1" applyNumberFormat="1" applyFont="1" applyBorder="1" applyAlignment="1">
      <alignment horizontal="right"/>
    </xf>
    <xf numFmtId="0" fontId="3" fillId="0" borderId="0" xfId="23" applyFont="1" applyFill="1" applyBorder="1" applyAlignment="1">
      <alignment horizontal="center"/>
    </xf>
    <xf numFmtId="42" fontId="3" fillId="0" borderId="0" xfId="0" applyNumberFormat="1" applyFont="1" applyBorder="1"/>
    <xf numFmtId="42" fontId="3" fillId="0" borderId="0" xfId="1" applyNumberFormat="1" applyFont="1" applyBorder="1"/>
    <xf numFmtId="0" fontId="3" fillId="0" borderId="0" xfId="0" quotePrefix="1" applyFont="1" applyBorder="1" applyAlignment="1">
      <alignment horizontal="center"/>
    </xf>
    <xf numFmtId="0" fontId="3" fillId="0" borderId="0" xfId="0" quotePrefix="1" applyNumberFormat="1" applyFont="1" applyBorder="1" applyAlignment="1">
      <alignment horizontal="center"/>
    </xf>
    <xf numFmtId="0" fontId="3" fillId="0" borderId="0" xfId="0" applyNumberFormat="1" applyFont="1" applyBorder="1"/>
    <xf numFmtId="0" fontId="3" fillId="0" borderId="0" xfId="1" applyNumberFormat="1" applyFont="1" applyBorder="1" applyAlignment="1">
      <alignment horizontal="center"/>
    </xf>
    <xf numFmtId="42" fontId="3" fillId="0" borderId="0" xfId="0" applyNumberFormat="1" applyFont="1" applyBorder="1" applyAlignment="1">
      <alignment horizontal="center"/>
    </xf>
    <xf numFmtId="3" fontId="3" fillId="0" borderId="0" xfId="0" applyNumberFormat="1" applyFont="1" applyBorder="1" applyAlignment="1">
      <alignment horizontal="center"/>
    </xf>
    <xf numFmtId="0" fontId="3" fillId="0" borderId="0" xfId="0" applyNumberFormat="1" applyFont="1" applyAlignment="1">
      <alignment horizontal="right"/>
    </xf>
    <xf numFmtId="9" fontId="0" fillId="0" borderId="0" xfId="24" applyFont="1" applyFill="1"/>
    <xf numFmtId="0" fontId="3" fillId="0" borderId="0" xfId="0" applyFont="1" applyFill="1" applyAlignment="1">
      <alignment horizontal="center"/>
    </xf>
    <xf numFmtId="0" fontId="7" fillId="0" borderId="0" xfId="0" applyFont="1" applyFill="1" applyAlignment="1">
      <alignment horizontal="center"/>
    </xf>
    <xf numFmtId="2" fontId="3" fillId="0" borderId="0" xfId="0" quotePrefix="1" applyNumberFormat="1" applyFont="1" applyAlignment="1">
      <alignment horizontal="center"/>
    </xf>
    <xf numFmtId="164" fontId="0" fillId="0" borderId="0" xfId="1" applyNumberFormat="1" applyFont="1" applyFill="1"/>
    <xf numFmtId="164" fontId="7" fillId="0" borderId="7" xfId="0" applyNumberFormat="1" applyFont="1" applyFill="1" applyBorder="1"/>
    <xf numFmtId="5" fontId="0" fillId="0" borderId="0" xfId="0" applyNumberFormat="1" applyFill="1"/>
    <xf numFmtId="170" fontId="7" fillId="0" borderId="0" xfId="0" applyNumberFormat="1" applyFont="1" applyFill="1" applyBorder="1" applyAlignment="1">
      <alignment horizontal="left" wrapText="1"/>
    </xf>
    <xf numFmtId="170" fontId="7" fillId="0" borderId="0" xfId="0" applyNumberFormat="1" applyFont="1" applyFill="1" applyBorder="1" applyAlignment="1">
      <alignment horizontal="center" wrapText="1"/>
    </xf>
    <xf numFmtId="0" fontId="8" fillId="0" borderId="0" xfId="0" applyFont="1" applyFill="1"/>
    <xf numFmtId="164" fontId="0" fillId="0" borderId="5" xfId="1" applyNumberFormat="1" applyFont="1" applyFill="1" applyBorder="1"/>
    <xf numFmtId="0" fontId="0" fillId="0" borderId="0" xfId="0" applyFill="1" applyAlignment="1">
      <alignment horizontal="right"/>
    </xf>
    <xf numFmtId="0" fontId="3" fillId="0" borderId="0" xfId="0" applyNumberFormat="1" applyFont="1" applyFill="1" applyAlignment="1">
      <alignment horizontal="right"/>
    </xf>
    <xf numFmtId="0" fontId="0" fillId="0" borderId="0" xfId="0" applyFill="1" applyAlignment="1">
      <alignment horizontal="center"/>
    </xf>
    <xf numFmtId="0" fontId="0" fillId="0" borderId="0" xfId="0" applyFill="1" applyBorder="1"/>
    <xf numFmtId="0" fontId="39" fillId="0" borderId="0" xfId="0" applyFont="1" applyFill="1"/>
    <xf numFmtId="17" fontId="7" fillId="0" borderId="0" xfId="0" quotePrefix="1" applyNumberFormat="1" applyFont="1" applyFill="1" applyAlignment="1">
      <alignment horizontal="center"/>
    </xf>
    <xf numFmtId="0" fontId="7" fillId="0" borderId="5" xfId="0" applyFont="1" applyFill="1" applyBorder="1" applyAlignment="1">
      <alignment horizontal="left"/>
    </xf>
    <xf numFmtId="0" fontId="0" fillId="0" borderId="5" xfId="0" applyFill="1" applyBorder="1"/>
    <xf numFmtId="0" fontId="7" fillId="0" borderId="5" xfId="0" applyFont="1" applyFill="1" applyBorder="1" applyAlignment="1">
      <alignment horizontal="center"/>
    </xf>
    <xf numFmtId="0" fontId="3" fillId="0" borderId="0" xfId="0" applyFont="1" applyFill="1" applyBorder="1" applyAlignment="1">
      <alignment horizontal="left"/>
    </xf>
    <xf numFmtId="0" fontId="0" fillId="0" borderId="0" xfId="0" quotePrefix="1" applyFill="1" applyBorder="1"/>
    <xf numFmtId="0" fontId="8" fillId="0" borderId="5" xfId="0" applyFont="1" applyFill="1" applyBorder="1"/>
    <xf numFmtId="164" fontId="3" fillId="0" borderId="0" xfId="1" applyNumberFormat="1" applyFont="1" applyFill="1"/>
    <xf numFmtId="0" fontId="0" fillId="0" borderId="0" xfId="0" applyFill="1" applyAlignment="1">
      <alignment horizontal="left"/>
    </xf>
    <xf numFmtId="17" fontId="3" fillId="0" borderId="0" xfId="0" quotePrefix="1" applyNumberFormat="1" applyFont="1" applyFill="1"/>
    <xf numFmtId="164" fontId="2" fillId="0" borderId="0" xfId="1" applyNumberFormat="1" applyFont="1" applyFill="1"/>
    <xf numFmtId="164" fontId="2" fillId="0" borderId="5" xfId="1" applyNumberFormat="1" applyFont="1" applyFill="1" applyBorder="1"/>
    <xf numFmtId="165" fontId="3" fillId="0" borderId="0" xfId="24" applyNumberFormat="1" applyFont="1" applyBorder="1" applyAlignment="1">
      <alignment horizontal="right"/>
    </xf>
  </cellXfs>
  <cellStyles count="125">
    <cellStyle name="20% - Accent1 2" xfId="53"/>
    <cellStyle name="20% - Accent1 3" xfId="86"/>
    <cellStyle name="20% - Accent2 2" xfId="57"/>
    <cellStyle name="20% - Accent2 3" xfId="90"/>
    <cellStyle name="20% - Accent3 2" xfId="61"/>
    <cellStyle name="20% - Accent3 3" xfId="94"/>
    <cellStyle name="20% - Accent4 2" xfId="65"/>
    <cellStyle name="20% - Accent4 3" xfId="98"/>
    <cellStyle name="20% - Accent5 2" xfId="69"/>
    <cellStyle name="20% - Accent5 3" xfId="102"/>
    <cellStyle name="20% - Accent6 2" xfId="73"/>
    <cellStyle name="20% - Accent6 3" xfId="106"/>
    <cellStyle name="40% - Accent1 2" xfId="54"/>
    <cellStyle name="40% - Accent1 3" xfId="87"/>
    <cellStyle name="40% - Accent2 2" xfId="58"/>
    <cellStyle name="40% - Accent2 3" xfId="91"/>
    <cellStyle name="40% - Accent3 2" xfId="62"/>
    <cellStyle name="40% - Accent3 3" xfId="95"/>
    <cellStyle name="40% - Accent4 2" xfId="66"/>
    <cellStyle name="40% - Accent4 3" xfId="99"/>
    <cellStyle name="40% - Accent5 2" xfId="70"/>
    <cellStyle name="40% - Accent5 3" xfId="103"/>
    <cellStyle name="40% - Accent6 2" xfId="74"/>
    <cellStyle name="40% - Accent6 3" xfId="107"/>
    <cellStyle name="60% - Accent1 2" xfId="55"/>
    <cellStyle name="60% - Accent1 3" xfId="88"/>
    <cellStyle name="60% - Accent2 2" xfId="59"/>
    <cellStyle name="60% - Accent2 3" xfId="92"/>
    <cellStyle name="60% - Accent3 2" xfId="63"/>
    <cellStyle name="60% - Accent3 3" xfId="96"/>
    <cellStyle name="60% - Accent4 2" xfId="67"/>
    <cellStyle name="60% - Accent4 3" xfId="100"/>
    <cellStyle name="60% - Accent5 2" xfId="71"/>
    <cellStyle name="60% - Accent5 3" xfId="104"/>
    <cellStyle name="60% - Accent6 2" xfId="75"/>
    <cellStyle name="60% - Accent6 3" xfId="108"/>
    <cellStyle name="Accent1 2" xfId="52"/>
    <cellStyle name="Accent1 3" xfId="85"/>
    <cellStyle name="Accent2 2" xfId="56"/>
    <cellStyle name="Accent2 3" xfId="89"/>
    <cellStyle name="Accent3 2" xfId="60"/>
    <cellStyle name="Accent3 3" xfId="93"/>
    <cellStyle name="Accent4 2" xfId="64"/>
    <cellStyle name="Accent4 3" xfId="97"/>
    <cellStyle name="Accent5 2" xfId="68"/>
    <cellStyle name="Accent5 3" xfId="101"/>
    <cellStyle name="Accent6 2" xfId="72"/>
    <cellStyle name="Accent6 3" xfId="105"/>
    <cellStyle name="Bad 2" xfId="42"/>
    <cellStyle name="Bad 3" xfId="39"/>
    <cellStyle name="Calculation 2" xfId="46"/>
    <cellStyle name="Calculation 3" xfId="79"/>
    <cellStyle name="Check Cell 2" xfId="48"/>
    <cellStyle name="Check Cell 3" xfId="81"/>
    <cellStyle name="Comma" xfId="1"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 [0] 2" xfId="112"/>
    <cellStyle name="Comma 2" xfId="34"/>
    <cellStyle name="Comma 2 2" xfId="111"/>
    <cellStyle name="Comma 2 3" xfId="124"/>
    <cellStyle name="Comma 3" xfId="110"/>
    <cellStyle name="Comma 3 2" xfId="123"/>
    <cellStyle name="Comma0" xfId="10"/>
    <cellStyle name="Currency 2" xfId="114"/>
    <cellStyle name="Currency0" xfId="11"/>
    <cellStyle name="Date" xfId="12"/>
    <cellStyle name="Explanatory Text 2" xfId="50"/>
    <cellStyle name="Explanatory Text 3" xfId="83"/>
    <cellStyle name="Fixed" xfId="13"/>
    <cellStyle name="Good 2" xfId="41"/>
    <cellStyle name="Good 3" xfId="40"/>
    <cellStyle name="Grey" xfId="14"/>
    <cellStyle name="header" xfId="15"/>
    <cellStyle name="Header1" xfId="16"/>
    <cellStyle name="Header2" xfId="17"/>
    <cellStyle name="Heading 1" xfId="18" builtinId="16" customBuiltin="1"/>
    <cellStyle name="Heading 1 2" xfId="36"/>
    <cellStyle name="Heading 2" xfId="19" builtinId="17" customBuiltin="1"/>
    <cellStyle name="Heading 2 2" xfId="37"/>
    <cellStyle name="Heading 3" xfId="31" builtinId="18" customBuiltin="1"/>
    <cellStyle name="Heading 4" xfId="32" builtinId="19" customBuiltin="1"/>
    <cellStyle name="Input" xfId="20" builtinId="20" customBuiltin="1"/>
    <cellStyle name="Input [yellow]" xfId="21"/>
    <cellStyle name="Input 2" xfId="44"/>
    <cellStyle name="Input 3" xfId="77"/>
    <cellStyle name="Linked Cell 2" xfId="47"/>
    <cellStyle name="Linked Cell 3" xfId="80"/>
    <cellStyle name="Neutral 2" xfId="43"/>
    <cellStyle name="Neutral 3" xfId="76"/>
    <cellStyle name="Normal" xfId="0" builtinId="0"/>
    <cellStyle name="Normal - Style1" xfId="22"/>
    <cellStyle name="Normal 2" xfId="28"/>
    <cellStyle name="Normal 2 2" xfId="35"/>
    <cellStyle name="Normal 3" xfId="29"/>
    <cellStyle name="Normal 3 2" xfId="115"/>
    <cellStyle name="Normal 4" xfId="33"/>
    <cellStyle name="Normal 5" xfId="109"/>
    <cellStyle name="Normal 5 2" xfId="116"/>
    <cellStyle name="Normal 6" xfId="113"/>
    <cellStyle name="Normal 7" xfId="117"/>
    <cellStyle name="Normal_Copy of File50007" xfId="23"/>
    <cellStyle name="Note 2" xfId="38"/>
    <cellStyle name="Output 2" xfId="45"/>
    <cellStyle name="Output 3" xfId="78"/>
    <cellStyle name="Percent" xfId="24" builtinId="5"/>
    <cellStyle name="Percent [2]" xfId="25"/>
    <cellStyle name="Percent 2" xfId="118"/>
    <cellStyle name="SAPBEXchaText" xfId="119"/>
    <cellStyle name="SAPBEXstdData" xfId="120"/>
    <cellStyle name="SAPBEXstdItem" xfId="121"/>
    <cellStyle name="SAPBEXstdItemX" xfId="122"/>
    <cellStyle name="Title" xfId="30" builtinId="15" customBuiltin="1"/>
    <cellStyle name="Titles" xfId="26"/>
    <cellStyle name="Total" xfId="27" builtinId="25" customBuiltin="1"/>
    <cellStyle name="Total 2" xfId="51"/>
    <cellStyle name="Total 3" xfId="84"/>
    <cellStyle name="Warning Text 2" xfId="49"/>
    <cellStyle name="Warning Text 3" xfId="82"/>
  </cellStyles>
  <dxfs count="1">
    <dxf>
      <font>
        <b/>
        <i val="0"/>
        <condense val="0"/>
        <extend val="0"/>
        <color indexed="12"/>
      </font>
    </dxf>
  </dxfs>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32203</xdr:colOff>
      <xdr:row>41</xdr:row>
      <xdr:rowOff>56696</xdr:rowOff>
    </xdr:from>
    <xdr:to>
      <xdr:col>9</xdr:col>
      <xdr:colOff>419553</xdr:colOff>
      <xdr:row>55</xdr:row>
      <xdr:rowOff>68036</xdr:rowOff>
    </xdr:to>
    <xdr:sp macro="" textlink="">
      <xdr:nvSpPr>
        <xdr:cNvPr id="3073" name="Text 3"/>
        <xdr:cNvSpPr txBox="1">
          <a:spLocks noChangeArrowheads="1"/>
        </xdr:cNvSpPr>
      </xdr:nvSpPr>
      <xdr:spPr bwMode="auto">
        <a:xfrm>
          <a:off x="190953" y="7676696"/>
          <a:ext cx="7088868" cy="223384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22860" rIns="0" bIns="0" anchor="t" upright="1"/>
        <a:lstStyle/>
        <a:p>
          <a:r>
            <a:rPr lang="en-US" sz="1000">
              <a:solidFill>
                <a:schemeClr val="dk1"/>
              </a:solidFill>
              <a:latin typeface="Arial" pitchFamily="34" charset="0"/>
              <a:ea typeface="+mn-ea"/>
              <a:cs typeface="Arial" pitchFamily="34" charset="0"/>
            </a:rPr>
            <a:t>This adjustment reflects the reduction in meter reading expense the Company anticipates as a result of the implementation of AMR programs in the Utah service territory through May 2013. </a:t>
          </a:r>
          <a:endParaRPr lang="en-US" sz="1000">
            <a:latin typeface="Arial" pitchFamily="34" charset="0"/>
            <a:cs typeface="Arial" pitchFamily="34" charset="0"/>
          </a:endParaRP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In March 2010, the Company began installation of approximately 29,327 radio equipped digital meters in the Cedar City and Smithfield districts reducing its workforce by six meter readers.  Beginning in August 2011, installation of approximately 33,396 automated meters started in the remaining Utah service territory including Vernal, Richfield, Price, Dixie, Cedar, Blanding, and Moab.  As a result, meter reader workforce is expected to be reduced by additional eight meter readers. The new meters enable the Company to remotely obtain energy usage information and allow the Company to take full advantage of a proven technology to increase effectiveness and efficiency, improve customer satisfaction and reduce safety exposures for employees. </a:t>
          </a:r>
          <a:endParaRPr lang="en-US" sz="1000">
            <a:latin typeface="Arial" pitchFamily="34" charset="0"/>
            <a:cs typeface="Arial" pitchFamily="34" charset="0"/>
          </a:endParaRPr>
        </a:p>
        <a:p>
          <a:endParaRPr lang="en-US" sz="1000">
            <a:solidFill>
              <a:schemeClr val="dk1"/>
            </a:solidFill>
            <a:latin typeface="Arial" pitchFamily="34" charset="0"/>
            <a:ea typeface="+mn-ea"/>
            <a:cs typeface="Arial" pitchFamily="34" charset="0"/>
          </a:endParaRPr>
        </a:p>
        <a:p>
          <a:pPr fontAlgn="base"/>
          <a:r>
            <a:rPr lang="en-US" sz="1000">
              <a:solidFill>
                <a:schemeClr val="dk1"/>
              </a:solidFill>
              <a:latin typeface="Arial" pitchFamily="34" charset="0"/>
              <a:ea typeface="+mn-ea"/>
              <a:cs typeface="Arial" pitchFamily="34" charset="0"/>
            </a:rPr>
            <a:t>The associated meter additions and retirement impacts to electric plant in service are captured through the Major Plant Additions and Retirement Adjustments 8.6 and 8.7.  Also, the related tax impact is included</a:t>
          </a:r>
          <a:r>
            <a:rPr lang="en-US" sz="1000" baseline="0">
              <a:solidFill>
                <a:schemeClr val="dk1"/>
              </a:solidFill>
              <a:latin typeface="Arial" pitchFamily="34" charset="0"/>
              <a:ea typeface="+mn-ea"/>
              <a:cs typeface="Arial" pitchFamily="34" charset="0"/>
            </a:rPr>
            <a:t> in adjustments 7.6, 7.7 and 7.8. </a:t>
          </a:r>
          <a:endParaRPr lang="en-US" sz="1000" b="0" i="0" baseline="0">
            <a:solidFill>
              <a:schemeClr val="dk1"/>
            </a:solidFill>
            <a:latin typeface="Arial" pitchFamily="34" charset="0"/>
            <a:ea typeface="+mn-ea"/>
            <a:cs typeface="Arial" pitchFamily="34" charset="0"/>
          </a:endParaRPr>
        </a:p>
        <a:p>
          <a:pPr rtl="0" eaLnBrk="1" fontAlgn="auto" latinLnBrk="0" hangingPunct="1"/>
          <a:endParaRPr lang="en-US" sz="1000" b="0" i="0">
            <a:solidFill>
              <a:schemeClr val="dk1"/>
            </a:solidFill>
            <a:latin typeface="Arial" pitchFamily="34" charset="0"/>
            <a:ea typeface="+mn-ea"/>
            <a:cs typeface="Arial" pitchFamily="34" charset="0"/>
          </a:endParaRPr>
        </a:p>
        <a:p>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6"/>
  <sheetViews>
    <sheetView tabSelected="1" zoomScale="84" zoomScaleNormal="84" workbookViewId="0">
      <selection activeCell="G11" sqref="G11"/>
    </sheetView>
  </sheetViews>
  <sheetFormatPr defaultRowHeight="12.75"/>
  <cols>
    <col min="1" max="1" width="2.42578125" style="11" customWidth="1"/>
    <col min="2" max="2" width="9.140625" style="11"/>
    <col min="3" max="3" width="26.5703125" style="11" customWidth="1"/>
    <col min="4" max="5" width="9.28515625" style="11" bestFit="1" customWidth="1"/>
    <col min="6" max="6" width="13.28515625" style="34" bestFit="1" customWidth="1"/>
    <col min="7" max="7" width="10.140625" style="25" customWidth="1"/>
    <col min="8" max="8" width="10.7109375" style="11" bestFit="1" customWidth="1"/>
    <col min="9" max="9" width="11.85546875" style="11" bestFit="1" customWidth="1"/>
    <col min="10" max="10" width="9.28515625" style="11" bestFit="1" customWidth="1"/>
    <col min="11" max="16384" width="9.140625" style="11"/>
  </cols>
  <sheetData>
    <row r="1" spans="2:10">
      <c r="B1" s="2" t="s">
        <v>12</v>
      </c>
      <c r="E1" s="25"/>
      <c r="I1" s="30" t="s">
        <v>11</v>
      </c>
      <c r="J1" s="58">
        <v>4.1100000000000003</v>
      </c>
    </row>
    <row r="2" spans="2:10">
      <c r="B2" s="2" t="s">
        <v>31</v>
      </c>
      <c r="E2" s="25"/>
      <c r="J2" s="36"/>
    </row>
    <row r="3" spans="2:10">
      <c r="B3" s="2" t="s">
        <v>22</v>
      </c>
      <c r="E3" s="25"/>
      <c r="J3" s="36"/>
    </row>
    <row r="4" spans="2:10">
      <c r="E4" s="25"/>
      <c r="I4" s="25"/>
      <c r="J4" s="36"/>
    </row>
    <row r="5" spans="2:10">
      <c r="E5" s="25"/>
      <c r="J5" s="36"/>
    </row>
    <row r="6" spans="2:10">
      <c r="E6" s="25"/>
      <c r="I6" s="25"/>
      <c r="J6" s="36"/>
    </row>
    <row r="7" spans="2:10">
      <c r="E7" s="25"/>
      <c r="I7" s="25"/>
      <c r="J7" s="36"/>
    </row>
    <row r="8" spans="2:10">
      <c r="D8" s="25"/>
      <c r="E8" s="25"/>
      <c r="F8" s="38" t="s">
        <v>0</v>
      </c>
      <c r="H8" s="25"/>
      <c r="I8" s="25" t="s">
        <v>43</v>
      </c>
      <c r="J8" s="36"/>
    </row>
    <row r="9" spans="2:10">
      <c r="D9" s="5" t="s">
        <v>1</v>
      </c>
      <c r="E9" s="6" t="s">
        <v>2</v>
      </c>
      <c r="F9" s="7" t="s">
        <v>3</v>
      </c>
      <c r="G9" s="5" t="s">
        <v>4</v>
      </c>
      <c r="H9" s="6" t="s">
        <v>5</v>
      </c>
      <c r="I9" s="5" t="s">
        <v>6</v>
      </c>
      <c r="J9" s="8" t="s">
        <v>7</v>
      </c>
    </row>
    <row r="10" spans="2:10">
      <c r="B10" s="1" t="s">
        <v>9</v>
      </c>
      <c r="C10" s="23"/>
      <c r="D10" s="23"/>
      <c r="E10" s="37"/>
      <c r="F10" s="39"/>
      <c r="G10" s="37"/>
      <c r="H10" s="40"/>
      <c r="I10" s="41"/>
      <c r="J10" s="42"/>
    </row>
    <row r="11" spans="2:10">
      <c r="B11" s="20" t="s">
        <v>27</v>
      </c>
      <c r="C11" s="23"/>
      <c r="D11" s="37">
        <v>902</v>
      </c>
      <c r="E11" s="25">
        <v>3</v>
      </c>
      <c r="F11" s="29">
        <f>-'4.11.1'!F29</f>
        <v>-317704.12494927837</v>
      </c>
      <c r="G11" s="41" t="s">
        <v>10</v>
      </c>
      <c r="H11" s="83">
        <v>1</v>
      </c>
      <c r="I11" s="44">
        <f>F11*H11</f>
        <v>-317704.12494927837</v>
      </c>
      <c r="J11" s="26" t="str">
        <f>+J1&amp;".1"</f>
        <v>4.11.1</v>
      </c>
    </row>
    <row r="12" spans="2:10">
      <c r="B12" s="20"/>
      <c r="C12" s="23"/>
      <c r="D12" s="37"/>
      <c r="E12" s="25"/>
      <c r="F12" s="29"/>
      <c r="G12" s="41"/>
      <c r="H12" s="43"/>
      <c r="I12" s="44"/>
      <c r="J12" s="26"/>
    </row>
    <row r="13" spans="2:10">
      <c r="B13" s="33"/>
      <c r="C13" s="23"/>
      <c r="D13" s="37"/>
      <c r="E13" s="25"/>
      <c r="F13" s="29"/>
      <c r="G13" s="41"/>
      <c r="H13" s="43"/>
      <c r="I13" s="44"/>
      <c r="J13" s="25"/>
    </row>
    <row r="14" spans="2:10">
      <c r="B14" s="9"/>
      <c r="C14" s="23"/>
      <c r="D14" s="35"/>
      <c r="E14" s="37"/>
      <c r="F14" s="29"/>
      <c r="G14" s="41"/>
      <c r="H14" s="43"/>
      <c r="I14" s="44"/>
      <c r="J14" s="37"/>
    </row>
    <row r="15" spans="2:10">
      <c r="B15" s="4"/>
      <c r="C15" s="23"/>
      <c r="D15" s="28"/>
      <c r="E15" s="37"/>
      <c r="F15" s="44"/>
      <c r="G15" s="45"/>
      <c r="H15" s="43"/>
      <c r="I15" s="44"/>
      <c r="J15" s="37"/>
    </row>
    <row r="16" spans="2:10">
      <c r="B16" s="1"/>
      <c r="C16" s="23"/>
      <c r="D16" s="45"/>
      <c r="E16" s="37"/>
      <c r="F16" s="44"/>
      <c r="G16" s="41"/>
      <c r="H16" s="23"/>
      <c r="I16" s="23"/>
      <c r="J16" s="37"/>
    </row>
    <row r="17" spans="2:10">
      <c r="B17" s="23"/>
      <c r="C17" s="23"/>
      <c r="D17" s="23"/>
      <c r="E17" s="37"/>
      <c r="F17" s="31"/>
      <c r="G17" s="37"/>
      <c r="H17" s="23"/>
      <c r="I17" s="23"/>
      <c r="J17" s="37"/>
    </row>
    <row r="18" spans="2:10">
      <c r="B18" s="23"/>
      <c r="C18" s="23"/>
      <c r="D18" s="37"/>
      <c r="E18" s="37"/>
      <c r="F18" s="29"/>
      <c r="G18" s="37"/>
      <c r="H18" s="23"/>
      <c r="I18" s="23"/>
      <c r="J18" s="42"/>
    </row>
    <row r="19" spans="2:10">
      <c r="B19" s="22"/>
      <c r="C19" s="23"/>
      <c r="D19" s="37"/>
      <c r="E19" s="37"/>
      <c r="F19" s="29"/>
      <c r="G19" s="37"/>
      <c r="H19" s="43"/>
      <c r="I19" s="44"/>
      <c r="J19" s="37"/>
    </row>
    <row r="20" spans="2:10">
      <c r="B20" s="23"/>
      <c r="C20" s="23"/>
      <c r="D20" s="37"/>
      <c r="E20" s="37"/>
      <c r="F20" s="29"/>
      <c r="G20" s="41"/>
      <c r="H20" s="43"/>
      <c r="I20" s="44"/>
      <c r="J20" s="37"/>
    </row>
    <row r="21" spans="2:10">
      <c r="B21" s="9"/>
      <c r="C21" s="23"/>
      <c r="D21" s="35"/>
      <c r="E21" s="37"/>
      <c r="F21" s="29"/>
      <c r="G21" s="41"/>
      <c r="H21" s="43"/>
      <c r="I21" s="44"/>
      <c r="J21" s="37"/>
    </row>
    <row r="22" spans="2:10">
      <c r="B22" s="4"/>
      <c r="C22" s="23"/>
      <c r="D22" s="28"/>
      <c r="E22" s="37"/>
      <c r="F22" s="44"/>
      <c r="G22" s="45"/>
      <c r="H22" s="43"/>
      <c r="I22" s="44"/>
      <c r="J22" s="37"/>
    </row>
    <row r="23" spans="2:10">
      <c r="B23" s="23"/>
      <c r="C23" s="23"/>
      <c r="D23" s="45"/>
      <c r="E23" s="37"/>
      <c r="F23" s="44"/>
      <c r="G23" s="41"/>
      <c r="H23" s="23"/>
      <c r="I23" s="23"/>
      <c r="J23" s="37"/>
    </row>
    <row r="24" spans="2:10">
      <c r="B24" s="23"/>
      <c r="C24" s="23"/>
      <c r="D24" s="45"/>
      <c r="E24" s="37"/>
      <c r="F24" s="31"/>
      <c r="G24" s="41"/>
      <c r="H24" s="23"/>
      <c r="I24" s="23"/>
      <c r="J24" s="37"/>
    </row>
    <row r="25" spans="2:10">
      <c r="F25" s="44"/>
      <c r="J25" s="25"/>
    </row>
    <row r="26" spans="2:10">
      <c r="F26" s="44"/>
      <c r="J26" s="25"/>
    </row>
    <row r="27" spans="2:10">
      <c r="F27" s="44"/>
      <c r="J27" s="25"/>
    </row>
    <row r="28" spans="2:10">
      <c r="F28" s="44"/>
      <c r="J28" s="25"/>
    </row>
    <row r="29" spans="2:10">
      <c r="F29" s="44"/>
      <c r="J29" s="25"/>
    </row>
    <row r="30" spans="2:10">
      <c r="F30" s="44"/>
      <c r="J30" s="25"/>
    </row>
    <row r="31" spans="2:10">
      <c r="F31" s="44"/>
      <c r="J31" s="25"/>
    </row>
    <row r="32" spans="2:10">
      <c r="B32" s="23"/>
      <c r="C32" s="23"/>
      <c r="D32" s="23"/>
      <c r="E32" s="37"/>
      <c r="F32" s="47"/>
      <c r="G32" s="48"/>
      <c r="H32" s="48"/>
      <c r="I32" s="48"/>
      <c r="J32" s="49"/>
    </row>
    <row r="33" spans="1:10">
      <c r="B33" s="23"/>
      <c r="C33" s="23"/>
      <c r="D33" s="23"/>
      <c r="E33" s="37"/>
      <c r="F33" s="47"/>
      <c r="G33" s="48"/>
      <c r="H33" s="48"/>
      <c r="I33" s="48"/>
      <c r="J33" s="49"/>
    </row>
    <row r="34" spans="1:10">
      <c r="B34" s="23"/>
      <c r="C34" s="23"/>
      <c r="D34" s="23"/>
      <c r="E34" s="37"/>
      <c r="F34" s="47"/>
      <c r="G34" s="48"/>
      <c r="H34" s="48"/>
      <c r="I34" s="48"/>
      <c r="J34" s="49"/>
    </row>
    <row r="35" spans="1:10">
      <c r="B35" s="23"/>
      <c r="C35" s="23"/>
      <c r="D35" s="23"/>
      <c r="E35" s="37"/>
      <c r="F35" s="47"/>
      <c r="G35" s="37"/>
      <c r="H35" s="23"/>
      <c r="I35" s="23"/>
      <c r="J35" s="50"/>
    </row>
    <row r="36" spans="1:10">
      <c r="A36" s="23"/>
      <c r="B36" s="23"/>
      <c r="C36" s="23"/>
      <c r="D36" s="23"/>
      <c r="E36" s="37"/>
      <c r="F36" s="47"/>
      <c r="G36" s="37"/>
      <c r="H36" s="23"/>
      <c r="I36" s="23"/>
      <c r="J36" s="50"/>
    </row>
    <row r="37" spans="1:10">
      <c r="B37" s="23"/>
      <c r="C37" s="23"/>
      <c r="D37" s="23"/>
      <c r="E37" s="37"/>
      <c r="F37" s="46"/>
      <c r="G37" s="37"/>
      <c r="H37" s="23"/>
      <c r="I37" s="23"/>
      <c r="J37" s="50"/>
    </row>
    <row r="38" spans="1:10">
      <c r="E38" s="25"/>
      <c r="J38" s="36"/>
    </row>
    <row r="39" spans="1:10">
      <c r="E39" s="25"/>
      <c r="J39" s="36"/>
    </row>
    <row r="40" spans="1:10">
      <c r="A40" s="23"/>
      <c r="E40" s="25"/>
      <c r="J40" s="36"/>
    </row>
    <row r="41" spans="1:10">
      <c r="A41" s="23"/>
      <c r="B41" s="1" t="s">
        <v>8</v>
      </c>
      <c r="C41" s="23"/>
      <c r="D41" s="23"/>
      <c r="E41" s="37"/>
      <c r="F41" s="46"/>
      <c r="G41" s="37"/>
      <c r="H41" s="23"/>
      <c r="I41" s="23"/>
      <c r="J41" s="50"/>
    </row>
    <row r="42" spans="1:10">
      <c r="A42" s="23"/>
      <c r="B42" s="23"/>
      <c r="C42" s="23"/>
      <c r="D42" s="23"/>
      <c r="E42" s="37"/>
      <c r="F42" s="46"/>
      <c r="G42" s="37"/>
      <c r="H42" s="23"/>
      <c r="I42" s="23"/>
      <c r="J42" s="50"/>
    </row>
    <row r="43" spans="1:10">
      <c r="B43" s="23"/>
      <c r="C43" s="23"/>
      <c r="D43" s="23"/>
      <c r="E43" s="37"/>
      <c r="F43" s="46"/>
      <c r="G43" s="37"/>
      <c r="H43" s="37"/>
      <c r="I43" s="37"/>
      <c r="J43" s="51"/>
    </row>
    <row r="44" spans="1:10">
      <c r="B44" s="23"/>
      <c r="C44" s="23"/>
      <c r="D44" s="23"/>
      <c r="E44" s="23"/>
      <c r="F44" s="52"/>
      <c r="G44" s="37"/>
      <c r="H44" s="37"/>
      <c r="I44" s="37"/>
      <c r="J44" s="42"/>
    </row>
    <row r="45" spans="1:10">
      <c r="B45" s="23"/>
      <c r="C45" s="23"/>
      <c r="D45" s="23"/>
      <c r="E45" s="23"/>
      <c r="F45" s="52"/>
      <c r="G45" s="37"/>
      <c r="H45" s="37"/>
      <c r="I45" s="37"/>
      <c r="J45" s="42"/>
    </row>
    <row r="46" spans="1:10">
      <c r="B46" s="23"/>
      <c r="C46" s="23"/>
      <c r="D46" s="23"/>
      <c r="E46" s="23"/>
      <c r="F46" s="52"/>
      <c r="G46" s="37"/>
      <c r="H46" s="37"/>
      <c r="I46" s="37"/>
      <c r="J46" s="42"/>
    </row>
    <row r="47" spans="1:10">
      <c r="B47" s="23"/>
      <c r="C47" s="23"/>
      <c r="D47" s="23"/>
      <c r="E47" s="23"/>
      <c r="F47" s="52"/>
      <c r="G47" s="37"/>
      <c r="H47" s="37"/>
      <c r="I47" s="37"/>
      <c r="J47" s="42"/>
    </row>
    <row r="48" spans="1:10">
      <c r="B48" s="23"/>
      <c r="C48" s="23"/>
      <c r="D48" s="23"/>
      <c r="E48" s="23"/>
      <c r="F48" s="52"/>
      <c r="G48" s="37"/>
      <c r="H48" s="23"/>
      <c r="I48" s="23"/>
      <c r="J48" s="50"/>
    </row>
    <row r="49" spans="2:10">
      <c r="B49" s="23"/>
      <c r="C49" s="23"/>
      <c r="D49" s="23"/>
      <c r="E49" s="23"/>
      <c r="F49" s="52"/>
      <c r="G49" s="53"/>
      <c r="H49" s="23"/>
      <c r="I49" s="23"/>
      <c r="J49" s="50"/>
    </row>
    <row r="50" spans="2:10">
      <c r="B50" s="23"/>
      <c r="C50" s="23"/>
      <c r="D50" s="23"/>
      <c r="E50" s="23"/>
      <c r="F50" s="52"/>
      <c r="G50" s="37"/>
      <c r="H50" s="23"/>
      <c r="I50" s="23"/>
      <c r="J50" s="50"/>
    </row>
    <row r="51" spans="2:10">
      <c r="B51" s="23"/>
      <c r="C51" s="23"/>
      <c r="D51" s="23"/>
      <c r="E51" s="23"/>
      <c r="F51" s="52"/>
      <c r="G51" s="37"/>
      <c r="H51" s="23"/>
      <c r="I51" s="23"/>
      <c r="J51" s="50"/>
    </row>
    <row r="52" spans="2:10">
      <c r="B52" s="23"/>
      <c r="C52" s="23"/>
      <c r="D52" s="23"/>
      <c r="E52" s="23"/>
      <c r="F52" s="52"/>
      <c r="G52" s="37"/>
      <c r="H52" s="23"/>
      <c r="I52" s="23"/>
      <c r="J52" s="50"/>
    </row>
    <row r="53" spans="2:10">
      <c r="B53" s="23"/>
      <c r="C53" s="23"/>
      <c r="D53" s="23"/>
      <c r="E53" s="37"/>
      <c r="F53" s="46"/>
      <c r="G53" s="37"/>
      <c r="H53" s="23"/>
      <c r="I53" s="23"/>
      <c r="J53" s="50"/>
    </row>
    <row r="54" spans="2:10">
      <c r="E54" s="25"/>
      <c r="J54" s="36"/>
    </row>
    <row r="55" spans="2:10">
      <c r="B55" s="10"/>
      <c r="E55" s="25"/>
      <c r="J55" s="54"/>
    </row>
    <row r="56" spans="2:10">
      <c r="B56" s="3"/>
      <c r="E56" s="25"/>
      <c r="J56" s="36"/>
    </row>
  </sheetData>
  <phoneticPr fontId="6" type="noConversion"/>
  <conditionalFormatting sqref="B14 B21">
    <cfRule type="cellIs" dxfId="0" priority="2" stopIfTrue="1" operator="equal">
      <formula>"Title"</formula>
    </cfRule>
  </conditionalFormatting>
  <dataValidations count="2">
    <dataValidation type="list" allowBlank="1" showInputMessage="1" showErrorMessage="1" errorTitle="Account Input Error" error="The account number entered is not valid." sqref="D32:D52 D10:D14 D17:D21">
      <formula1>ValidAccount</formula1>
    </dataValidation>
    <dataValidation type="list" allowBlank="1" showInputMessage="1" showErrorMessage="1" errorTitle="Adjsutment Type Input Error" error="An invalid adjustment type was entered._x000a__x000a_Valid values are 1, 2, or 3." sqref="E24 E10:E15 E17:E22 E32:E52">
      <formula1>"1,2,3"</formula1>
    </dataValidation>
  </dataValidations>
  <pageMargins left="0.75" right="0.75" top="1" bottom="1" header="0.5" footer="0.5"/>
  <pageSetup scale="80" orientation="portrait" r:id="rId1"/>
  <headerFooter alignWithMargins="0"/>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H38"/>
  <sheetViews>
    <sheetView zoomScale="81" zoomScaleNormal="81" workbookViewId="0">
      <selection activeCell="C41" sqref="C41"/>
    </sheetView>
  </sheetViews>
  <sheetFormatPr defaultRowHeight="12.75"/>
  <cols>
    <col min="1" max="1" width="10.7109375" style="12" customWidth="1"/>
    <col min="2" max="3" width="9.140625" style="12"/>
    <col min="4" max="4" width="16.28515625" style="12" customWidth="1"/>
    <col min="5" max="5" width="15.85546875" style="12" customWidth="1"/>
    <col min="6" max="6" width="15.42578125" style="12" bestFit="1" customWidth="1"/>
    <col min="7" max="7" width="11.7109375" style="12" customWidth="1"/>
    <col min="8" max="8" width="15" style="12" customWidth="1"/>
  </cols>
  <sheetData>
    <row r="1" spans="1:8">
      <c r="A1" s="27" t="str">
        <f>'4.11'!B1</f>
        <v>Rocky Mountain Power</v>
      </c>
      <c r="F1" s="66"/>
      <c r="G1" s="67" t="s">
        <v>30</v>
      </c>
      <c r="H1" s="68" t="s">
        <v>44</v>
      </c>
    </row>
    <row r="2" spans="1:8">
      <c r="A2" s="27" t="str">
        <f>'4.11'!B2</f>
        <v>Utah General Rate Case - May 2013</v>
      </c>
    </row>
    <row r="3" spans="1:8">
      <c r="A3" s="27" t="str">
        <f>'4.11'!B3</f>
        <v>Utah Automated Meter Reading Programs</v>
      </c>
    </row>
    <row r="4" spans="1:8">
      <c r="A4" s="27" t="s">
        <v>26</v>
      </c>
    </row>
    <row r="5" spans="1:8">
      <c r="A5" s="27"/>
    </row>
    <row r="7" spans="1:8">
      <c r="E7" s="55"/>
    </row>
    <row r="8" spans="1:8">
      <c r="A8" s="27" t="s">
        <v>28</v>
      </c>
      <c r="G8" s="69"/>
    </row>
    <row r="9" spans="1:8">
      <c r="A9" s="70" t="s">
        <v>40</v>
      </c>
      <c r="G9" s="69"/>
    </row>
    <row r="10" spans="1:8">
      <c r="A10" s="70"/>
      <c r="G10" s="69"/>
    </row>
    <row r="11" spans="1:8">
      <c r="A11" s="27"/>
      <c r="D11" s="57"/>
      <c r="E11" s="71"/>
      <c r="F11" s="71" t="s">
        <v>32</v>
      </c>
      <c r="G11" s="69"/>
    </row>
    <row r="12" spans="1:8">
      <c r="A12" s="57"/>
      <c r="B12" s="24"/>
      <c r="D12" s="71" t="s">
        <v>32</v>
      </c>
      <c r="E12" s="57" t="s">
        <v>13</v>
      </c>
      <c r="F12" s="57" t="s">
        <v>15</v>
      </c>
      <c r="G12" s="69"/>
    </row>
    <row r="13" spans="1:8">
      <c r="A13" s="72"/>
      <c r="B13" s="73"/>
      <c r="C13" s="73"/>
      <c r="D13" s="74" t="s">
        <v>24</v>
      </c>
      <c r="E13" s="74" t="s">
        <v>14</v>
      </c>
      <c r="F13" s="74" t="s">
        <v>14</v>
      </c>
      <c r="G13" s="21"/>
    </row>
    <row r="14" spans="1:8">
      <c r="A14" s="75" t="s">
        <v>23</v>
      </c>
      <c r="D14" s="59">
        <v>280164</v>
      </c>
      <c r="E14" s="59">
        <v>0</v>
      </c>
      <c r="F14" s="59">
        <f>D14-E14</f>
        <v>280164</v>
      </c>
      <c r="G14" s="76"/>
    </row>
    <row r="15" spans="1:8">
      <c r="A15" s="77" t="s">
        <v>16</v>
      </c>
      <c r="B15" s="73"/>
      <c r="C15" s="73"/>
      <c r="D15" s="65">
        <v>29270</v>
      </c>
      <c r="E15" s="65">
        <v>0</v>
      </c>
      <c r="F15" s="65">
        <f>D15-E15</f>
        <v>29270</v>
      </c>
    </row>
    <row r="16" spans="1:8">
      <c r="A16" s="12" t="s">
        <v>0</v>
      </c>
      <c r="D16" s="59">
        <f>SUM(D14:D15)</f>
        <v>309434</v>
      </c>
      <c r="E16" s="59">
        <f>SUM(E14:E15)</f>
        <v>0</v>
      </c>
      <c r="F16" s="78">
        <f>SUM(F14:F15)</f>
        <v>309434</v>
      </c>
    </row>
    <row r="17" spans="2:7">
      <c r="E17" s="55"/>
    </row>
    <row r="19" spans="2:7">
      <c r="D19" s="59"/>
      <c r="E19" s="13" t="s">
        <v>20</v>
      </c>
      <c r="F19" s="14">
        <f>F14</f>
        <v>280164</v>
      </c>
    </row>
    <row r="20" spans="2:7">
      <c r="E20" s="13" t="s">
        <v>25</v>
      </c>
      <c r="F20" s="15">
        <f>E38</f>
        <v>2.4436638768461898E-2</v>
      </c>
      <c r="G20" s="79" t="s">
        <v>17</v>
      </c>
    </row>
    <row r="21" spans="2:7">
      <c r="D21" s="61"/>
      <c r="E21" s="13" t="s">
        <v>21</v>
      </c>
      <c r="F21" s="16">
        <f>F19*(1+F20)</f>
        <v>287010.26646392734</v>
      </c>
    </row>
    <row r="23" spans="2:7">
      <c r="E23" s="13" t="s">
        <v>19</v>
      </c>
      <c r="F23" s="14">
        <f>F15</f>
        <v>29270</v>
      </c>
    </row>
    <row r="24" spans="2:7">
      <c r="E24" s="13" t="s">
        <v>33</v>
      </c>
      <c r="F24" s="19">
        <v>4.8645660585959337E-2</v>
      </c>
      <c r="G24" s="24" t="s">
        <v>34</v>
      </c>
    </row>
    <row r="25" spans="2:7">
      <c r="E25" s="13" t="s">
        <v>35</v>
      </c>
      <c r="F25" s="14">
        <f>F23*F24</f>
        <v>1423.8584853510297</v>
      </c>
    </row>
    <row r="26" spans="2:7">
      <c r="E26" s="13" t="s">
        <v>36</v>
      </c>
      <c r="F26" s="60">
        <f>F23+F25</f>
        <v>30693.858485351029</v>
      </c>
    </row>
    <row r="27" spans="2:7">
      <c r="E27" s="13"/>
      <c r="F27" s="14"/>
    </row>
    <row r="29" spans="2:7" ht="13.5" thickBot="1">
      <c r="E29" s="17" t="s">
        <v>37</v>
      </c>
      <c r="F29" s="32">
        <f>F26+F21</f>
        <v>317704.12494927837</v>
      </c>
      <c r="G29" s="62" t="str">
        <f>"Ref "&amp;'4.11'!$J$1</f>
        <v>Ref 4.11</v>
      </c>
    </row>
    <row r="30" spans="2:7" ht="13.5" thickTop="1">
      <c r="B30" s="24"/>
      <c r="E30" s="17"/>
      <c r="F30" s="18"/>
      <c r="G30" s="63"/>
    </row>
    <row r="31" spans="2:7">
      <c r="E31" s="17"/>
      <c r="F31" s="18"/>
      <c r="G31" s="63"/>
    </row>
    <row r="32" spans="2:7">
      <c r="B32" s="64"/>
    </row>
    <row r="33" spans="1:6">
      <c r="A33" s="24" t="s">
        <v>42</v>
      </c>
      <c r="B33" s="64"/>
    </row>
    <row r="35" spans="1:6">
      <c r="A35" s="24" t="s">
        <v>41</v>
      </c>
    </row>
    <row r="36" spans="1:6">
      <c r="B36" s="80" t="s">
        <v>29</v>
      </c>
      <c r="E36" s="81">
        <v>509923097.96153808</v>
      </c>
      <c r="F36" s="56" t="s">
        <v>39</v>
      </c>
    </row>
    <row r="37" spans="1:6">
      <c r="B37" s="80" t="s">
        <v>38</v>
      </c>
      <c r="E37" s="82">
        <v>522383904.50611919</v>
      </c>
      <c r="F37" s="56" t="s">
        <v>39</v>
      </c>
    </row>
    <row r="38" spans="1:6">
      <c r="B38" s="12" t="s">
        <v>18</v>
      </c>
      <c r="E38" s="19">
        <f>(E37-E36)/E36</f>
        <v>2.4436638768461898E-2</v>
      </c>
    </row>
  </sheetData>
  <phoneticPr fontId="6" type="noConversion"/>
  <pageMargins left="1" right="0.25" top="1" bottom="1" header="0.7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4.11</vt:lpstr>
      <vt:lpstr>4.11.1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2012-02-09T18:54:04Z</dcterms:created>
  <dcterms:modified xsi:type="dcterms:W3CDTF">2012-02-21T21:40:45Z</dcterms:modified>
</cp:coreProperties>
</file>