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480" yWindow="255" windowWidth="14625" windowHeight="7620"/>
  </bookViews>
  <sheets>
    <sheet name="8.2" sheetId="1" r:id="rId1"/>
    <sheet name="8.3.1" sheetId="2" r:id="rId2"/>
  </sheets>
  <definedNames>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rn.All._.Pages." hidden="1">{#N/A,#N/A,FALSE,"Cover";#N/A,#N/A,FALSE,"Lead Sheet";#N/A,#N/A,FALSE,"T-Accounts";#N/A,#N/A,FALSE,"Jars Summary";#N/A,#N/A,FALSE,"Utah Monthly Amort";#N/A,#N/A,FALSE,"Pivot";#N/A,#N/A,FALSE,"June 2002 Writedowns";#N/A,#N/A,FALSE,"March 2003 Writedowns"}</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25725" calcMode="manual"/>
</workbook>
</file>

<file path=xl/calcChain.xml><?xml version="1.0" encoding="utf-8"?>
<calcChain xmlns="http://schemas.openxmlformats.org/spreadsheetml/2006/main">
  <c r="Q17" i="2"/>
  <c r="O17"/>
  <c r="M17"/>
  <c r="K17"/>
  <c r="I17"/>
  <c r="G17"/>
  <c r="D17"/>
  <c r="R15"/>
  <c r="R17" s="1"/>
  <c r="Q15"/>
  <c r="P15"/>
  <c r="P17" s="1"/>
  <c r="O15"/>
  <c r="N15"/>
  <c r="N17" s="1"/>
  <c r="M15"/>
  <c r="L15"/>
  <c r="L17" s="1"/>
  <c r="K15"/>
  <c r="J15"/>
  <c r="J17" s="1"/>
  <c r="I15"/>
  <c r="H15"/>
  <c r="H17" s="1"/>
  <c r="G15"/>
  <c r="F15"/>
  <c r="F17" s="1"/>
  <c r="B19" s="1"/>
  <c r="F21" i="1" s="1"/>
  <c r="D15" i="2"/>
  <c r="B15"/>
  <c r="B17" s="1"/>
  <c r="F17" i="1" s="1"/>
  <c r="A1" i="2"/>
  <c r="F18" i="1"/>
  <c r="F19" l="1"/>
  <c r="F10" s="1"/>
  <c r="I10" s="1"/>
  <c r="F22" l="1"/>
  <c r="F11" s="1"/>
  <c r="F12" l="1"/>
  <c r="I11"/>
  <c r="I12" s="1"/>
</calcChain>
</file>

<file path=xl/sharedStrings.xml><?xml version="1.0" encoding="utf-8"?>
<sst xmlns="http://schemas.openxmlformats.org/spreadsheetml/2006/main" count="67" uniqueCount="43">
  <si>
    <t>PAGE</t>
  </si>
  <si>
    <t>TOTAL</t>
  </si>
  <si>
    <t>ACCOUNT</t>
  </si>
  <si>
    <t>Type</t>
  </si>
  <si>
    <t>COMPANY</t>
  </si>
  <si>
    <t>FACTOR</t>
  </si>
  <si>
    <t>FACTOR %</t>
  </si>
  <si>
    <t>ALLOCATED</t>
  </si>
  <si>
    <t>REF#</t>
  </si>
  <si>
    <t>Adjustment to Rate Base:</t>
  </si>
  <si>
    <t>Other Tangible Property</t>
  </si>
  <si>
    <t>SE</t>
  </si>
  <si>
    <t>Below</t>
  </si>
  <si>
    <t>Adjustment Detail</t>
  </si>
  <si>
    <t>June 2010 Balance</t>
  </si>
  <si>
    <t>8.3.1</t>
  </si>
  <si>
    <t>June 2011 Balance</t>
  </si>
  <si>
    <t>Description of Adjustment:</t>
  </si>
  <si>
    <t>(000's)</t>
  </si>
  <si>
    <t>Bridger Total</t>
  </si>
  <si>
    <t>Actual</t>
  </si>
  <si>
    <t>Pro Forma</t>
  </si>
  <si>
    <t>Description</t>
  </si>
  <si>
    <t>1 Structure, Equipment, Mine Dev.</t>
  </si>
  <si>
    <t>2 Materials &amp; Supplies</t>
  </si>
  <si>
    <t>4 Pit Inventory</t>
  </si>
  <si>
    <t>5 Deferred Long Wall Costs</t>
  </si>
  <si>
    <t>6 Reclamation Liability</t>
  </si>
  <si>
    <t>7 Accumulated Depreciation</t>
  </si>
  <si>
    <t>8 Bonus Bid / Lease Payable</t>
  </si>
  <si>
    <t>TOTAL RATE BASE</t>
  </si>
  <si>
    <t>PacifiCorp Share (66.67%)</t>
  </si>
  <si>
    <t>Ref 8.3</t>
  </si>
  <si>
    <t xml:space="preserve"> </t>
  </si>
  <si>
    <t>May 2012 - May 2013:
13 Month Avg. Balance</t>
  </si>
  <si>
    <t>Rocky Mountain Power</t>
  </si>
  <si>
    <t>Utah General Rate Case - May 2013</t>
  </si>
  <si>
    <t>Bridger Mine Rate Base</t>
  </si>
  <si>
    <t xml:space="preserve">The Company owns a two-thirds interest in the Bridger Coal Company (BCC), which supplies coal to the Jim Bridger generating plant.  The normalized coal cost of Bridger includes all operating and maintenance costs but does not include a return on investment.  This adjustment adds the Company's portion of the Bridger Mine plant investment to rate base. This adjustment reflects net plant rather than the plant balance to recognize the depreciation of the investment over time. 
</t>
  </si>
  <si>
    <t>Adjustment to May '12 - May '13 13-Month Avg Balance</t>
  </si>
  <si>
    <t>June 2010 - June 2011 B/E Avg Balance</t>
  </si>
  <si>
    <t>May 2012 - May 2013 Avg Balance</t>
  </si>
  <si>
    <t>UTAH</t>
  </si>
</sst>
</file>

<file path=xl/styles.xml><?xml version="1.0" encoding="utf-8"?>
<styleSheet xmlns="http://schemas.openxmlformats.org/spreadsheetml/2006/main">
  <numFmts count="8">
    <numFmt numFmtId="41" formatCode="_(* #,##0_);_(* \(#,##0\);_(* &quot;-&quot;_);_(@_)"/>
    <numFmt numFmtId="43" formatCode="_(* #,##0.00_);_(* \(#,##0.00\);_(* &quot;-&quot;??_);_(@_)"/>
    <numFmt numFmtId="164" formatCode="_(* #,##0_);_(* \(#,##0\);_(* &quot;-&quot;??_);_(@_)"/>
    <numFmt numFmtId="165" formatCode="0.0000%"/>
    <numFmt numFmtId="166" formatCode="[$-409]mmm\-yy;@"/>
    <numFmt numFmtId="167" formatCode="_-* #,##0\ &quot;F&quot;_-;\-* #,##0\ &quot;F&quot;_-;_-* &quot;-&quot;\ &quot;F&quot;_-;_-@_-"/>
    <numFmt numFmtId="168" formatCode="&quot;$&quot;#,##0\ ;\(&quot;$&quot;#,##0\)"/>
    <numFmt numFmtId="169" formatCode="#,##0.000;[Red]\-#,##0.000"/>
  </numFmts>
  <fonts count="12">
    <font>
      <sz val="12"/>
      <name val="Times New Roman"/>
      <family val="1"/>
    </font>
    <font>
      <sz val="12"/>
      <name val="Times New Roman"/>
      <family val="1"/>
    </font>
    <font>
      <sz val="10"/>
      <name val="Arial"/>
      <family val="2"/>
    </font>
    <font>
      <b/>
      <sz val="10"/>
      <name val="Arial"/>
      <family val="2"/>
    </font>
    <font>
      <u/>
      <sz val="10"/>
      <name val="Arial"/>
      <family val="2"/>
    </font>
    <font>
      <b/>
      <sz val="10"/>
      <color indexed="12"/>
      <name val="Times New Roman"/>
      <family val="1"/>
    </font>
    <font>
      <sz val="12"/>
      <name val="Arial"/>
      <family val="2"/>
    </font>
    <font>
      <sz val="11"/>
      <name val="Arial"/>
      <family val="2"/>
    </font>
    <font>
      <sz val="10"/>
      <color indexed="24"/>
      <name val="Courier New"/>
      <family val="3"/>
    </font>
    <font>
      <sz val="8"/>
      <name val="Arial"/>
      <family val="2"/>
    </font>
    <font>
      <b/>
      <sz val="16"/>
      <name val="Times New Roman"/>
      <family val="1"/>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2">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3" fontId="8" fillId="0" borderId="0" applyFont="0" applyFill="0" applyBorder="0" applyAlignment="0" applyProtection="0"/>
    <xf numFmtId="168"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38" fontId="9" fillId="2" borderId="0" applyNumberFormat="0" applyBorder="0" applyAlignment="0" applyProtection="0"/>
    <xf numFmtId="0" fontId="10" fillId="0" borderId="0"/>
    <xf numFmtId="0" fontId="11" fillId="0" borderId="20" applyNumberFormat="0" applyAlignment="0" applyProtection="0">
      <alignment horizontal="left" vertical="center"/>
    </xf>
    <xf numFmtId="0" fontId="11" fillId="0" borderId="3">
      <alignment horizontal="left" vertical="center"/>
    </xf>
    <xf numFmtId="10" fontId="9" fillId="3" borderId="21" applyNumberFormat="0" applyBorder="0" applyAlignment="0" applyProtection="0"/>
    <xf numFmtId="169" fontId="2" fillId="0" borderId="0"/>
    <xf numFmtId="10" fontId="2" fillId="0" borderId="0" applyFont="0" applyFill="0" applyBorder="0" applyAlignment="0" applyProtection="0"/>
    <xf numFmtId="0" fontId="3" fillId="0" borderId="21">
      <alignment horizontal="center" vertical="center" wrapText="1"/>
    </xf>
  </cellStyleXfs>
  <cellXfs count="6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5" fillId="0" borderId="0" xfId="0" applyFont="1"/>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41" fontId="2" fillId="0" borderId="0" xfId="1" applyNumberFormat="1" applyFont="1" applyBorder="1" applyAlignment="1">
      <alignment horizontal="center"/>
    </xf>
    <xf numFmtId="165" fontId="2" fillId="0" borderId="0" xfId="2" applyNumberFormat="1" applyFont="1" applyAlignment="1">
      <alignment horizontal="center"/>
    </xf>
    <xf numFmtId="41" fontId="2" fillId="0" borderId="0" xfId="1" applyNumberFormat="1" applyFont="1" applyAlignment="1">
      <alignment horizontal="center"/>
    </xf>
    <xf numFmtId="41" fontId="2" fillId="0" borderId="0" xfId="1" applyNumberFormat="1" applyFont="1" applyFill="1" applyBorder="1" applyAlignment="1">
      <alignment horizontal="center"/>
    </xf>
    <xf numFmtId="0" fontId="2" fillId="0" borderId="0" xfId="0" quotePrefix="1" applyFont="1" applyBorder="1" applyAlignment="1">
      <alignment horizontal="left"/>
    </xf>
    <xf numFmtId="41" fontId="2" fillId="0" borderId="1" xfId="1" applyNumberFormat="1" applyFont="1" applyBorder="1" applyAlignment="1">
      <alignment horizontal="center"/>
    </xf>
    <xf numFmtId="43" fontId="2" fillId="0" borderId="0" xfId="1" applyFont="1" applyBorder="1" applyAlignment="1">
      <alignment horizontal="center"/>
    </xf>
    <xf numFmtId="41" fontId="2" fillId="0" borderId="2" xfId="1" applyNumberFormat="1" applyFont="1" applyFill="1" applyBorder="1" applyAlignment="1">
      <alignment horizontal="center"/>
    </xf>
    <xf numFmtId="41" fontId="2" fillId="0" borderId="3" xfId="0" applyNumberFormat="1" applyFont="1" applyBorder="1"/>
    <xf numFmtId="41" fontId="2" fillId="0" borderId="0" xfId="0" applyNumberFormat="1" applyFont="1"/>
    <xf numFmtId="41" fontId="2" fillId="0" borderId="3" xfId="1" applyNumberFormat="1" applyFont="1" applyBorder="1" applyAlignment="1">
      <alignment horizontal="center"/>
    </xf>
    <xf numFmtId="0" fontId="3" fillId="0" borderId="0" xfId="0" applyFont="1" applyBorder="1"/>
    <xf numFmtId="0" fontId="4" fillId="0" borderId="0" xfId="0" applyFont="1" applyBorder="1" applyAlignment="1">
      <alignment horizontal="center"/>
    </xf>
    <xf numFmtId="0" fontId="2" fillId="0" borderId="0" xfId="0" applyFont="1" applyAlignment="1">
      <alignment horizontal="right"/>
    </xf>
    <xf numFmtId="0" fontId="3" fillId="0" borderId="0" xfId="3" applyFont="1"/>
    <xf numFmtId="0" fontId="6" fillId="0" borderId="0" xfId="0" applyFont="1"/>
    <xf numFmtId="0" fontId="3" fillId="0" borderId="0" xfId="3" applyFont="1" applyAlignment="1">
      <alignment horizontal="center"/>
    </xf>
    <xf numFmtId="0" fontId="3" fillId="0" borderId="12" xfId="3" applyFont="1" applyBorder="1" applyAlignment="1">
      <alignment horizontal="center" vertical="center" wrapText="1"/>
    </xf>
    <xf numFmtId="166" fontId="3" fillId="0" borderId="13" xfId="3" applyNumberFormat="1" applyFont="1" applyBorder="1" applyAlignment="1">
      <alignment horizontal="center" vertical="center" wrapText="1"/>
    </xf>
    <xf numFmtId="166" fontId="3" fillId="0" borderId="5" xfId="3" applyNumberFormat="1" applyFont="1" applyBorder="1" applyAlignment="1">
      <alignment horizontal="center" vertical="center" wrapText="1"/>
    </xf>
    <xf numFmtId="0" fontId="7" fillId="0" borderId="0" xfId="0" applyFont="1"/>
    <xf numFmtId="0" fontId="2" fillId="0" borderId="7" xfId="3" applyFont="1" applyBorder="1" applyAlignment="1">
      <alignment horizontal="left" indent="1"/>
    </xf>
    <xf numFmtId="41" fontId="2" fillId="0" borderId="14" xfId="0" applyNumberFormat="1" applyFont="1" applyBorder="1"/>
    <xf numFmtId="41" fontId="2" fillId="0" borderId="0" xfId="0" applyNumberFormat="1" applyFont="1" applyBorder="1"/>
    <xf numFmtId="0" fontId="2" fillId="0" borderId="15" xfId="3" applyFont="1" applyBorder="1" applyAlignment="1">
      <alignment horizontal="left"/>
    </xf>
    <xf numFmtId="41" fontId="2" fillId="0" borderId="16" xfId="0" applyNumberFormat="1" applyFont="1" applyBorder="1"/>
    <xf numFmtId="41" fontId="2" fillId="0" borderId="17" xfId="0" applyNumberFormat="1" applyFont="1" applyBorder="1"/>
    <xf numFmtId="0" fontId="2" fillId="0" borderId="7" xfId="0" applyFont="1" applyBorder="1"/>
    <xf numFmtId="0" fontId="3" fillId="0" borderId="18" xfId="3" applyFont="1" applyBorder="1" applyAlignment="1">
      <alignment horizontal="center" vertical="center" wrapText="1"/>
    </xf>
    <xf numFmtId="41" fontId="3" fillId="0" borderId="19" xfId="0" applyNumberFormat="1" applyFont="1" applyBorder="1"/>
    <xf numFmtId="41" fontId="2" fillId="0" borderId="10" xfId="0" applyNumberFormat="1" applyFont="1" applyBorder="1"/>
    <xf numFmtId="41" fontId="2" fillId="0" borderId="19" xfId="0" applyNumberFormat="1" applyFont="1" applyBorder="1"/>
    <xf numFmtId="0" fontId="3" fillId="0" borderId="0" xfId="3" applyFont="1" applyBorder="1" applyAlignment="1">
      <alignment horizontal="center" vertical="center" wrapText="1"/>
    </xf>
    <xf numFmtId="41" fontId="3" fillId="0" borderId="0" xfId="0" applyNumberFormat="1" applyFont="1" applyBorder="1" applyAlignment="1">
      <alignment horizontal="center"/>
    </xf>
    <xf numFmtId="41" fontId="2" fillId="0" borderId="0" xfId="0" applyNumberFormat="1" applyFont="1" applyBorder="1" applyAlignment="1">
      <alignment horizontal="center"/>
    </xf>
    <xf numFmtId="41" fontId="2" fillId="0" borderId="0" xfId="0" applyNumberFormat="1" applyFont="1" applyBorder="1" applyAlignment="1">
      <alignment horizontal="right"/>
    </xf>
    <xf numFmtId="0" fontId="3" fillId="0" borderId="18" xfId="3" applyFont="1" applyFill="1" applyBorder="1" applyAlignment="1">
      <alignment horizontal="center" wrapText="1"/>
    </xf>
    <xf numFmtId="41" fontId="3" fillId="0" borderId="19" xfId="0" applyNumberFormat="1" applyFont="1" applyBorder="1" applyAlignment="1">
      <alignment vertical="center"/>
    </xf>
    <xf numFmtId="0" fontId="3" fillId="0" borderId="0" xfId="0" applyFont="1" applyAlignment="1">
      <alignment horizontal="center" vertical="center"/>
    </xf>
    <xf numFmtId="0" fontId="6" fillId="0" borderId="0" xfId="0" applyFont="1" applyBorder="1"/>
    <xf numFmtId="10" fontId="6" fillId="0" borderId="0" xfId="0" applyNumberFormat="1" applyFont="1"/>
    <xf numFmtId="0" fontId="2" fillId="0" borderId="4"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0"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cellXfs>
  <cellStyles count="24">
    <cellStyle name="Comma" xfId="1" builtinId="3"/>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Comma0" xfId="12"/>
    <cellStyle name="Currency0" xfId="13"/>
    <cellStyle name="Date" xfId="14"/>
    <cellStyle name="Fixed" xfId="15"/>
    <cellStyle name="Grey" xfId="16"/>
    <cellStyle name="header" xfId="17"/>
    <cellStyle name="Header1" xfId="18"/>
    <cellStyle name="Header2" xfId="19"/>
    <cellStyle name="Input [yellow]" xfId="20"/>
    <cellStyle name="Normal" xfId="0" builtinId="0"/>
    <cellStyle name="Normal - Style1" xfId="21"/>
    <cellStyle name="Normal_Bridger Coal Adjustment" xfId="3"/>
    <cellStyle name="Percent" xfId="2" builtinId="5"/>
    <cellStyle name="Percent [2]" xfId="22"/>
    <cellStyle name="Titles" xfId="23"/>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377"/>
  <sheetViews>
    <sheetView tabSelected="1" zoomScale="80" zoomScaleNormal="80" workbookViewId="0">
      <selection activeCell="F27" sqref="F27"/>
    </sheetView>
  </sheetViews>
  <sheetFormatPr defaultColWidth="8.75" defaultRowHeight="12.75"/>
  <cols>
    <col min="1" max="1" width="2.25" style="1" customWidth="1"/>
    <col min="2" max="2" width="6.25" style="1" customWidth="1"/>
    <col min="3" max="3" width="28.875" style="1" bestFit="1" customWidth="1"/>
    <col min="4" max="4" width="8.5" style="1" customWidth="1"/>
    <col min="5" max="5" width="4.125" style="1" customWidth="1"/>
    <col min="6" max="6" width="12.625" style="1" customWidth="1"/>
    <col min="7" max="7" width="9.75" style="1" customWidth="1"/>
    <col min="8" max="8" width="10.25" style="1" customWidth="1"/>
    <col min="9" max="9" width="11.375" style="1" customWidth="1"/>
    <col min="10" max="10" width="7.25" style="1" customWidth="1"/>
    <col min="11" max="16384" width="8.75" style="1"/>
  </cols>
  <sheetData>
    <row r="1" spans="1:12" ht="12" customHeight="1">
      <c r="B1" s="2" t="s">
        <v>35</v>
      </c>
      <c r="D1" s="3"/>
      <c r="E1" s="3"/>
      <c r="F1" s="3"/>
      <c r="G1" s="3"/>
      <c r="H1" s="3"/>
      <c r="I1" s="3" t="s">
        <v>0</v>
      </c>
      <c r="J1" s="4">
        <v>8.3000000000000007</v>
      </c>
    </row>
    <row r="2" spans="1:12" ht="12" customHeight="1">
      <c r="B2" s="2" t="s">
        <v>36</v>
      </c>
      <c r="D2" s="3"/>
      <c r="E2" s="3"/>
      <c r="F2" s="3"/>
      <c r="G2" s="3"/>
      <c r="H2" s="3"/>
      <c r="I2" s="3"/>
      <c r="J2" s="4"/>
    </row>
    <row r="3" spans="1:12" ht="12" customHeight="1">
      <c r="B3" s="2" t="s">
        <v>37</v>
      </c>
      <c r="D3" s="3"/>
      <c r="E3" s="3"/>
      <c r="F3" s="3"/>
      <c r="G3" s="3"/>
      <c r="H3" s="3"/>
      <c r="I3" s="3"/>
      <c r="J3" s="4"/>
    </row>
    <row r="4" spans="1:12" ht="12" customHeight="1">
      <c r="D4" s="3"/>
      <c r="E4" s="3"/>
      <c r="F4" s="3"/>
      <c r="G4" s="3"/>
      <c r="H4" s="3"/>
      <c r="I4" s="3"/>
      <c r="J4" s="4"/>
    </row>
    <row r="5" spans="1:12" ht="12" customHeight="1">
      <c r="D5" s="3"/>
      <c r="E5" s="3"/>
      <c r="F5" s="3"/>
      <c r="G5" s="3"/>
      <c r="H5" s="3"/>
      <c r="I5" s="3"/>
      <c r="J5" s="4"/>
    </row>
    <row r="6" spans="1:12" ht="12" customHeight="1">
      <c r="D6" s="3"/>
      <c r="E6" s="3"/>
      <c r="F6" s="3"/>
      <c r="G6" s="3"/>
      <c r="H6" s="3"/>
      <c r="I6" s="3"/>
      <c r="J6" s="4"/>
    </row>
    <row r="7" spans="1:12" ht="12" customHeight="1">
      <c r="D7" s="3"/>
      <c r="E7" s="3"/>
      <c r="F7" s="3" t="s">
        <v>1</v>
      </c>
      <c r="G7" s="3"/>
      <c r="H7" s="3"/>
      <c r="I7" s="3" t="s">
        <v>42</v>
      </c>
      <c r="J7" s="4"/>
    </row>
    <row r="8" spans="1:12" ht="12" customHeight="1">
      <c r="D8" s="5" t="s">
        <v>2</v>
      </c>
      <c r="E8" s="5" t="s">
        <v>3</v>
      </c>
      <c r="F8" s="5" t="s">
        <v>4</v>
      </c>
      <c r="G8" s="5" t="s">
        <v>5</v>
      </c>
      <c r="H8" s="5" t="s">
        <v>6</v>
      </c>
      <c r="I8" s="5" t="s">
        <v>7</v>
      </c>
      <c r="J8" s="6" t="s">
        <v>8</v>
      </c>
      <c r="L8" s="7"/>
    </row>
    <row r="9" spans="1:12" ht="12" customHeight="1">
      <c r="A9" s="8"/>
      <c r="B9" s="9" t="s">
        <v>9</v>
      </c>
      <c r="C9" s="8"/>
      <c r="D9" s="10"/>
      <c r="E9" s="10"/>
      <c r="F9" s="10"/>
      <c r="G9" s="10"/>
      <c r="H9" s="10"/>
      <c r="I9" s="11"/>
      <c r="J9" s="4"/>
    </row>
    <row r="10" spans="1:12" ht="12" customHeight="1">
      <c r="A10" s="8"/>
      <c r="B10" s="1" t="s">
        <v>10</v>
      </c>
      <c r="C10" s="8"/>
      <c r="D10" s="10">
        <v>399</v>
      </c>
      <c r="E10" s="10">
        <v>1</v>
      </c>
      <c r="F10" s="12">
        <f>F19</f>
        <v>175617268.79521817</v>
      </c>
      <c r="G10" s="10" t="s">
        <v>11</v>
      </c>
      <c r="H10" s="13">
        <v>0.429533673391716</v>
      </c>
      <c r="I10" s="14">
        <f>H10*F10</f>
        <v>75433530.576630443</v>
      </c>
      <c r="J10" s="4" t="s">
        <v>12</v>
      </c>
    </row>
    <row r="11" spans="1:12" ht="12" customHeight="1">
      <c r="A11" s="8"/>
      <c r="B11" s="1" t="s">
        <v>10</v>
      </c>
      <c r="D11" s="10">
        <v>399</v>
      </c>
      <c r="E11" s="10">
        <v>3</v>
      </c>
      <c r="F11" s="15">
        <f>F22</f>
        <v>6527780.9792391956</v>
      </c>
      <c r="G11" s="10" t="s">
        <v>11</v>
      </c>
      <c r="H11" s="13">
        <v>0.429533673391716</v>
      </c>
      <c r="I11" s="14">
        <f>H11*F11</f>
        <v>2803901.7431091848</v>
      </c>
      <c r="J11" s="4" t="s">
        <v>12</v>
      </c>
    </row>
    <row r="12" spans="1:12" ht="12" customHeight="1" thickBot="1">
      <c r="A12" s="8"/>
      <c r="B12" s="16"/>
      <c r="C12" s="8"/>
      <c r="D12" s="10"/>
      <c r="E12" s="10"/>
      <c r="F12" s="17">
        <f>SUM(F10:F11)</f>
        <v>182145049.77445737</v>
      </c>
      <c r="G12" s="10"/>
      <c r="H12" s="13"/>
      <c r="I12" s="17">
        <f>SUM(I10:I11)</f>
        <v>78237432.319739625</v>
      </c>
      <c r="J12" s="4"/>
    </row>
    <row r="13" spans="1:12" ht="12" customHeight="1" thickTop="1">
      <c r="A13" s="8"/>
      <c r="B13" s="9"/>
      <c r="C13" s="8"/>
      <c r="D13" s="10"/>
      <c r="E13" s="10"/>
      <c r="F13" s="12"/>
      <c r="G13" s="10"/>
      <c r="H13" s="13"/>
      <c r="I13" s="14"/>
      <c r="J13" s="4"/>
    </row>
    <row r="14" spans="1:12" ht="12" customHeight="1">
      <c r="A14" s="8"/>
      <c r="B14" s="8"/>
      <c r="C14" s="8"/>
      <c r="D14" s="10"/>
      <c r="E14" s="10"/>
      <c r="F14" s="12"/>
      <c r="G14" s="10"/>
      <c r="H14" s="13"/>
      <c r="I14" s="14"/>
      <c r="J14" s="4"/>
    </row>
    <row r="15" spans="1:12" ht="12" customHeight="1">
      <c r="A15" s="8"/>
      <c r="B15" s="8"/>
      <c r="C15" s="8"/>
      <c r="D15" s="10"/>
      <c r="E15" s="10"/>
      <c r="F15" s="12"/>
      <c r="G15" s="10"/>
      <c r="H15" s="13"/>
      <c r="I15" s="14"/>
      <c r="J15" s="4"/>
    </row>
    <row r="16" spans="1:12" ht="12" customHeight="1">
      <c r="A16" s="8"/>
      <c r="B16" s="9" t="s">
        <v>13</v>
      </c>
      <c r="C16" s="8"/>
      <c r="D16" s="10"/>
      <c r="E16" s="10"/>
      <c r="F16" s="12"/>
      <c r="G16" s="10"/>
      <c r="H16" s="13"/>
      <c r="I16" s="14"/>
      <c r="J16" s="4"/>
    </row>
    <row r="17" spans="1:10" ht="12" customHeight="1">
      <c r="A17" s="8"/>
      <c r="B17" s="8" t="s">
        <v>14</v>
      </c>
      <c r="C17" s="8"/>
      <c r="D17" s="10"/>
      <c r="E17" s="10"/>
      <c r="F17" s="12">
        <f>'8.3.1'!B17*1000</f>
        <v>176798306.10845363</v>
      </c>
      <c r="G17" s="10"/>
      <c r="H17" s="13"/>
      <c r="I17" s="14"/>
      <c r="J17" s="4" t="s">
        <v>15</v>
      </c>
    </row>
    <row r="18" spans="1:10" ht="12" customHeight="1">
      <c r="A18" s="8"/>
      <c r="B18" s="8" t="s">
        <v>16</v>
      </c>
      <c r="C18" s="8"/>
      <c r="D18" s="18"/>
      <c r="E18" s="10"/>
      <c r="F18" s="19">
        <f>'8.3.1'!D17*1000</f>
        <v>174436231.48198268</v>
      </c>
      <c r="G18" s="10"/>
      <c r="H18" s="13"/>
      <c r="I18" s="14"/>
      <c r="J18" s="4" t="s">
        <v>15</v>
      </c>
    </row>
    <row r="19" spans="1:10" ht="12" customHeight="1">
      <c r="A19" s="8"/>
      <c r="B19" s="8" t="s">
        <v>40</v>
      </c>
      <c r="C19" s="8"/>
      <c r="F19" s="20">
        <f>AVERAGE(F17:F18)</f>
        <v>175617268.79521817</v>
      </c>
      <c r="J19" s="3" t="s">
        <v>33</v>
      </c>
    </row>
    <row r="20" spans="1:10" ht="12" customHeight="1">
      <c r="A20" s="8"/>
      <c r="B20" s="8"/>
      <c r="C20" s="8"/>
      <c r="F20" s="21"/>
      <c r="J20" s="4"/>
    </row>
    <row r="21" spans="1:10" ht="12" customHeight="1">
      <c r="B21" s="8" t="s">
        <v>41</v>
      </c>
      <c r="C21" s="8"/>
      <c r="D21" s="10"/>
      <c r="E21" s="10"/>
      <c r="F21" s="12">
        <f>'8.3.1'!B19*1000</f>
        <v>182145049.77445737</v>
      </c>
      <c r="G21" s="10"/>
      <c r="H21" s="13"/>
      <c r="I21" s="14"/>
      <c r="J21" s="4" t="s">
        <v>15</v>
      </c>
    </row>
    <row r="22" spans="1:10" ht="12" customHeight="1">
      <c r="B22" s="8" t="s">
        <v>39</v>
      </c>
      <c r="C22" s="8"/>
      <c r="D22" s="10"/>
      <c r="E22" s="10"/>
      <c r="F22" s="22">
        <f>F21-F19</f>
        <v>6527780.9792391956</v>
      </c>
      <c r="G22" s="10"/>
      <c r="H22" s="13"/>
      <c r="I22" s="14"/>
      <c r="J22" s="4" t="s">
        <v>33</v>
      </c>
    </row>
    <row r="23" spans="1:10" ht="12" customHeight="1">
      <c r="B23" s="16"/>
      <c r="C23" s="8"/>
      <c r="D23" s="10"/>
      <c r="E23" s="10"/>
      <c r="F23" s="12"/>
      <c r="G23" s="10"/>
      <c r="H23" s="13"/>
      <c r="I23" s="14"/>
      <c r="J23" s="4"/>
    </row>
    <row r="24" spans="1:10" ht="12" customHeight="1">
      <c r="B24" s="16"/>
      <c r="C24" s="8"/>
      <c r="D24" s="10"/>
      <c r="E24" s="10"/>
      <c r="F24" s="12"/>
      <c r="G24" s="10"/>
      <c r="H24" s="13"/>
      <c r="I24" s="14"/>
      <c r="J24" s="4"/>
    </row>
    <row r="25" spans="1:10" ht="12" customHeight="1">
      <c r="A25" s="8"/>
      <c r="B25" s="16"/>
      <c r="C25" s="8"/>
      <c r="D25" s="10"/>
      <c r="E25" s="10"/>
      <c r="F25" s="12"/>
      <c r="G25" s="10"/>
      <c r="H25" s="13"/>
      <c r="I25" s="14"/>
      <c r="J25" s="4"/>
    </row>
    <row r="26" spans="1:10" ht="12" customHeight="1">
      <c r="A26" s="8"/>
      <c r="B26" s="16"/>
      <c r="C26" s="8"/>
      <c r="D26" s="10"/>
      <c r="E26" s="10"/>
      <c r="F26" s="12"/>
      <c r="G26" s="10"/>
      <c r="H26" s="13"/>
      <c r="I26" s="14"/>
      <c r="J26" s="4"/>
    </row>
    <row r="27" spans="1:10" ht="12" customHeight="1">
      <c r="A27" s="8"/>
      <c r="B27" s="8"/>
      <c r="C27" s="8"/>
      <c r="D27" s="10"/>
      <c r="E27" s="10"/>
      <c r="F27" s="12"/>
      <c r="G27" s="10"/>
      <c r="H27" s="13"/>
      <c r="I27" s="14"/>
      <c r="J27" s="4"/>
    </row>
    <row r="28" spans="1:10" ht="12" customHeight="1">
      <c r="A28" s="8"/>
      <c r="B28" s="8"/>
      <c r="C28" s="8"/>
      <c r="D28" s="10"/>
      <c r="E28" s="10"/>
      <c r="F28" s="12"/>
      <c r="G28" s="10"/>
      <c r="H28" s="13"/>
      <c r="I28" s="14"/>
      <c r="J28" s="4"/>
    </row>
    <row r="29" spans="1:10" ht="12" customHeight="1">
      <c r="A29" s="8"/>
      <c r="B29" s="8"/>
      <c r="C29" s="8"/>
      <c r="D29" s="10"/>
      <c r="E29" s="10"/>
      <c r="F29" s="12"/>
      <c r="G29" s="10"/>
      <c r="H29" s="13"/>
      <c r="I29" s="14"/>
      <c r="J29" s="4"/>
    </row>
    <row r="30" spans="1:10" ht="12" customHeight="1" thickBot="1">
      <c r="A30" s="8"/>
      <c r="B30" s="23" t="s">
        <v>17</v>
      </c>
      <c r="C30" s="8"/>
      <c r="D30" s="10"/>
      <c r="E30" s="10"/>
      <c r="F30" s="10"/>
      <c r="G30" s="10"/>
      <c r="H30" s="10"/>
      <c r="I30" s="10"/>
      <c r="J30" s="4"/>
    </row>
    <row r="31" spans="1:10" ht="12" customHeight="1">
      <c r="A31" s="53" t="s">
        <v>38</v>
      </c>
      <c r="B31" s="54"/>
      <c r="C31" s="54"/>
      <c r="D31" s="54"/>
      <c r="E31" s="54"/>
      <c r="F31" s="54"/>
      <c r="G31" s="54"/>
      <c r="H31" s="54"/>
      <c r="I31" s="54"/>
      <c r="J31" s="55"/>
    </row>
    <row r="32" spans="1:10" ht="12" customHeight="1">
      <c r="A32" s="56"/>
      <c r="B32" s="57"/>
      <c r="C32" s="57"/>
      <c r="D32" s="57"/>
      <c r="E32" s="57"/>
      <c r="F32" s="57"/>
      <c r="G32" s="57"/>
      <c r="H32" s="57"/>
      <c r="I32" s="57"/>
      <c r="J32" s="58"/>
    </row>
    <row r="33" spans="1:10" ht="12" customHeight="1">
      <c r="A33" s="56"/>
      <c r="B33" s="57"/>
      <c r="C33" s="57"/>
      <c r="D33" s="57"/>
      <c r="E33" s="57"/>
      <c r="F33" s="57"/>
      <c r="G33" s="57"/>
      <c r="H33" s="57"/>
      <c r="I33" s="57"/>
      <c r="J33" s="58"/>
    </row>
    <row r="34" spans="1:10" ht="12" customHeight="1">
      <c r="A34" s="56"/>
      <c r="B34" s="57"/>
      <c r="C34" s="57"/>
      <c r="D34" s="57"/>
      <c r="E34" s="57"/>
      <c r="F34" s="57"/>
      <c r="G34" s="57"/>
      <c r="H34" s="57"/>
      <c r="I34" s="57"/>
      <c r="J34" s="58"/>
    </row>
    <row r="35" spans="1:10" ht="12" customHeight="1">
      <c r="A35" s="56"/>
      <c r="B35" s="57"/>
      <c r="C35" s="57"/>
      <c r="D35" s="57"/>
      <c r="E35" s="57"/>
      <c r="F35" s="57"/>
      <c r="G35" s="57"/>
      <c r="H35" s="57"/>
      <c r="I35" s="57"/>
      <c r="J35" s="58"/>
    </row>
    <row r="36" spans="1:10" ht="12" customHeight="1">
      <c r="A36" s="56"/>
      <c r="B36" s="57"/>
      <c r="C36" s="57"/>
      <c r="D36" s="57"/>
      <c r="E36" s="57"/>
      <c r="F36" s="57"/>
      <c r="G36" s="57"/>
      <c r="H36" s="57"/>
      <c r="I36" s="57"/>
      <c r="J36" s="58"/>
    </row>
    <row r="37" spans="1:10" ht="12" customHeight="1">
      <c r="A37" s="56"/>
      <c r="B37" s="57"/>
      <c r="C37" s="57"/>
      <c r="D37" s="57"/>
      <c r="E37" s="57"/>
      <c r="F37" s="57"/>
      <c r="G37" s="57"/>
      <c r="H37" s="57"/>
      <c r="I37" s="57"/>
      <c r="J37" s="58"/>
    </row>
    <row r="38" spans="1:10" ht="12" customHeight="1" thickBot="1">
      <c r="A38" s="59"/>
      <c r="B38" s="60"/>
      <c r="C38" s="60"/>
      <c r="D38" s="60"/>
      <c r="E38" s="60"/>
      <c r="F38" s="60"/>
      <c r="G38" s="60"/>
      <c r="H38" s="60"/>
      <c r="I38" s="60"/>
      <c r="J38" s="61"/>
    </row>
    <row r="39" spans="1:10" ht="12" customHeight="1">
      <c r="A39" s="8"/>
      <c r="B39" s="8"/>
      <c r="C39" s="8"/>
      <c r="D39" s="10"/>
      <c r="E39" s="10"/>
      <c r="F39" s="10"/>
      <c r="G39" s="10"/>
      <c r="H39" s="10"/>
      <c r="I39" s="10"/>
      <c r="J39" s="10"/>
    </row>
    <row r="40" spans="1:10" ht="12" customHeight="1"/>
    <row r="42" spans="1:10">
      <c r="D42" s="5"/>
      <c r="G42" s="24"/>
    </row>
    <row r="43" spans="1:10">
      <c r="D43" s="25"/>
    </row>
    <row r="44" spans="1:10">
      <c r="D44" s="25"/>
    </row>
    <row r="45" spans="1:10">
      <c r="D45" s="25"/>
    </row>
    <row r="46" spans="1:10">
      <c r="D46" s="25"/>
    </row>
    <row r="47" spans="1:10">
      <c r="D47" s="25"/>
    </row>
    <row r="48" spans="1:10">
      <c r="D48" s="25"/>
    </row>
    <row r="49" spans="4:4">
      <c r="D49" s="25"/>
    </row>
    <row r="50" spans="4:4">
      <c r="D50" s="25"/>
    </row>
    <row r="51" spans="4:4">
      <c r="D51" s="25"/>
    </row>
    <row r="52" spans="4:4">
      <c r="D52" s="25"/>
    </row>
    <row r="53" spans="4:4">
      <c r="D53" s="25"/>
    </row>
    <row r="54" spans="4:4">
      <c r="D54" s="25"/>
    </row>
    <row r="55" spans="4:4">
      <c r="D55" s="25"/>
    </row>
    <row r="56" spans="4:4">
      <c r="D56" s="25"/>
    </row>
    <row r="57" spans="4:4">
      <c r="D57" s="25"/>
    </row>
    <row r="58" spans="4:4">
      <c r="D58" s="25"/>
    </row>
    <row r="59" spans="4:4">
      <c r="D59" s="25"/>
    </row>
    <row r="60" spans="4:4">
      <c r="D60" s="25"/>
    </row>
    <row r="61" spans="4:4">
      <c r="D61" s="25"/>
    </row>
    <row r="62" spans="4:4">
      <c r="D62" s="25"/>
    </row>
    <row r="63" spans="4:4">
      <c r="D63" s="25"/>
    </row>
    <row r="64" spans="4:4">
      <c r="D64" s="25"/>
    </row>
    <row r="65" spans="4:4">
      <c r="D65" s="25"/>
    </row>
    <row r="66" spans="4:4">
      <c r="D66" s="25"/>
    </row>
    <row r="67" spans="4:4">
      <c r="D67" s="25"/>
    </row>
    <row r="68" spans="4:4">
      <c r="D68" s="25"/>
    </row>
    <row r="69" spans="4:4">
      <c r="D69" s="25"/>
    </row>
    <row r="70" spans="4:4">
      <c r="D70" s="25"/>
    </row>
    <row r="71" spans="4:4">
      <c r="D71" s="25"/>
    </row>
    <row r="72" spans="4:4">
      <c r="D72" s="25"/>
    </row>
    <row r="73" spans="4:4">
      <c r="D73" s="25"/>
    </row>
    <row r="74" spans="4:4">
      <c r="D74" s="25"/>
    </row>
    <row r="75" spans="4:4">
      <c r="D75" s="25"/>
    </row>
    <row r="76" spans="4:4">
      <c r="D76" s="25"/>
    </row>
    <row r="77" spans="4:4">
      <c r="D77" s="25"/>
    </row>
    <row r="78" spans="4:4">
      <c r="D78" s="25"/>
    </row>
    <row r="79" spans="4:4">
      <c r="D79" s="25"/>
    </row>
    <row r="80" spans="4:4">
      <c r="D80" s="25"/>
    </row>
    <row r="81" spans="4:4">
      <c r="D81" s="25"/>
    </row>
    <row r="82" spans="4:4">
      <c r="D82" s="25"/>
    </row>
    <row r="83" spans="4:4">
      <c r="D83" s="25"/>
    </row>
    <row r="84" spans="4:4">
      <c r="D84" s="25"/>
    </row>
    <row r="85" spans="4:4">
      <c r="D85" s="25"/>
    </row>
    <row r="86" spans="4:4">
      <c r="D86" s="25"/>
    </row>
    <row r="87" spans="4:4">
      <c r="D87" s="25"/>
    </row>
    <row r="88" spans="4:4">
      <c r="D88" s="25"/>
    </row>
    <row r="89" spans="4:4">
      <c r="D89" s="25"/>
    </row>
    <row r="90" spans="4:4">
      <c r="D90" s="25"/>
    </row>
    <row r="91" spans="4:4">
      <c r="D91" s="25"/>
    </row>
    <row r="92" spans="4:4">
      <c r="D92" s="25"/>
    </row>
    <row r="93" spans="4:4">
      <c r="D93" s="25"/>
    </row>
    <row r="94" spans="4:4">
      <c r="D94" s="25"/>
    </row>
    <row r="95" spans="4:4">
      <c r="D95" s="25"/>
    </row>
    <row r="96" spans="4:4">
      <c r="D96" s="25"/>
    </row>
    <row r="97" spans="4:4">
      <c r="D97" s="25"/>
    </row>
    <row r="98" spans="4:4">
      <c r="D98" s="25"/>
    </row>
    <row r="99" spans="4:4">
      <c r="D99" s="25"/>
    </row>
    <row r="100" spans="4:4">
      <c r="D100" s="25"/>
    </row>
    <row r="101" spans="4:4">
      <c r="D101" s="25"/>
    </row>
    <row r="102" spans="4:4">
      <c r="D102" s="25"/>
    </row>
    <row r="103" spans="4:4">
      <c r="D103" s="25"/>
    </row>
    <row r="104" spans="4:4">
      <c r="D104" s="25"/>
    </row>
    <row r="105" spans="4:4">
      <c r="D105" s="25"/>
    </row>
    <row r="106" spans="4:4">
      <c r="D106" s="25"/>
    </row>
    <row r="107" spans="4:4">
      <c r="D107" s="25"/>
    </row>
    <row r="108" spans="4:4">
      <c r="D108" s="25"/>
    </row>
    <row r="109" spans="4:4">
      <c r="D109" s="25"/>
    </row>
    <row r="110" spans="4:4">
      <c r="D110" s="25"/>
    </row>
    <row r="111" spans="4:4">
      <c r="D111" s="25"/>
    </row>
    <row r="112" spans="4:4">
      <c r="D112" s="25"/>
    </row>
    <row r="113" spans="4:4">
      <c r="D113" s="25"/>
    </row>
    <row r="114" spans="4:4">
      <c r="D114" s="25"/>
    </row>
    <row r="115" spans="4:4">
      <c r="D115" s="25"/>
    </row>
    <row r="116" spans="4:4">
      <c r="D116" s="25"/>
    </row>
    <row r="117" spans="4:4">
      <c r="D117" s="25"/>
    </row>
    <row r="118" spans="4:4">
      <c r="D118" s="25"/>
    </row>
    <row r="119" spans="4:4">
      <c r="D119" s="25"/>
    </row>
    <row r="120" spans="4:4">
      <c r="D120" s="25"/>
    </row>
    <row r="121" spans="4:4">
      <c r="D121" s="25"/>
    </row>
    <row r="122" spans="4:4">
      <c r="D122" s="25"/>
    </row>
    <row r="123" spans="4:4">
      <c r="D123" s="25"/>
    </row>
    <row r="124" spans="4:4">
      <c r="D124" s="25"/>
    </row>
    <row r="125" spans="4:4">
      <c r="D125" s="25"/>
    </row>
    <row r="126" spans="4:4">
      <c r="D126" s="25"/>
    </row>
    <row r="127" spans="4:4">
      <c r="D127" s="25"/>
    </row>
    <row r="128" spans="4:4">
      <c r="D128" s="25"/>
    </row>
    <row r="129" spans="4:4">
      <c r="D129" s="25"/>
    </row>
    <row r="130" spans="4:4">
      <c r="D130" s="25"/>
    </row>
    <row r="131" spans="4:4">
      <c r="D131" s="25"/>
    </row>
    <row r="132" spans="4:4">
      <c r="D132" s="25"/>
    </row>
    <row r="133" spans="4:4">
      <c r="D133" s="25"/>
    </row>
    <row r="134" spans="4:4">
      <c r="D134" s="25"/>
    </row>
    <row r="135" spans="4:4">
      <c r="D135" s="25"/>
    </row>
    <row r="136" spans="4:4">
      <c r="D136" s="25"/>
    </row>
    <row r="137" spans="4:4">
      <c r="D137" s="25"/>
    </row>
    <row r="138" spans="4:4">
      <c r="D138" s="25"/>
    </row>
    <row r="139" spans="4:4">
      <c r="D139" s="25"/>
    </row>
    <row r="140" spans="4:4">
      <c r="D140" s="25"/>
    </row>
    <row r="141" spans="4:4">
      <c r="D141" s="25"/>
    </row>
    <row r="142" spans="4:4">
      <c r="D142" s="25"/>
    </row>
    <row r="143" spans="4:4">
      <c r="D143" s="25"/>
    </row>
    <row r="144" spans="4:4">
      <c r="D144" s="25"/>
    </row>
    <row r="145" spans="4:4">
      <c r="D145" s="25"/>
    </row>
    <row r="146" spans="4:4">
      <c r="D146" s="25"/>
    </row>
    <row r="147" spans="4:4">
      <c r="D147" s="25"/>
    </row>
    <row r="148" spans="4:4">
      <c r="D148" s="25"/>
    </row>
    <row r="149" spans="4:4">
      <c r="D149" s="25"/>
    </row>
    <row r="150" spans="4:4">
      <c r="D150" s="25"/>
    </row>
    <row r="151" spans="4:4">
      <c r="D151" s="25"/>
    </row>
    <row r="152" spans="4:4">
      <c r="D152" s="25"/>
    </row>
    <row r="153" spans="4:4">
      <c r="D153" s="25"/>
    </row>
    <row r="154" spans="4:4">
      <c r="D154" s="25"/>
    </row>
    <row r="155" spans="4:4">
      <c r="D155" s="25"/>
    </row>
    <row r="156" spans="4:4">
      <c r="D156" s="25"/>
    </row>
    <row r="157" spans="4:4">
      <c r="D157" s="25"/>
    </row>
    <row r="158" spans="4:4">
      <c r="D158" s="25"/>
    </row>
    <row r="159" spans="4:4">
      <c r="D159" s="25"/>
    </row>
    <row r="160" spans="4:4">
      <c r="D160" s="25"/>
    </row>
    <row r="161" spans="4:4">
      <c r="D161" s="25"/>
    </row>
    <row r="162" spans="4:4">
      <c r="D162" s="25"/>
    </row>
    <row r="163" spans="4:4">
      <c r="D163" s="25"/>
    </row>
    <row r="164" spans="4:4">
      <c r="D164" s="25"/>
    </row>
    <row r="165" spans="4:4">
      <c r="D165" s="25"/>
    </row>
    <row r="166" spans="4:4">
      <c r="D166" s="25"/>
    </row>
    <row r="167" spans="4:4">
      <c r="D167" s="25"/>
    </row>
    <row r="168" spans="4:4">
      <c r="D168" s="25"/>
    </row>
    <row r="169" spans="4:4">
      <c r="D169" s="25"/>
    </row>
    <row r="170" spans="4:4">
      <c r="D170" s="25"/>
    </row>
    <row r="171" spans="4:4">
      <c r="D171" s="25"/>
    </row>
    <row r="172" spans="4:4">
      <c r="D172" s="25"/>
    </row>
    <row r="173" spans="4:4">
      <c r="D173" s="25"/>
    </row>
    <row r="174" spans="4:4">
      <c r="D174" s="25"/>
    </row>
    <row r="175" spans="4:4">
      <c r="D175" s="25"/>
    </row>
    <row r="176" spans="4:4">
      <c r="D176" s="25"/>
    </row>
    <row r="177" spans="4:4">
      <c r="D177" s="25"/>
    </row>
    <row r="178" spans="4:4">
      <c r="D178" s="25"/>
    </row>
    <row r="179" spans="4:4">
      <c r="D179" s="25"/>
    </row>
    <row r="180" spans="4:4">
      <c r="D180" s="25"/>
    </row>
    <row r="181" spans="4:4">
      <c r="D181" s="25"/>
    </row>
    <row r="182" spans="4:4">
      <c r="D182" s="25"/>
    </row>
    <row r="183" spans="4:4">
      <c r="D183" s="25"/>
    </row>
    <row r="184" spans="4:4">
      <c r="D184" s="25"/>
    </row>
    <row r="185" spans="4:4">
      <c r="D185" s="25"/>
    </row>
    <row r="186" spans="4:4">
      <c r="D186" s="25"/>
    </row>
    <row r="187" spans="4:4">
      <c r="D187" s="25"/>
    </row>
    <row r="188" spans="4:4">
      <c r="D188" s="25"/>
    </row>
    <row r="189" spans="4:4">
      <c r="D189" s="25"/>
    </row>
    <row r="190" spans="4:4">
      <c r="D190" s="25"/>
    </row>
    <row r="191" spans="4:4">
      <c r="D191" s="25"/>
    </row>
    <row r="192" spans="4:4">
      <c r="D192" s="25"/>
    </row>
    <row r="193" spans="4:4">
      <c r="D193" s="25"/>
    </row>
    <row r="194" spans="4:4">
      <c r="D194" s="25"/>
    </row>
    <row r="195" spans="4:4">
      <c r="D195" s="25"/>
    </row>
    <row r="196" spans="4:4">
      <c r="D196" s="25"/>
    </row>
    <row r="197" spans="4:4">
      <c r="D197" s="25"/>
    </row>
    <row r="198" spans="4:4">
      <c r="D198" s="25"/>
    </row>
    <row r="199" spans="4:4">
      <c r="D199" s="25"/>
    </row>
    <row r="200" spans="4:4">
      <c r="D200" s="25"/>
    </row>
    <row r="201" spans="4:4">
      <c r="D201" s="25"/>
    </row>
    <row r="202" spans="4:4">
      <c r="D202" s="25"/>
    </row>
    <row r="203" spans="4:4">
      <c r="D203" s="25"/>
    </row>
    <row r="204" spans="4:4">
      <c r="D204" s="25"/>
    </row>
    <row r="205" spans="4:4">
      <c r="D205" s="25"/>
    </row>
    <row r="206" spans="4:4">
      <c r="D206" s="25"/>
    </row>
    <row r="207" spans="4:4">
      <c r="D207" s="25"/>
    </row>
    <row r="208" spans="4:4">
      <c r="D208" s="25"/>
    </row>
    <row r="209" spans="4:4">
      <c r="D209" s="25"/>
    </row>
    <row r="210" spans="4:4">
      <c r="D210" s="25"/>
    </row>
    <row r="211" spans="4:4">
      <c r="D211" s="25"/>
    </row>
    <row r="212" spans="4:4">
      <c r="D212" s="25"/>
    </row>
    <row r="213" spans="4:4">
      <c r="D213" s="25"/>
    </row>
    <row r="214" spans="4:4">
      <c r="D214" s="25"/>
    </row>
    <row r="215" spans="4:4">
      <c r="D215" s="25"/>
    </row>
    <row r="216" spans="4:4">
      <c r="D216" s="25"/>
    </row>
    <row r="217" spans="4:4">
      <c r="D217" s="25"/>
    </row>
    <row r="218" spans="4:4">
      <c r="D218" s="25"/>
    </row>
    <row r="219" spans="4:4">
      <c r="D219" s="25"/>
    </row>
    <row r="220" spans="4:4">
      <c r="D220" s="25"/>
    </row>
    <row r="221" spans="4:4">
      <c r="D221" s="25"/>
    </row>
    <row r="222" spans="4:4">
      <c r="D222" s="25"/>
    </row>
    <row r="223" spans="4:4">
      <c r="D223" s="25"/>
    </row>
    <row r="224" spans="4:4">
      <c r="D224" s="25"/>
    </row>
    <row r="225" spans="4:4">
      <c r="D225" s="25"/>
    </row>
    <row r="226" spans="4:4">
      <c r="D226" s="25"/>
    </row>
    <row r="227" spans="4:4">
      <c r="D227" s="25"/>
    </row>
    <row r="228" spans="4:4">
      <c r="D228" s="25"/>
    </row>
    <row r="229" spans="4:4">
      <c r="D229" s="25"/>
    </row>
    <row r="230" spans="4:4">
      <c r="D230" s="25"/>
    </row>
    <row r="231" spans="4:4">
      <c r="D231" s="25"/>
    </row>
    <row r="232" spans="4:4">
      <c r="D232" s="25"/>
    </row>
    <row r="233" spans="4:4">
      <c r="D233" s="25"/>
    </row>
    <row r="234" spans="4:4">
      <c r="D234" s="25"/>
    </row>
    <row r="235" spans="4:4">
      <c r="D235" s="25"/>
    </row>
    <row r="236" spans="4:4">
      <c r="D236" s="25"/>
    </row>
    <row r="237" spans="4:4">
      <c r="D237" s="25"/>
    </row>
    <row r="238" spans="4:4">
      <c r="D238" s="25"/>
    </row>
    <row r="239" spans="4:4">
      <c r="D239" s="25"/>
    </row>
    <row r="240" spans="4:4">
      <c r="D240" s="25"/>
    </row>
    <row r="241" spans="4:4">
      <c r="D241" s="25"/>
    </row>
    <row r="242" spans="4:4">
      <c r="D242" s="25"/>
    </row>
    <row r="243" spans="4:4">
      <c r="D243" s="25"/>
    </row>
    <row r="244" spans="4:4">
      <c r="D244" s="25"/>
    </row>
    <row r="245" spans="4:4">
      <c r="D245" s="25"/>
    </row>
    <row r="246" spans="4:4">
      <c r="D246" s="25"/>
    </row>
    <row r="247" spans="4:4">
      <c r="D247" s="25"/>
    </row>
    <row r="248" spans="4:4">
      <c r="D248" s="25"/>
    </row>
    <row r="249" spans="4:4">
      <c r="D249" s="25"/>
    </row>
    <row r="250" spans="4:4">
      <c r="D250" s="25"/>
    </row>
    <row r="251" spans="4:4">
      <c r="D251" s="25"/>
    </row>
    <row r="252" spans="4:4">
      <c r="D252" s="25"/>
    </row>
    <row r="253" spans="4:4">
      <c r="D253" s="25"/>
    </row>
    <row r="254" spans="4:4">
      <c r="D254" s="25"/>
    </row>
    <row r="255" spans="4:4">
      <c r="D255" s="25"/>
    </row>
    <row r="256" spans="4:4">
      <c r="D256" s="25"/>
    </row>
    <row r="257" spans="4:4">
      <c r="D257" s="25"/>
    </row>
    <row r="258" spans="4:4">
      <c r="D258" s="25"/>
    </row>
    <row r="259" spans="4:4">
      <c r="D259" s="25"/>
    </row>
    <row r="260" spans="4:4">
      <c r="D260" s="25"/>
    </row>
    <row r="261" spans="4:4">
      <c r="D261" s="25"/>
    </row>
    <row r="262" spans="4:4">
      <c r="D262" s="25"/>
    </row>
    <row r="263" spans="4:4">
      <c r="D263" s="25"/>
    </row>
    <row r="264" spans="4:4">
      <c r="D264" s="25"/>
    </row>
    <row r="265" spans="4:4">
      <c r="D265" s="25"/>
    </row>
    <row r="266" spans="4:4">
      <c r="D266" s="25"/>
    </row>
    <row r="267" spans="4:4">
      <c r="D267" s="25"/>
    </row>
    <row r="268" spans="4:4">
      <c r="D268" s="25"/>
    </row>
    <row r="269" spans="4:4">
      <c r="D269" s="25"/>
    </row>
    <row r="270" spans="4:4">
      <c r="D270" s="25"/>
    </row>
    <row r="271" spans="4:4">
      <c r="D271" s="25"/>
    </row>
    <row r="272" spans="4:4">
      <c r="D272" s="25"/>
    </row>
    <row r="273" spans="4:4">
      <c r="D273" s="25"/>
    </row>
    <row r="274" spans="4:4">
      <c r="D274" s="25"/>
    </row>
    <row r="275" spans="4:4">
      <c r="D275" s="25"/>
    </row>
    <row r="276" spans="4:4">
      <c r="D276" s="25"/>
    </row>
    <row r="277" spans="4:4">
      <c r="D277" s="25"/>
    </row>
    <row r="278" spans="4:4">
      <c r="D278" s="25"/>
    </row>
    <row r="279" spans="4:4">
      <c r="D279" s="25"/>
    </row>
    <row r="280" spans="4:4">
      <c r="D280" s="25"/>
    </row>
    <row r="281" spans="4:4">
      <c r="D281" s="25"/>
    </row>
    <row r="282" spans="4:4">
      <c r="D282" s="25"/>
    </row>
    <row r="283" spans="4:4">
      <c r="D283" s="25"/>
    </row>
    <row r="284" spans="4:4">
      <c r="D284" s="25"/>
    </row>
    <row r="285" spans="4:4">
      <c r="D285" s="25"/>
    </row>
    <row r="286" spans="4:4">
      <c r="D286" s="25"/>
    </row>
    <row r="287" spans="4:4">
      <c r="D287" s="25"/>
    </row>
    <row r="288" spans="4:4">
      <c r="D288" s="25"/>
    </row>
    <row r="289" spans="4:4">
      <c r="D289" s="25"/>
    </row>
    <row r="290" spans="4:4">
      <c r="D290" s="25"/>
    </row>
    <row r="291" spans="4:4">
      <c r="D291" s="25"/>
    </row>
    <row r="292" spans="4:4">
      <c r="D292" s="25"/>
    </row>
    <row r="293" spans="4:4">
      <c r="D293" s="25"/>
    </row>
    <row r="294" spans="4:4">
      <c r="D294" s="25"/>
    </row>
    <row r="295" spans="4:4">
      <c r="D295" s="25"/>
    </row>
    <row r="296" spans="4:4">
      <c r="D296" s="25"/>
    </row>
    <row r="297" spans="4:4">
      <c r="D297" s="25"/>
    </row>
    <row r="298" spans="4:4">
      <c r="D298" s="25"/>
    </row>
    <row r="299" spans="4:4">
      <c r="D299" s="25"/>
    </row>
    <row r="300" spans="4:4">
      <c r="D300" s="25"/>
    </row>
    <row r="301" spans="4:4">
      <c r="D301" s="25"/>
    </row>
    <row r="302" spans="4:4">
      <c r="D302" s="25"/>
    </row>
    <row r="303" spans="4:4">
      <c r="D303" s="25"/>
    </row>
    <row r="304" spans="4:4">
      <c r="D304" s="25"/>
    </row>
    <row r="305" spans="4:4">
      <c r="D305" s="25"/>
    </row>
    <row r="306" spans="4:4">
      <c r="D306" s="25"/>
    </row>
    <row r="307" spans="4:4">
      <c r="D307" s="25"/>
    </row>
    <row r="308" spans="4:4">
      <c r="D308" s="25"/>
    </row>
    <row r="309" spans="4:4">
      <c r="D309" s="25"/>
    </row>
    <row r="310" spans="4:4">
      <c r="D310" s="25"/>
    </row>
    <row r="311" spans="4:4">
      <c r="D311" s="25"/>
    </row>
    <row r="312" spans="4:4">
      <c r="D312" s="25"/>
    </row>
    <row r="313" spans="4:4">
      <c r="D313" s="25"/>
    </row>
    <row r="314" spans="4:4">
      <c r="D314" s="25"/>
    </row>
    <row r="315" spans="4:4">
      <c r="D315" s="25"/>
    </row>
    <row r="316" spans="4:4">
      <c r="D316" s="25"/>
    </row>
    <row r="317" spans="4:4">
      <c r="D317" s="25"/>
    </row>
    <row r="318" spans="4:4">
      <c r="D318" s="25"/>
    </row>
    <row r="319" spans="4:4">
      <c r="D319" s="25"/>
    </row>
    <row r="320" spans="4:4">
      <c r="D320" s="25"/>
    </row>
    <row r="321" spans="4:4">
      <c r="D321" s="25"/>
    </row>
    <row r="322" spans="4:4">
      <c r="D322" s="25"/>
    </row>
    <row r="323" spans="4:4">
      <c r="D323" s="25"/>
    </row>
    <row r="324" spans="4:4">
      <c r="D324" s="25"/>
    </row>
    <row r="325" spans="4:4">
      <c r="D325" s="25"/>
    </row>
    <row r="326" spans="4:4">
      <c r="D326" s="25"/>
    </row>
    <row r="327" spans="4:4">
      <c r="D327" s="25"/>
    </row>
    <row r="328" spans="4:4">
      <c r="D328" s="25"/>
    </row>
    <row r="329" spans="4:4">
      <c r="D329" s="25"/>
    </row>
    <row r="330" spans="4:4">
      <c r="D330" s="25"/>
    </row>
    <row r="331" spans="4:4">
      <c r="D331" s="25"/>
    </row>
    <row r="332" spans="4:4">
      <c r="D332" s="25"/>
    </row>
    <row r="333" spans="4:4">
      <c r="D333" s="25"/>
    </row>
    <row r="334" spans="4:4">
      <c r="D334" s="25"/>
    </row>
    <row r="335" spans="4:4">
      <c r="D335" s="25"/>
    </row>
    <row r="336" spans="4:4">
      <c r="D336" s="25"/>
    </row>
    <row r="337" spans="4:4">
      <c r="D337" s="25"/>
    </row>
    <row r="338" spans="4:4">
      <c r="D338" s="25"/>
    </row>
    <row r="339" spans="4:4">
      <c r="D339" s="25"/>
    </row>
    <row r="340" spans="4:4">
      <c r="D340" s="25"/>
    </row>
    <row r="341" spans="4:4">
      <c r="D341" s="25"/>
    </row>
    <row r="342" spans="4:4">
      <c r="D342" s="25"/>
    </row>
    <row r="343" spans="4:4">
      <c r="D343" s="25"/>
    </row>
    <row r="344" spans="4:4">
      <c r="D344" s="25"/>
    </row>
    <row r="345" spans="4:4">
      <c r="D345" s="25"/>
    </row>
    <row r="346" spans="4:4">
      <c r="D346" s="25"/>
    </row>
    <row r="347" spans="4:4">
      <c r="D347" s="25"/>
    </row>
    <row r="348" spans="4:4">
      <c r="D348" s="25"/>
    </row>
    <row r="349" spans="4:4">
      <c r="D349" s="25"/>
    </row>
    <row r="350" spans="4:4">
      <c r="D350" s="25"/>
    </row>
    <row r="351" spans="4:4">
      <c r="D351" s="25"/>
    </row>
    <row r="352" spans="4:4">
      <c r="D352" s="25"/>
    </row>
    <row r="353" spans="4:4">
      <c r="D353" s="25"/>
    </row>
    <row r="354" spans="4:4">
      <c r="D354" s="25"/>
    </row>
    <row r="355" spans="4:4">
      <c r="D355" s="25"/>
    </row>
    <row r="356" spans="4:4">
      <c r="D356" s="25"/>
    </row>
    <row r="357" spans="4:4">
      <c r="D357" s="25"/>
    </row>
    <row r="358" spans="4:4">
      <c r="D358" s="25"/>
    </row>
    <row r="359" spans="4:4">
      <c r="D359" s="25"/>
    </row>
    <row r="360" spans="4:4">
      <c r="D360" s="25"/>
    </row>
    <row r="361" spans="4:4">
      <c r="D361" s="25"/>
    </row>
    <row r="362" spans="4:4">
      <c r="D362" s="25"/>
    </row>
    <row r="363" spans="4:4">
      <c r="D363" s="25"/>
    </row>
    <row r="364" spans="4:4">
      <c r="D364" s="25"/>
    </row>
    <row r="365" spans="4:4">
      <c r="D365" s="25"/>
    </row>
    <row r="366" spans="4:4">
      <c r="D366" s="25"/>
    </row>
    <row r="367" spans="4:4">
      <c r="D367" s="25"/>
    </row>
    <row r="368" spans="4:4">
      <c r="D368" s="25"/>
    </row>
    <row r="369" spans="4:4">
      <c r="D369" s="25"/>
    </row>
    <row r="370" spans="4:4">
      <c r="D370" s="25"/>
    </row>
    <row r="371" spans="4:4">
      <c r="D371" s="25"/>
    </row>
    <row r="372" spans="4:4">
      <c r="D372" s="25"/>
    </row>
    <row r="373" spans="4:4">
      <c r="D373" s="25"/>
    </row>
    <row r="374" spans="4:4">
      <c r="D374" s="25"/>
    </row>
    <row r="375" spans="4:4">
      <c r="D375" s="25"/>
    </row>
    <row r="376" spans="4:4">
      <c r="D376" s="25"/>
    </row>
    <row r="377" spans="4:4">
      <c r="D377" s="25"/>
    </row>
  </sheetData>
  <mergeCells count="1">
    <mergeCell ref="A31:J38"/>
  </mergeCells>
  <conditionalFormatting sqref="B16 B9">
    <cfRule type="cellIs" dxfId="2" priority="3" stopIfTrue="1" operator="equal">
      <formula>"Adjustment to Income/Expense/Rate Base:"</formula>
    </cfRule>
  </conditionalFormatting>
  <conditionalFormatting sqref="J1:J2">
    <cfRule type="cellIs" dxfId="1" priority="2" stopIfTrue="1" operator="equal">
      <formula>"x.x"</formula>
    </cfRule>
  </conditionalFormatting>
  <conditionalFormatting sqref="B10">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10:G15 G21:G29">
      <formula1>$G$43:$G$134</formula1>
    </dataValidation>
    <dataValidation type="list" errorStyle="warning" allowBlank="1" showInputMessage="1" showErrorMessage="1" errorTitle="FERC ACCOUNT" error="This FERC Account is not included in the drop-down list. Is this the account you want to use?" sqref="D10:D15 D21:D29">
      <formula1>$D$43:$D$377</formula1>
    </dataValidation>
    <dataValidation type="list" errorStyle="warning" allowBlank="1" showInputMessage="1" showErrorMessage="1" errorTitle="Factor" error="This factor is not included in the drop-down list. Is this the factor you want to use?" sqref="G16:G18">
      <formula1>$G$48:$G$139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18 E21:E29">
      <formula1>"1, 2, 3"</formula1>
    </dataValidation>
    <dataValidation type="list" errorStyle="warning" allowBlank="1" showInputMessage="1" showErrorMessage="1" errorTitle="FERC ACCOUNT" error="This FERC Account is not included in the drop-down list. Is this the account you want to use?" sqref="D16:D18">
      <formula1>$D$48:$D$382</formula1>
    </dataValidation>
  </dataValidations>
  <printOptions horizontalCentered="1"/>
  <pageMargins left="0.75" right="1" top="0.75" bottom="0.3"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R25"/>
  <sheetViews>
    <sheetView view="pageBreakPreview" zoomScale="75" zoomScaleNormal="87" zoomScaleSheetLayoutView="75" workbookViewId="0">
      <selection activeCell="F21" sqref="F21"/>
    </sheetView>
  </sheetViews>
  <sheetFormatPr defaultColWidth="8.75" defaultRowHeight="15"/>
  <cols>
    <col min="1" max="1" width="29.625" style="27" customWidth="1"/>
    <col min="2" max="2" width="9.75" style="27" customWidth="1"/>
    <col min="3" max="3" width="1.75" style="51" customWidth="1"/>
    <col min="4" max="4" width="9.75" style="27" customWidth="1"/>
    <col min="5" max="5" width="1.75" style="51" customWidth="1"/>
    <col min="6" max="18" width="9.75" style="27" customWidth="1"/>
    <col min="19" max="16384" width="8.75" style="27"/>
  </cols>
  <sheetData>
    <row r="1" spans="1:18">
      <c r="A1" s="26" t="str">
        <f>'8.2'!B1</f>
        <v>Rocky Mountain Power</v>
      </c>
      <c r="B1" s="1"/>
      <c r="C1" s="8"/>
      <c r="D1" s="1"/>
      <c r="E1" s="8"/>
      <c r="F1" s="1"/>
      <c r="G1" s="1"/>
      <c r="H1" s="1"/>
      <c r="I1" s="1"/>
      <c r="J1" s="1"/>
      <c r="K1" s="1"/>
      <c r="L1" s="1"/>
      <c r="M1" s="1"/>
      <c r="N1" s="1"/>
      <c r="O1" s="1"/>
      <c r="P1" s="1"/>
      <c r="Q1" s="1"/>
      <c r="R1" s="1"/>
    </row>
    <row r="2" spans="1:18">
      <c r="A2" s="26" t="s">
        <v>36</v>
      </c>
      <c r="B2" s="1"/>
      <c r="C2" s="8"/>
      <c r="D2" s="1"/>
      <c r="E2" s="8"/>
      <c r="F2" s="1"/>
      <c r="G2" s="1"/>
      <c r="H2" s="1"/>
      <c r="I2" s="1"/>
      <c r="J2" s="1"/>
      <c r="K2" s="1"/>
      <c r="L2" s="1"/>
      <c r="M2" s="1"/>
      <c r="N2" s="1"/>
      <c r="O2" s="1"/>
      <c r="P2" s="1"/>
      <c r="Q2" s="1"/>
      <c r="R2" s="1"/>
    </row>
    <row r="3" spans="1:18">
      <c r="A3" s="26" t="s">
        <v>37</v>
      </c>
      <c r="B3" s="1"/>
      <c r="C3" s="8"/>
      <c r="D3" s="1"/>
      <c r="E3" s="8"/>
      <c r="F3" s="1"/>
      <c r="G3" s="1"/>
      <c r="H3" s="1"/>
      <c r="I3" s="1"/>
      <c r="J3" s="1"/>
      <c r="K3" s="1"/>
      <c r="L3" s="1"/>
      <c r="M3" s="1"/>
      <c r="N3" s="1"/>
      <c r="O3" s="1"/>
      <c r="P3" s="1"/>
      <c r="Q3" s="1"/>
      <c r="R3" s="1"/>
    </row>
    <row r="4" spans="1:18">
      <c r="A4" s="26" t="s">
        <v>18</v>
      </c>
      <c r="B4" s="1"/>
      <c r="C4" s="8"/>
      <c r="D4" s="1"/>
      <c r="E4" s="8"/>
      <c r="F4" s="1"/>
      <c r="G4" s="1"/>
      <c r="H4" s="1"/>
      <c r="I4" s="1"/>
      <c r="J4" s="1"/>
      <c r="K4" s="1"/>
      <c r="L4" s="1"/>
      <c r="M4" s="1"/>
      <c r="N4" s="1"/>
      <c r="O4" s="1"/>
      <c r="P4" s="1"/>
      <c r="Q4" s="1"/>
      <c r="R4" s="1"/>
    </row>
    <row r="5" spans="1:18">
      <c r="A5" s="26"/>
      <c r="B5" s="1"/>
      <c r="C5" s="8"/>
      <c r="D5" s="1"/>
      <c r="E5" s="8"/>
      <c r="F5" s="1"/>
      <c r="G5" s="1"/>
      <c r="H5" s="1"/>
      <c r="I5" s="1"/>
      <c r="J5" s="1"/>
      <c r="K5" s="1"/>
      <c r="L5" s="1"/>
      <c r="M5" s="1"/>
      <c r="N5" s="1"/>
      <c r="O5" s="1"/>
      <c r="P5" s="1"/>
      <c r="Q5" s="1"/>
      <c r="R5" s="1"/>
    </row>
    <row r="6" spans="1:18" ht="22.9" customHeight="1" thickBot="1">
      <c r="A6" s="28" t="s">
        <v>19</v>
      </c>
      <c r="B6" s="3" t="s">
        <v>20</v>
      </c>
      <c r="C6" s="10"/>
      <c r="D6" s="3" t="s">
        <v>20</v>
      </c>
      <c r="E6" s="10"/>
      <c r="F6" s="3" t="s">
        <v>21</v>
      </c>
      <c r="G6" s="3" t="s">
        <v>21</v>
      </c>
      <c r="H6" s="3" t="s">
        <v>21</v>
      </c>
      <c r="I6" s="3" t="s">
        <v>21</v>
      </c>
      <c r="J6" s="3" t="s">
        <v>21</v>
      </c>
      <c r="K6" s="3" t="s">
        <v>21</v>
      </c>
      <c r="L6" s="3" t="s">
        <v>21</v>
      </c>
      <c r="M6" s="3" t="s">
        <v>21</v>
      </c>
      <c r="N6" s="3" t="s">
        <v>21</v>
      </c>
      <c r="O6" s="3" t="s">
        <v>21</v>
      </c>
      <c r="P6" s="3" t="s">
        <v>21</v>
      </c>
      <c r="Q6" s="3" t="s">
        <v>21</v>
      </c>
      <c r="R6" s="3" t="s">
        <v>21</v>
      </c>
    </row>
    <row r="7" spans="1:18" s="32" customFormat="1" ht="60" customHeight="1">
      <c r="A7" s="29" t="s">
        <v>22</v>
      </c>
      <c r="B7" s="30">
        <v>40330</v>
      </c>
      <c r="C7" s="31"/>
      <c r="D7" s="30">
        <v>40695</v>
      </c>
      <c r="E7" s="31"/>
      <c r="F7" s="30">
        <v>41030</v>
      </c>
      <c r="G7" s="30">
        <v>41061</v>
      </c>
      <c r="H7" s="30">
        <v>41091</v>
      </c>
      <c r="I7" s="30">
        <v>41122</v>
      </c>
      <c r="J7" s="30">
        <v>41153</v>
      </c>
      <c r="K7" s="30">
        <v>41183</v>
      </c>
      <c r="L7" s="30">
        <v>41214</v>
      </c>
      <c r="M7" s="30">
        <v>41244</v>
      </c>
      <c r="N7" s="30">
        <v>41275</v>
      </c>
      <c r="O7" s="30">
        <v>41306</v>
      </c>
      <c r="P7" s="30">
        <v>41334</v>
      </c>
      <c r="Q7" s="30">
        <v>41365</v>
      </c>
      <c r="R7" s="30">
        <v>41395</v>
      </c>
    </row>
    <row r="8" spans="1:18" ht="24.6" customHeight="1">
      <c r="A8" s="33" t="s">
        <v>23</v>
      </c>
      <c r="B8" s="34">
        <v>417072.17952999996</v>
      </c>
      <c r="C8" s="35"/>
      <c r="D8" s="34">
        <v>429423.70836999995</v>
      </c>
      <c r="E8" s="35"/>
      <c r="F8" s="34">
        <v>449505.79033999995</v>
      </c>
      <c r="G8" s="34">
        <v>453529.79033999995</v>
      </c>
      <c r="H8" s="34">
        <v>454753.02133999998</v>
      </c>
      <c r="I8" s="34">
        <v>457038.02133999998</v>
      </c>
      <c r="J8" s="34">
        <v>459646.02133999998</v>
      </c>
      <c r="K8" s="34">
        <v>462226.02133999998</v>
      </c>
      <c r="L8" s="34">
        <v>467768.02133999998</v>
      </c>
      <c r="M8" s="34">
        <v>474367.02133999998</v>
      </c>
      <c r="N8" s="34">
        <v>474828.02133999998</v>
      </c>
      <c r="O8" s="34">
        <v>475549.02133999998</v>
      </c>
      <c r="P8" s="34">
        <v>476145.19433999999</v>
      </c>
      <c r="Q8" s="34">
        <v>479437.19433999999</v>
      </c>
      <c r="R8" s="34">
        <v>480141.19433999999</v>
      </c>
    </row>
    <row r="9" spans="1:18" ht="24.6" customHeight="1">
      <c r="A9" s="33" t="s">
        <v>24</v>
      </c>
      <c r="B9" s="34">
        <v>14839.525270000002</v>
      </c>
      <c r="C9" s="35"/>
      <c r="D9" s="34">
        <v>15042.494739999998</v>
      </c>
      <c r="E9" s="35"/>
      <c r="F9" s="34">
        <v>15163.183003076923</v>
      </c>
      <c r="G9" s="34">
        <v>15163.183003076923</v>
      </c>
      <c r="H9" s="34">
        <v>15163.183003076923</v>
      </c>
      <c r="I9" s="34">
        <v>15163.183003076923</v>
      </c>
      <c r="J9" s="34">
        <v>15163.183003076923</v>
      </c>
      <c r="K9" s="34">
        <v>15163.183003076923</v>
      </c>
      <c r="L9" s="34">
        <v>15163.183003076923</v>
      </c>
      <c r="M9" s="34">
        <v>15163.183003076923</v>
      </c>
      <c r="N9" s="34">
        <v>15163.183003076923</v>
      </c>
      <c r="O9" s="34">
        <v>15163.183003076923</v>
      </c>
      <c r="P9" s="34">
        <v>15163.183003076923</v>
      </c>
      <c r="Q9" s="34">
        <v>15163.183003076923</v>
      </c>
      <c r="R9" s="34">
        <v>15163.183003076923</v>
      </c>
    </row>
    <row r="10" spans="1:18" ht="24.6" customHeight="1">
      <c r="A10" s="33" t="s">
        <v>25</v>
      </c>
      <c r="B10" s="34">
        <v>18749.627339999999</v>
      </c>
      <c r="C10" s="35"/>
      <c r="D10" s="34">
        <v>24182.219119999998</v>
      </c>
      <c r="E10" s="35"/>
      <c r="F10" s="34">
        <v>36454.359386879434</v>
      </c>
      <c r="G10" s="34">
        <v>37562.483665526073</v>
      </c>
      <c r="H10" s="34">
        <v>36355.591932044867</v>
      </c>
      <c r="I10" s="34">
        <v>36307.716747272272</v>
      </c>
      <c r="J10" s="34">
        <v>37376.732414999409</v>
      </c>
      <c r="K10" s="34">
        <v>30106.954752883037</v>
      </c>
      <c r="L10" s="34">
        <v>29815.466499754217</v>
      </c>
      <c r="M10" s="34">
        <v>31387.16513688305</v>
      </c>
      <c r="N10" s="34">
        <v>31610.550381096295</v>
      </c>
      <c r="O10" s="34">
        <v>31025.678749756698</v>
      </c>
      <c r="P10" s="34">
        <v>31930.5641629899</v>
      </c>
      <c r="Q10" s="34">
        <v>36442.377153247013</v>
      </c>
      <c r="R10" s="34">
        <v>35367.391039705661</v>
      </c>
    </row>
    <row r="11" spans="1:18" ht="24.6" customHeight="1">
      <c r="A11" s="33" t="s">
        <v>26</v>
      </c>
      <c r="B11" s="34">
        <v>3016.0865782791793</v>
      </c>
      <c r="C11" s="35"/>
      <c r="D11" s="34">
        <v>2650.27726857275</v>
      </c>
      <c r="E11" s="35"/>
      <c r="F11" s="34">
        <v>2726.9279438552389</v>
      </c>
      <c r="G11" s="34">
        <v>2002.1389542404554</v>
      </c>
      <c r="H11" s="34">
        <v>1426.9232392062545</v>
      </c>
      <c r="I11" s="34">
        <v>649.95637439610221</v>
      </c>
      <c r="J11" s="34">
        <v>0</v>
      </c>
      <c r="K11" s="34">
        <v>2168.8314410199159</v>
      </c>
      <c r="L11" s="34">
        <v>2483.6281131334481</v>
      </c>
      <c r="M11" s="34">
        <v>2010.6572744863938</v>
      </c>
      <c r="N11" s="34">
        <v>1452.5780417949484</v>
      </c>
      <c r="O11" s="34">
        <v>1082.7952542977964</v>
      </c>
      <c r="P11" s="34">
        <v>544.34056887676104</v>
      </c>
      <c r="Q11" s="34">
        <v>0</v>
      </c>
      <c r="R11" s="34">
        <v>3041.703156664878</v>
      </c>
    </row>
    <row r="12" spans="1:18" ht="24.6" customHeight="1">
      <c r="A12" s="33" t="s">
        <v>27</v>
      </c>
      <c r="B12" s="34">
        <v>0</v>
      </c>
      <c r="C12" s="35"/>
      <c r="D12" s="34">
        <v>0</v>
      </c>
      <c r="E12" s="35"/>
      <c r="F12" s="34">
        <v>0</v>
      </c>
      <c r="G12" s="34">
        <v>0</v>
      </c>
      <c r="H12" s="34">
        <v>0</v>
      </c>
      <c r="I12" s="34">
        <v>0</v>
      </c>
      <c r="J12" s="34">
        <v>0</v>
      </c>
      <c r="K12" s="34">
        <v>0</v>
      </c>
      <c r="L12" s="34">
        <v>0</v>
      </c>
      <c r="M12" s="34">
        <v>0</v>
      </c>
      <c r="N12" s="34">
        <v>0</v>
      </c>
      <c r="O12" s="34">
        <v>0</v>
      </c>
      <c r="P12" s="34">
        <v>0</v>
      </c>
      <c r="Q12" s="34">
        <v>0</v>
      </c>
      <c r="R12" s="34">
        <v>0</v>
      </c>
    </row>
    <row r="13" spans="1:18" ht="24.6" customHeight="1">
      <c r="A13" s="33" t="s">
        <v>28</v>
      </c>
      <c r="B13" s="34">
        <v>-188479.95955559838</v>
      </c>
      <c r="C13" s="35"/>
      <c r="D13" s="34">
        <v>-209644.35227559842</v>
      </c>
      <c r="E13" s="35"/>
      <c r="F13" s="34">
        <v>-227769.93020355061</v>
      </c>
      <c r="G13" s="34">
        <v>-230492.91922254345</v>
      </c>
      <c r="H13" s="34">
        <v>-233131.74409990068</v>
      </c>
      <c r="I13" s="34">
        <v>-235919.18673209363</v>
      </c>
      <c r="J13" s="34">
        <v>-238650.57037798472</v>
      </c>
      <c r="K13" s="34">
        <v>-240989.27574412292</v>
      </c>
      <c r="L13" s="34">
        <v>-243749.47370172583</v>
      </c>
      <c r="M13" s="34">
        <v>-246538.21677732866</v>
      </c>
      <c r="N13" s="34">
        <v>-249394.85880346573</v>
      </c>
      <c r="O13" s="34">
        <v>-252081.71094103926</v>
      </c>
      <c r="P13" s="34">
        <v>-254930.03026099381</v>
      </c>
      <c r="Q13" s="34">
        <v>-257801.10543842003</v>
      </c>
      <c r="R13" s="34">
        <v>-260111.73293991835</v>
      </c>
    </row>
    <row r="14" spans="1:18" ht="24.6" customHeight="1">
      <c r="A14" s="33" t="s">
        <v>29</v>
      </c>
      <c r="B14" s="34">
        <v>0</v>
      </c>
      <c r="C14" s="35"/>
      <c r="D14" s="34">
        <v>0</v>
      </c>
      <c r="E14" s="35"/>
      <c r="F14" s="34">
        <v>0</v>
      </c>
      <c r="G14" s="34">
        <v>0</v>
      </c>
      <c r="H14" s="34">
        <v>0</v>
      </c>
      <c r="I14" s="34">
        <v>0</v>
      </c>
      <c r="J14" s="34">
        <v>0</v>
      </c>
      <c r="K14" s="34">
        <v>0</v>
      </c>
      <c r="L14" s="34">
        <v>0</v>
      </c>
      <c r="M14" s="34">
        <v>0</v>
      </c>
      <c r="N14" s="34">
        <v>0</v>
      </c>
      <c r="O14" s="34">
        <v>0</v>
      </c>
      <c r="P14" s="34">
        <v>0</v>
      </c>
      <c r="Q14" s="34">
        <v>0</v>
      </c>
      <c r="R14" s="34">
        <v>0</v>
      </c>
    </row>
    <row r="15" spans="1:18" ht="24.6" customHeight="1" thickBot="1">
      <c r="A15" s="36" t="s">
        <v>30</v>
      </c>
      <c r="B15" s="37">
        <f>SUM(B8:B14)</f>
        <v>265197.45916268072</v>
      </c>
      <c r="C15" s="35"/>
      <c r="D15" s="37">
        <f>SUM(D8:D14)</f>
        <v>261654.34722297432</v>
      </c>
      <c r="E15" s="35"/>
      <c r="F15" s="37">
        <f>SUM(F8:F14)</f>
        <v>276080.33047026093</v>
      </c>
      <c r="G15" s="37">
        <f>SUM(G8:G14)</f>
        <v>277764.67674030003</v>
      </c>
      <c r="H15" s="37">
        <f t="shared" ref="H15:Q15" si="0">SUM(H8:H14)</f>
        <v>274566.97541442735</v>
      </c>
      <c r="I15" s="37">
        <f t="shared" si="0"/>
        <v>273239.69073265168</v>
      </c>
      <c r="J15" s="37">
        <f t="shared" si="0"/>
        <v>273535.36638009158</v>
      </c>
      <c r="K15" s="37">
        <f t="shared" si="0"/>
        <v>268675.71479285695</v>
      </c>
      <c r="L15" s="37">
        <f t="shared" si="0"/>
        <v>271480.82525423873</v>
      </c>
      <c r="M15" s="37">
        <f t="shared" si="0"/>
        <v>276389.80997711769</v>
      </c>
      <c r="N15" s="37">
        <f t="shared" si="0"/>
        <v>273659.47396250244</v>
      </c>
      <c r="O15" s="37">
        <f>SUM(O8:O14)</f>
        <v>270738.96740609215</v>
      </c>
      <c r="P15" s="38">
        <f>SUM(P8:P14)</f>
        <v>268853.25181394978</v>
      </c>
      <c r="Q15" s="38">
        <f t="shared" si="0"/>
        <v>273241.64905790385</v>
      </c>
      <c r="R15" s="37">
        <f>SUM(R8:R14)</f>
        <v>273601.73859952908</v>
      </c>
    </row>
    <row r="16" spans="1:18" ht="15.75" thickTop="1">
      <c r="A16" s="39"/>
      <c r="B16" s="8"/>
      <c r="C16" s="8"/>
      <c r="D16" s="8"/>
      <c r="E16" s="8"/>
      <c r="F16" s="8"/>
      <c r="G16" s="8"/>
      <c r="H16" s="8"/>
      <c r="I16" s="8"/>
      <c r="J16" s="8"/>
      <c r="K16" s="8"/>
      <c r="L16" s="8"/>
      <c r="M16" s="8"/>
      <c r="N16" s="8"/>
      <c r="O16" s="8"/>
      <c r="P16" s="8"/>
      <c r="Q16" s="8"/>
      <c r="R16" s="8"/>
    </row>
    <row r="17" spans="1:18" s="32" customFormat="1" ht="27" customHeight="1" thickBot="1">
      <c r="A17" s="40" t="s">
        <v>31</v>
      </c>
      <c r="B17" s="41">
        <f>B15*0.666666666666666</f>
        <v>176798.30610845363</v>
      </c>
      <c r="C17" s="42"/>
      <c r="D17" s="41">
        <f>D15*0.666666666666666</f>
        <v>174436.23148198269</v>
      </c>
      <c r="E17" s="42"/>
      <c r="F17" s="43">
        <f t="shared" ref="F17:R17" si="1">F15*0.666666666666666</f>
        <v>184053.55364684042</v>
      </c>
      <c r="G17" s="43">
        <f t="shared" si="1"/>
        <v>185176.45116019982</v>
      </c>
      <c r="H17" s="43">
        <f t="shared" si="1"/>
        <v>183044.65027628469</v>
      </c>
      <c r="I17" s="43">
        <f t="shared" si="1"/>
        <v>182159.79382176758</v>
      </c>
      <c r="J17" s="43">
        <f t="shared" si="1"/>
        <v>182356.91092006085</v>
      </c>
      <c r="K17" s="43">
        <f t="shared" si="1"/>
        <v>179117.14319523779</v>
      </c>
      <c r="L17" s="43">
        <f t="shared" si="1"/>
        <v>180987.21683615897</v>
      </c>
      <c r="M17" s="43">
        <f t="shared" si="1"/>
        <v>184259.87331807826</v>
      </c>
      <c r="N17" s="43">
        <f t="shared" si="1"/>
        <v>182439.64930833477</v>
      </c>
      <c r="O17" s="43">
        <f t="shared" si="1"/>
        <v>180492.64493739457</v>
      </c>
      <c r="P17" s="43">
        <f t="shared" si="1"/>
        <v>179235.50120929966</v>
      </c>
      <c r="Q17" s="43">
        <f t="shared" si="1"/>
        <v>182161.09937193571</v>
      </c>
      <c r="R17" s="43">
        <f t="shared" si="1"/>
        <v>182401.15906635253</v>
      </c>
    </row>
    <row r="18" spans="1:18" s="32" customFormat="1" ht="14.25">
      <c r="A18" s="44"/>
      <c r="B18" s="45" t="s">
        <v>32</v>
      </c>
      <c r="C18" s="46"/>
      <c r="D18" s="45" t="s">
        <v>32</v>
      </c>
      <c r="E18" s="35"/>
      <c r="F18" s="35"/>
      <c r="G18" s="35"/>
      <c r="H18" s="35"/>
      <c r="I18" s="35"/>
      <c r="J18" s="35"/>
      <c r="K18" s="35"/>
      <c r="L18" s="35"/>
      <c r="M18" s="35"/>
      <c r="N18" s="35"/>
      <c r="O18" s="35"/>
      <c r="P18" s="35"/>
      <c r="Q18" s="35"/>
      <c r="R18" s="47" t="s">
        <v>33</v>
      </c>
    </row>
    <row r="19" spans="1:18" ht="26.25" thickBot="1">
      <c r="A19" s="48" t="s">
        <v>34</v>
      </c>
      <c r="B19" s="49">
        <f>+AVERAGE(F17:R17)</f>
        <v>182145.04977445735</v>
      </c>
      <c r="C19" s="50"/>
      <c r="D19" s="50" t="s">
        <v>32</v>
      </c>
      <c r="M19" s="52"/>
      <c r="N19" s="52"/>
      <c r="O19" s="52"/>
      <c r="P19" s="52"/>
      <c r="Q19" s="52"/>
      <c r="R19" s="52"/>
    </row>
    <row r="20" spans="1:18" ht="24.6" customHeight="1"/>
    <row r="21" spans="1:18" ht="24.6" customHeight="1"/>
    <row r="22" spans="1:18" ht="24.6" customHeight="1"/>
    <row r="23" spans="1:18" ht="24.6" customHeight="1"/>
    <row r="24" spans="1:18" ht="24.6" customHeight="1"/>
    <row r="25" spans="1:18" ht="24.6" customHeight="1"/>
  </sheetData>
  <pageMargins left="0.5" right="0.42" top="1" bottom="1" header="0.5" footer="0.5"/>
  <pageSetup scale="67" orientation="landscape" r:id="rId1"/>
  <headerFooter alignWithMargins="0">
    <oddFooter xml:space="preserve">&amp;C&amp;"Arial,Regular"
Page 8.3.1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8.2</vt:lpstr>
      <vt:lpstr>8.3.1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2012-02-07T19:30:44Z</dcterms:created>
  <dcterms:modified xsi:type="dcterms:W3CDTF">2012-02-22T20:35:38Z</dcterms:modified>
</cp:coreProperties>
</file>