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30" windowWidth="15075" windowHeight="10005" tabRatio="837"/>
  </bookViews>
  <sheets>
    <sheet name="5.4.0 HTR 1 Overhaul Projects" sheetId="8" r:id="rId1"/>
    <sheet name="5.4.1-5.4.2 HTR 1 Proj Calc" sheetId="4" r:id="rId2"/>
    <sheet name="DPU Revised Retirement Rates" sheetId="2" r:id="rId3"/>
    <sheet name="As Filed Allocation Factors" sheetId="3" r:id="rId4"/>
    <sheet name="As Filed Depreciation Rates" sheetId="5" r:id="rId5"/>
    <sheet name="Accounts" sheetId="9" r:id="rId6"/>
  </sheets>
  <definedNames>
    <definedName name="_xlnm._FilterDatabase" localSheetId="5" hidden="1">Accounts!$A$1:$K$1</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_xlnm.Print_Area" localSheetId="0">'5.4.0 HTR 1 Overhaul Projects'!$A$1:$H$56</definedName>
    <definedName name="_xlnm.Print_Titles" localSheetId="1">'5.4.1-5.4.2 HTR 1 Proj Calc'!$A:$G</definedName>
    <definedName name="SAPBEXrevision" hidden="1">1</definedName>
    <definedName name="SAPBEXsysID" hidden="1">"BWP"</definedName>
    <definedName name="SAPBEXwbID" hidden="1">"45GXL7SXPXL3MHIZ7CHPZQ8ZV"</definedName>
    <definedName name="shit" hidden="1">{"PRINT",#N/A,TRUE,"APPA";"PRINT",#N/A,TRUE,"APS";"PRINT",#N/A,TRUE,"BHPL";"PRINT",#N/A,TRUE,"BHPL2";"PRINT",#N/A,TRUE,"CDWR";"PRINT",#N/A,TRUE,"EWEB";"PRINT",#N/A,TRUE,"LADWP";"PRINT",#N/A,TRUE,"NEVBASE"}</definedName>
    <definedName name="wrn.All._.Pages." hidden="1">{#N/A,#N/A,FALSE,"Cover";#N/A,#N/A,FALSE,"Lead Sheet";#N/A,#N/A,FALSE,"T-Accounts";#N/A,#N/A,FALSE,"Jars Summary";#N/A,#N/A,FALSE,"Utah Monthly Amort";#N/A,#N/A,FALSE,"Pivot";#N/A,#N/A,FALSE,"June 2002 Writedowns";#N/A,#N/A,FALSE,"March 2003 Writedowns"}</definedName>
    <definedName name="wrn.Factors._.Tab._.10." hidden="1">{"Factors Pages 1-2",#N/A,FALSE,"Factors";"Factors Page 3",#N/A,FALSE,"Factors";"Factors Page 4",#N/A,FALSE,"Factors";"Factors Page 5",#N/A,FALSE,"Factors";"Factors Pages 8-27",#N/A,FALSE,"Factors"}</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s>
  <calcPr calcId="125725" iterate="1"/>
</workbook>
</file>

<file path=xl/calcChain.xml><?xml version="1.0" encoding="utf-8"?>
<calcChain xmlns="http://schemas.openxmlformats.org/spreadsheetml/2006/main">
  <c r="C29" i="4"/>
  <c r="D11" i="8" s="1"/>
  <c r="E11" s="1"/>
  <c r="C20" i="4"/>
  <c r="C19"/>
  <c r="C18"/>
  <c r="C17"/>
  <c r="E6"/>
  <c r="E7"/>
  <c r="E8"/>
  <c r="E9"/>
  <c r="E10"/>
  <c r="E11"/>
  <c r="E12"/>
  <c r="E13"/>
  <c r="E18" s="1"/>
  <c r="E5"/>
  <c r="D6"/>
  <c r="D7"/>
  <c r="D8"/>
  <c r="D9"/>
  <c r="D10"/>
  <c r="D11"/>
  <c r="D12"/>
  <c r="D13"/>
  <c r="D29" s="1"/>
  <c r="D5"/>
  <c r="E3" i="9"/>
  <c r="E4"/>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2"/>
  <c r="I229"/>
  <c r="J229"/>
  <c r="I230"/>
  <c r="J230"/>
  <c r="I231"/>
  <c r="J231"/>
  <c r="I232"/>
  <c r="J232"/>
  <c r="I233"/>
  <c r="J233"/>
  <c r="I234"/>
  <c r="J234"/>
  <c r="I235"/>
  <c r="J235"/>
  <c r="I236"/>
  <c r="J236"/>
  <c r="I237"/>
  <c r="J237"/>
  <c r="I238"/>
  <c r="J238"/>
  <c r="I239"/>
  <c r="J239"/>
  <c r="I240"/>
  <c r="J240"/>
  <c r="I241"/>
  <c r="J241"/>
  <c r="I242"/>
  <c r="J242"/>
  <c r="I243"/>
  <c r="J243"/>
  <c r="I244"/>
  <c r="J244"/>
  <c r="I245"/>
  <c r="J245"/>
  <c r="I246"/>
  <c r="J246"/>
  <c r="I247"/>
  <c r="J247"/>
  <c r="I248"/>
  <c r="J248"/>
  <c r="I249"/>
  <c r="J249"/>
  <c r="I250"/>
  <c r="J250"/>
  <c r="I251"/>
  <c r="J251"/>
  <c r="I252"/>
  <c r="J252"/>
  <c r="I253"/>
  <c r="J253"/>
  <c r="I254"/>
  <c r="J254"/>
  <c r="I255"/>
  <c r="J255"/>
  <c r="I256"/>
  <c r="J256"/>
  <c r="I257"/>
  <c r="J257"/>
  <c r="I258"/>
  <c r="J258"/>
  <c r="I259"/>
  <c r="J259"/>
  <c r="I260"/>
  <c r="J260"/>
  <c r="I261"/>
  <c r="J261"/>
  <c r="I262"/>
  <c r="J262"/>
  <c r="I263"/>
  <c r="J263"/>
  <c r="I264"/>
  <c r="J264"/>
  <c r="I265"/>
  <c r="J265"/>
  <c r="I266"/>
  <c r="J266"/>
  <c r="I267"/>
  <c r="J267"/>
  <c r="I268"/>
  <c r="J268"/>
  <c r="I269"/>
  <c r="J269"/>
  <c r="I270"/>
  <c r="J270"/>
  <c r="I271"/>
  <c r="J271"/>
  <c r="I272"/>
  <c r="J272"/>
  <c r="I273"/>
  <c r="J273"/>
  <c r="I274"/>
  <c r="J274"/>
  <c r="I275"/>
  <c r="J275"/>
  <c r="I276"/>
  <c r="J276"/>
  <c r="I277"/>
  <c r="J277"/>
  <c r="I278"/>
  <c r="J278"/>
  <c r="I279"/>
  <c r="J279"/>
  <c r="I280"/>
  <c r="J280"/>
  <c r="I281"/>
  <c r="J281"/>
  <c r="I282"/>
  <c r="J282"/>
  <c r="I283"/>
  <c r="J283"/>
  <c r="I284"/>
  <c r="J284"/>
  <c r="I285"/>
  <c r="J285"/>
  <c r="I286"/>
  <c r="J286"/>
  <c r="I287"/>
  <c r="J287"/>
  <c r="I288"/>
  <c r="J288"/>
  <c r="I289"/>
  <c r="J289"/>
  <c r="I290"/>
  <c r="J290"/>
  <c r="I291"/>
  <c r="J291"/>
  <c r="I292"/>
  <c r="J292"/>
  <c r="I293"/>
  <c r="J293"/>
  <c r="I294"/>
  <c r="J294"/>
  <c r="I295"/>
  <c r="J295"/>
  <c r="I296"/>
  <c r="J296"/>
  <c r="I297"/>
  <c r="J297"/>
  <c r="I298"/>
  <c r="J298"/>
  <c r="I299"/>
  <c r="J299"/>
  <c r="I300"/>
  <c r="J300"/>
  <c r="I301"/>
  <c r="J301"/>
  <c r="I302"/>
  <c r="J302"/>
  <c r="I303"/>
  <c r="J303"/>
  <c r="I304"/>
  <c r="J304"/>
  <c r="I305"/>
  <c r="J305"/>
  <c r="I306"/>
  <c r="J306"/>
  <c r="I307"/>
  <c r="J307"/>
  <c r="I308"/>
  <c r="J308"/>
  <c r="I309"/>
  <c r="J309"/>
  <c r="I310"/>
  <c r="J310"/>
  <c r="I311"/>
  <c r="J311"/>
  <c r="I312"/>
  <c r="J312"/>
  <c r="I313"/>
  <c r="J313"/>
  <c r="I314"/>
  <c r="J314"/>
  <c r="I315"/>
  <c r="J315"/>
  <c r="I316"/>
  <c r="J316"/>
  <c r="I317"/>
  <c r="J317"/>
  <c r="I32"/>
  <c r="J32"/>
  <c r="I33"/>
  <c r="J33"/>
  <c r="I34"/>
  <c r="J34"/>
  <c r="I35"/>
  <c r="J35"/>
  <c r="I36"/>
  <c r="J36"/>
  <c r="I37"/>
  <c r="J37"/>
  <c r="I38"/>
  <c r="J38"/>
  <c r="I46"/>
  <c r="J46"/>
  <c r="I47"/>
  <c r="J47"/>
  <c r="I48"/>
  <c r="J48"/>
  <c r="I49"/>
  <c r="J49"/>
  <c r="I50"/>
  <c r="J50"/>
  <c r="I51"/>
  <c r="J51"/>
  <c r="I52"/>
  <c r="J52"/>
  <c r="I60"/>
  <c r="J60"/>
  <c r="I61"/>
  <c r="J61"/>
  <c r="I62"/>
  <c r="J62"/>
  <c r="I63"/>
  <c r="J63"/>
  <c r="I64"/>
  <c r="J64"/>
  <c r="I65"/>
  <c r="J65"/>
  <c r="I66"/>
  <c r="J66"/>
  <c r="I74"/>
  <c r="J74"/>
  <c r="I75"/>
  <c r="J75"/>
  <c r="I76"/>
  <c r="J76"/>
  <c r="I77"/>
  <c r="J77"/>
  <c r="I78"/>
  <c r="J78"/>
  <c r="I79"/>
  <c r="J79"/>
  <c r="I86"/>
  <c r="J86"/>
  <c r="I87"/>
  <c r="J87"/>
  <c r="I88"/>
  <c r="J88"/>
  <c r="I89"/>
  <c r="J89"/>
  <c r="I90"/>
  <c r="J90"/>
  <c r="I91"/>
  <c r="J91"/>
  <c r="I92"/>
  <c r="J92"/>
  <c r="I100"/>
  <c r="J100"/>
  <c r="I101"/>
  <c r="J101"/>
  <c r="I102"/>
  <c r="J102"/>
  <c r="I103"/>
  <c r="J103"/>
  <c r="I104"/>
  <c r="J104"/>
  <c r="I105"/>
  <c r="J105"/>
  <c r="I106"/>
  <c r="J106"/>
  <c r="I114"/>
  <c r="J114"/>
  <c r="I115"/>
  <c r="J115"/>
  <c r="I116"/>
  <c r="J116"/>
  <c r="I117"/>
  <c r="J117"/>
  <c r="I118"/>
  <c r="J118"/>
  <c r="I119"/>
  <c r="J119"/>
  <c r="I120"/>
  <c r="J120"/>
  <c r="I128"/>
  <c r="J128"/>
  <c r="I129"/>
  <c r="J129"/>
  <c r="I130"/>
  <c r="J130"/>
  <c r="I131"/>
  <c r="J131"/>
  <c r="I132"/>
  <c r="J132"/>
  <c r="I133"/>
  <c r="J133"/>
  <c r="I134"/>
  <c r="J134"/>
  <c r="I142"/>
  <c r="J142"/>
  <c r="I143"/>
  <c r="J143"/>
  <c r="I144"/>
  <c r="J144"/>
  <c r="I145"/>
  <c r="J145"/>
  <c r="I146"/>
  <c r="J146"/>
  <c r="I147"/>
  <c r="J147"/>
  <c r="I148"/>
  <c r="J148"/>
  <c r="I156"/>
  <c r="J156"/>
  <c r="I157"/>
  <c r="J157"/>
  <c r="I158"/>
  <c r="J158"/>
  <c r="I159"/>
  <c r="J159"/>
  <c r="I160"/>
  <c r="J160"/>
  <c r="I161"/>
  <c r="J161"/>
  <c r="I162"/>
  <c r="J162"/>
  <c r="I170"/>
  <c r="J170"/>
  <c r="I171"/>
  <c r="J171"/>
  <c r="I172"/>
  <c r="J172"/>
  <c r="I173"/>
  <c r="J173"/>
  <c r="I174"/>
  <c r="J174"/>
  <c r="I175"/>
  <c r="J175"/>
  <c r="I176"/>
  <c r="J176"/>
  <c r="I184"/>
  <c r="J184"/>
  <c r="I185"/>
  <c r="J185"/>
  <c r="I186"/>
  <c r="J186"/>
  <c r="I187"/>
  <c r="J187"/>
  <c r="I188"/>
  <c r="J188"/>
  <c r="I189"/>
  <c r="J189"/>
  <c r="I190"/>
  <c r="J190"/>
  <c r="I198"/>
  <c r="J198"/>
  <c r="I199"/>
  <c r="J199"/>
  <c r="I200"/>
  <c r="J200"/>
  <c r="I201"/>
  <c r="J201"/>
  <c r="I202"/>
  <c r="J202"/>
  <c r="I203"/>
  <c r="J203"/>
  <c r="I204"/>
  <c r="J204"/>
  <c r="I39"/>
  <c r="J39"/>
  <c r="I40"/>
  <c r="J40"/>
  <c r="I41"/>
  <c r="J41"/>
  <c r="I42"/>
  <c r="J42"/>
  <c r="I43"/>
  <c r="J43"/>
  <c r="I44"/>
  <c r="J44"/>
  <c r="I45"/>
  <c r="J45"/>
  <c r="I53"/>
  <c r="J53"/>
  <c r="I54"/>
  <c r="J54"/>
  <c r="I55"/>
  <c r="J55"/>
  <c r="I56"/>
  <c r="J56"/>
  <c r="I57"/>
  <c r="J57"/>
  <c r="I58"/>
  <c r="J58"/>
  <c r="I59"/>
  <c r="J59"/>
  <c r="I67"/>
  <c r="J67"/>
  <c r="I68"/>
  <c r="J68"/>
  <c r="I69"/>
  <c r="J69"/>
  <c r="I70"/>
  <c r="J70"/>
  <c r="I71"/>
  <c r="J71"/>
  <c r="I72"/>
  <c r="J72"/>
  <c r="I73"/>
  <c r="J73"/>
  <c r="I80"/>
  <c r="J80"/>
  <c r="I81"/>
  <c r="J81"/>
  <c r="I82"/>
  <c r="J82"/>
  <c r="I83"/>
  <c r="J83"/>
  <c r="I84"/>
  <c r="J84"/>
  <c r="I85"/>
  <c r="J85"/>
  <c r="I93"/>
  <c r="J93"/>
  <c r="I94"/>
  <c r="J94"/>
  <c r="I95"/>
  <c r="J95"/>
  <c r="I96"/>
  <c r="J96"/>
  <c r="I97"/>
  <c r="J97"/>
  <c r="I98"/>
  <c r="J98"/>
  <c r="I99"/>
  <c r="J99"/>
  <c r="I107"/>
  <c r="J107"/>
  <c r="I108"/>
  <c r="J108"/>
  <c r="I109"/>
  <c r="J109"/>
  <c r="I110"/>
  <c r="J110"/>
  <c r="I111"/>
  <c r="J111"/>
  <c r="I112"/>
  <c r="J112"/>
  <c r="I113"/>
  <c r="J113"/>
  <c r="I121"/>
  <c r="J121"/>
  <c r="I122"/>
  <c r="J122"/>
  <c r="I123"/>
  <c r="J123"/>
  <c r="I124"/>
  <c r="J124"/>
  <c r="I125"/>
  <c r="J125"/>
  <c r="I126"/>
  <c r="J126"/>
  <c r="I127"/>
  <c r="J127"/>
  <c r="I135"/>
  <c r="J135"/>
  <c r="I136"/>
  <c r="J136"/>
  <c r="I137"/>
  <c r="J137"/>
  <c r="I138"/>
  <c r="J138"/>
  <c r="I139"/>
  <c r="J139"/>
  <c r="I140"/>
  <c r="J140"/>
  <c r="I141"/>
  <c r="J141"/>
  <c r="I149"/>
  <c r="J149"/>
  <c r="I150"/>
  <c r="J150"/>
  <c r="I151"/>
  <c r="J151"/>
  <c r="I152"/>
  <c r="J152"/>
  <c r="I153"/>
  <c r="J153"/>
  <c r="I154"/>
  <c r="J154"/>
  <c r="I155"/>
  <c r="J155"/>
  <c r="I163"/>
  <c r="J163"/>
  <c r="I164"/>
  <c r="J164"/>
  <c r="I165"/>
  <c r="J165"/>
  <c r="I166"/>
  <c r="J166"/>
  <c r="I167"/>
  <c r="J167"/>
  <c r="I168"/>
  <c r="J168"/>
  <c r="I169"/>
  <c r="J169"/>
  <c r="I177"/>
  <c r="J177"/>
  <c r="I178"/>
  <c r="J178"/>
  <c r="I179"/>
  <c r="J179"/>
  <c r="I180"/>
  <c r="J180"/>
  <c r="I181"/>
  <c r="J181"/>
  <c r="I182"/>
  <c r="J182"/>
  <c r="I183"/>
  <c r="J183"/>
  <c r="I191"/>
  <c r="J191"/>
  <c r="I192"/>
  <c r="J192"/>
  <c r="I193"/>
  <c r="J193"/>
  <c r="I194"/>
  <c r="J194"/>
  <c r="I195"/>
  <c r="J195"/>
  <c r="I196"/>
  <c r="J196"/>
  <c r="I197"/>
  <c r="J197"/>
  <c r="I205"/>
  <c r="J205"/>
  <c r="I206"/>
  <c r="J206"/>
  <c r="I207"/>
  <c r="J207"/>
  <c r="I208"/>
  <c r="J208"/>
  <c r="I209"/>
  <c r="J209"/>
  <c r="I210"/>
  <c r="J210"/>
  <c r="I211"/>
  <c r="J211"/>
  <c r="I318"/>
  <c r="J318"/>
  <c r="I319"/>
  <c r="J319"/>
  <c r="I320"/>
  <c r="J320"/>
  <c r="I321"/>
  <c r="J321"/>
  <c r="I322"/>
  <c r="J322"/>
  <c r="I323"/>
  <c r="J323"/>
  <c r="I324"/>
  <c r="J324"/>
  <c r="I325"/>
  <c r="J325"/>
  <c r="I326"/>
  <c r="J326"/>
  <c r="I327"/>
  <c r="J327"/>
  <c r="I328"/>
  <c r="J328"/>
  <c r="I329"/>
  <c r="J329"/>
  <c r="I330"/>
  <c r="J330"/>
  <c r="I331"/>
  <c r="J331"/>
  <c r="I332"/>
  <c r="J332"/>
  <c r="I350"/>
  <c r="J350"/>
  <c r="I351"/>
  <c r="J351"/>
  <c r="I352"/>
  <c r="J352"/>
  <c r="I353"/>
  <c r="J353"/>
  <c r="I354"/>
  <c r="J354"/>
  <c r="I355"/>
  <c r="J355"/>
  <c r="I356"/>
  <c r="J356"/>
  <c r="I357"/>
  <c r="J357"/>
  <c r="I212"/>
  <c r="J212"/>
  <c r="I213"/>
  <c r="J213"/>
  <c r="I214"/>
  <c r="J214"/>
  <c r="I215"/>
  <c r="J215"/>
  <c r="I216"/>
  <c r="J216"/>
  <c r="I217"/>
  <c r="J217"/>
  <c r="I218"/>
  <c r="J218"/>
  <c r="I219"/>
  <c r="J219"/>
  <c r="I220"/>
  <c r="J220"/>
  <c r="I221"/>
  <c r="J221"/>
  <c r="I222"/>
  <c r="J222"/>
  <c r="I223"/>
  <c r="J223"/>
  <c r="I224"/>
  <c r="J224"/>
  <c r="I225"/>
  <c r="J225"/>
  <c r="I226"/>
  <c r="J226"/>
  <c r="I373"/>
  <c r="J373"/>
  <c r="I374"/>
  <c r="J374"/>
  <c r="I375"/>
  <c r="J375"/>
  <c r="I376"/>
  <c r="J376"/>
  <c r="I377"/>
  <c r="J377"/>
  <c r="I378"/>
  <c r="J378"/>
  <c r="I379"/>
  <c r="J379"/>
  <c r="I380"/>
  <c r="J380"/>
  <c r="I381"/>
  <c r="J381"/>
  <c r="I382"/>
  <c r="J382"/>
  <c r="I383"/>
  <c r="J383"/>
  <c r="I384"/>
  <c r="J384"/>
  <c r="I385"/>
  <c r="J385"/>
  <c r="I386"/>
  <c r="J386"/>
  <c r="I387"/>
  <c r="J387"/>
  <c r="I405"/>
  <c r="J405"/>
  <c r="I406"/>
  <c r="J406"/>
  <c r="I407"/>
  <c r="J407"/>
  <c r="I408"/>
  <c r="J408"/>
  <c r="I409"/>
  <c r="J409"/>
  <c r="I410"/>
  <c r="J410"/>
  <c r="I411"/>
  <c r="J411"/>
  <c r="I412"/>
  <c r="J412"/>
  <c r="I333"/>
  <c r="J333"/>
  <c r="I334"/>
  <c r="J334"/>
  <c r="I335"/>
  <c r="J335"/>
  <c r="I336"/>
  <c r="J336"/>
  <c r="I358"/>
  <c r="J358"/>
  <c r="I359"/>
  <c r="J359"/>
  <c r="I21"/>
  <c r="J21"/>
  <c r="I22"/>
  <c r="J22"/>
  <c r="I23"/>
  <c r="J23"/>
  <c r="I24"/>
  <c r="J24"/>
  <c r="I388"/>
  <c r="J388"/>
  <c r="I389"/>
  <c r="J389"/>
  <c r="I390"/>
  <c r="J390"/>
  <c r="I391"/>
  <c r="J391"/>
  <c r="I392"/>
  <c r="J392"/>
  <c r="I413"/>
  <c r="J413"/>
  <c r="I414"/>
  <c r="J414"/>
  <c r="I360"/>
  <c r="J360"/>
  <c r="I361"/>
  <c r="J361"/>
  <c r="I362"/>
  <c r="J362"/>
  <c r="I363"/>
  <c r="J363"/>
  <c r="I364"/>
  <c r="J364"/>
  <c r="I365"/>
  <c r="J365"/>
  <c r="I366"/>
  <c r="J366"/>
  <c r="I367"/>
  <c r="J367"/>
  <c r="I368"/>
  <c r="J368"/>
  <c r="I369"/>
  <c r="J369"/>
  <c r="I370"/>
  <c r="J370"/>
  <c r="I371"/>
  <c r="J371"/>
  <c r="I372"/>
  <c r="J372"/>
  <c r="I2"/>
  <c r="J2"/>
  <c r="I3"/>
  <c r="J3"/>
  <c r="I4"/>
  <c r="J4"/>
  <c r="I5"/>
  <c r="J5"/>
  <c r="I6"/>
  <c r="J6"/>
  <c r="I7"/>
  <c r="J7"/>
  <c r="I8"/>
  <c r="J8"/>
  <c r="I9"/>
  <c r="J9"/>
  <c r="I10"/>
  <c r="J10"/>
  <c r="I11"/>
  <c r="J11"/>
  <c r="I12"/>
  <c r="J12"/>
  <c r="I13"/>
  <c r="J13"/>
  <c r="I14"/>
  <c r="J14"/>
  <c r="I15"/>
  <c r="J15"/>
  <c r="I16"/>
  <c r="J16"/>
  <c r="I415"/>
  <c r="J415"/>
  <c r="I416"/>
  <c r="J416"/>
  <c r="I417"/>
  <c r="J417"/>
  <c r="I418"/>
  <c r="J418"/>
  <c r="I419"/>
  <c r="J419"/>
  <c r="I420"/>
  <c r="J420"/>
  <c r="I421"/>
  <c r="J421"/>
  <c r="I422"/>
  <c r="J422"/>
  <c r="I423"/>
  <c r="J423"/>
  <c r="I424"/>
  <c r="J424"/>
  <c r="I425"/>
  <c r="J425"/>
  <c r="I426"/>
  <c r="J426"/>
  <c r="I427"/>
  <c r="J427"/>
  <c r="I337"/>
  <c r="J337"/>
  <c r="I227"/>
  <c r="J227"/>
  <c r="I393"/>
  <c r="J393"/>
  <c r="I394"/>
  <c r="J394"/>
  <c r="I395"/>
  <c r="J395"/>
  <c r="I396"/>
  <c r="J396"/>
  <c r="I338"/>
  <c r="J338"/>
  <c r="I339"/>
  <c r="J339"/>
  <c r="I341"/>
  <c r="J341"/>
  <c r="I25"/>
  <c r="J25"/>
  <c r="I26"/>
  <c r="J26"/>
  <c r="I28"/>
  <c r="J28"/>
  <c r="I340"/>
  <c r="J340"/>
  <c r="I27"/>
  <c r="J27"/>
  <c r="I342"/>
  <c r="J342"/>
  <c r="I343"/>
  <c r="J343"/>
  <c r="I344"/>
  <c r="J344"/>
  <c r="I345"/>
  <c r="J345"/>
  <c r="I17"/>
  <c r="J17"/>
  <c r="I18"/>
  <c r="J18"/>
  <c r="I19"/>
  <c r="J19"/>
  <c r="I20"/>
  <c r="J20"/>
  <c r="I397"/>
  <c r="J397"/>
  <c r="I398"/>
  <c r="J398"/>
  <c r="I399"/>
  <c r="J399"/>
  <c r="I400"/>
  <c r="J400"/>
  <c r="I346"/>
  <c r="J346"/>
  <c r="I347"/>
  <c r="J347"/>
  <c r="I348"/>
  <c r="J348"/>
  <c r="I349"/>
  <c r="J349"/>
  <c r="I29"/>
  <c r="J29"/>
  <c r="I30"/>
  <c r="J30"/>
  <c r="I31"/>
  <c r="J31"/>
  <c r="I401"/>
  <c r="J401"/>
  <c r="I402"/>
  <c r="J402"/>
  <c r="I403"/>
  <c r="J403"/>
  <c r="I404"/>
  <c r="J404"/>
  <c r="J228"/>
  <c r="I228"/>
  <c r="B8" i="8"/>
  <c r="B11"/>
  <c r="E8"/>
  <c r="P96" i="3"/>
  <c r="O96"/>
  <c r="P95"/>
  <c r="O95"/>
  <c r="P94"/>
  <c r="O94"/>
  <c r="P93"/>
  <c r="O93"/>
  <c r="P92"/>
  <c r="O92"/>
  <c r="P91"/>
  <c r="O91"/>
  <c r="P90"/>
  <c r="O90"/>
  <c r="P89"/>
  <c r="O89"/>
  <c r="P88"/>
  <c r="O88"/>
  <c r="P87"/>
  <c r="O87"/>
  <c r="P86"/>
  <c r="O86"/>
  <c r="P85"/>
  <c r="O85"/>
  <c r="P84"/>
  <c r="O84"/>
  <c r="P83"/>
  <c r="O83"/>
  <c r="P82"/>
  <c r="O82"/>
  <c r="P81"/>
  <c r="O81"/>
  <c r="P80"/>
  <c r="O80"/>
  <c r="P79"/>
  <c r="O79"/>
  <c r="P78"/>
  <c r="O78"/>
  <c r="P77"/>
  <c r="O77"/>
  <c r="P76"/>
  <c r="O76"/>
  <c r="P75"/>
  <c r="O75"/>
  <c r="P74"/>
  <c r="O74"/>
  <c r="P73"/>
  <c r="O73"/>
  <c r="P72"/>
  <c r="O72"/>
  <c r="P71"/>
  <c r="O71"/>
  <c r="P70"/>
  <c r="O70"/>
  <c r="P69"/>
  <c r="O69"/>
  <c r="P68"/>
  <c r="O68"/>
  <c r="P67"/>
  <c r="O67"/>
  <c r="P66"/>
  <c r="O66"/>
  <c r="P65"/>
  <c r="O65"/>
  <c r="P64"/>
  <c r="O64"/>
  <c r="P63"/>
  <c r="O63"/>
  <c r="P62"/>
  <c r="O62"/>
  <c r="P61"/>
  <c r="O61"/>
  <c r="P60"/>
  <c r="O60"/>
  <c r="P59"/>
  <c r="O59"/>
  <c r="P58"/>
  <c r="O58"/>
  <c r="P57"/>
  <c r="O57"/>
  <c r="P56"/>
  <c r="O56"/>
  <c r="P55"/>
  <c r="O55"/>
  <c r="P54"/>
  <c r="O54"/>
  <c r="P53"/>
  <c r="O53"/>
  <c r="P52"/>
  <c r="O52"/>
  <c r="P51"/>
  <c r="O51"/>
  <c r="P50"/>
  <c r="O50"/>
  <c r="P49"/>
  <c r="O49"/>
  <c r="P48"/>
  <c r="O48"/>
  <c r="P47"/>
  <c r="O47"/>
  <c r="P46"/>
  <c r="O46"/>
  <c r="P45"/>
  <c r="O45"/>
  <c r="P44"/>
  <c r="O44"/>
  <c r="P43"/>
  <c r="O43"/>
  <c r="P42"/>
  <c r="O42"/>
  <c r="P41"/>
  <c r="O41"/>
  <c r="P40"/>
  <c r="P39"/>
  <c r="O39"/>
  <c r="P38"/>
  <c r="O38"/>
  <c r="P37"/>
  <c r="O37"/>
  <c r="P36"/>
  <c r="P35"/>
  <c r="O35"/>
  <c r="P34"/>
  <c r="O34"/>
  <c r="P33"/>
  <c r="O33"/>
  <c r="P32"/>
  <c r="O32"/>
  <c r="P31"/>
  <c r="O31"/>
  <c r="P30"/>
  <c r="O30"/>
  <c r="P29"/>
  <c r="O29"/>
  <c r="P28"/>
  <c r="O28"/>
  <c r="P27"/>
  <c r="O27"/>
  <c r="P26"/>
  <c r="O26"/>
  <c r="P25"/>
  <c r="O25"/>
  <c r="P24"/>
  <c r="O24"/>
  <c r="P23"/>
  <c r="O23"/>
  <c r="P22"/>
  <c r="O22"/>
  <c r="P21"/>
  <c r="O21"/>
  <c r="P20"/>
  <c r="O20"/>
  <c r="P19"/>
  <c r="O19"/>
  <c r="P18"/>
  <c r="O18"/>
  <c r="P17"/>
  <c r="O17"/>
  <c r="P16"/>
  <c r="P15"/>
  <c r="P14"/>
  <c r="P13"/>
  <c r="P12"/>
  <c r="O12"/>
  <c r="B17" i="4"/>
  <c r="D7" i="8"/>
  <c r="E7" s="1"/>
  <c r="J17" i="4"/>
  <c r="F18" l="1"/>
  <c r="F29"/>
  <c r="G29" s="1"/>
  <c r="J29" s="1"/>
  <c r="J20" s="1"/>
  <c r="J22" s="1"/>
  <c r="AJ30" l="1"/>
  <c r="G18"/>
  <c r="AF14"/>
  <c r="AE14"/>
  <c r="AD14"/>
  <c r="AC14"/>
  <c r="AB14"/>
  <c r="AA14"/>
  <c r="Z14"/>
  <c r="Y14"/>
  <c r="X14"/>
  <c r="W14"/>
  <c r="V14"/>
  <c r="U14"/>
  <c r="T14"/>
  <c r="S14"/>
  <c r="R14"/>
  <c r="AH13"/>
  <c r="AH12"/>
  <c r="AH11"/>
  <c r="AH10"/>
  <c r="AH9"/>
  <c r="AH8"/>
  <c r="AH7"/>
  <c r="AH6"/>
  <c r="AH5"/>
  <c r="AH14" l="1"/>
  <c r="C7" i="8"/>
  <c r="F7"/>
  <c r="C8"/>
  <c r="F8"/>
  <c r="C9"/>
  <c r="F9"/>
  <c r="C11"/>
  <c r="F11"/>
  <c r="K17" i="4"/>
  <c r="L17"/>
  <c r="M17"/>
  <c r="N17"/>
  <c r="O17"/>
  <c r="P17"/>
  <c r="Q17"/>
  <c r="R17"/>
  <c r="S17"/>
  <c r="T17"/>
  <c r="U17"/>
  <c r="V17"/>
  <c r="W17"/>
  <c r="X17"/>
  <c r="Y17"/>
  <c r="Z17"/>
  <c r="AA17"/>
  <c r="AB17"/>
  <c r="AC17"/>
  <c r="AD17"/>
  <c r="AE17"/>
  <c r="AF17"/>
  <c r="AH17"/>
  <c r="J18"/>
  <c r="K18"/>
  <c r="L18"/>
  <c r="M18"/>
  <c r="N18"/>
  <c r="O18"/>
  <c r="P18"/>
  <c r="Q18"/>
  <c r="R18"/>
  <c r="S18"/>
  <c r="T18"/>
  <c r="U18"/>
  <c r="V18"/>
  <c r="W18"/>
  <c r="X18"/>
  <c r="Y18"/>
  <c r="Z18"/>
  <c r="AA18"/>
  <c r="AB18"/>
  <c r="AC18"/>
  <c r="AD18"/>
  <c r="AE18"/>
  <c r="AF18"/>
  <c r="K20"/>
  <c r="L20"/>
  <c r="M20"/>
  <c r="N20"/>
  <c r="O20"/>
  <c r="P20"/>
  <c r="Q20"/>
  <c r="R20"/>
  <c r="S20"/>
  <c r="T20"/>
  <c r="U20"/>
  <c r="V20"/>
  <c r="W20"/>
  <c r="X20"/>
  <c r="Y20"/>
  <c r="Z20"/>
  <c r="AA20"/>
  <c r="AB20"/>
  <c r="AC20"/>
  <c r="AD20"/>
  <c r="AE20"/>
  <c r="AF20"/>
  <c r="AH20"/>
  <c r="K22"/>
  <c r="L22"/>
  <c r="M22"/>
  <c r="N22"/>
  <c r="O22"/>
  <c r="P22"/>
  <c r="Q22"/>
  <c r="R22"/>
  <c r="S22"/>
  <c r="T22"/>
  <c r="U22"/>
  <c r="V22"/>
  <c r="W22"/>
  <c r="X22"/>
  <c r="Y22"/>
  <c r="Z22"/>
  <c r="AA22"/>
  <c r="AB22"/>
  <c r="AC22"/>
  <c r="AD22"/>
  <c r="AE22"/>
  <c r="AF22"/>
  <c r="AH22"/>
  <c r="AI22"/>
  <c r="AJ22"/>
  <c r="AJ24"/>
  <c r="AJ27"/>
  <c r="K29"/>
  <c r="L29"/>
  <c r="M29"/>
  <c r="N29"/>
  <c r="O29"/>
  <c r="P29"/>
  <c r="Q29"/>
  <c r="R29"/>
  <c r="S29"/>
  <c r="T29"/>
  <c r="U29"/>
  <c r="V29"/>
  <c r="W29"/>
  <c r="X29"/>
  <c r="Y29"/>
  <c r="Z29"/>
  <c r="AA29"/>
  <c r="AB29"/>
  <c r="AC29"/>
  <c r="AD29"/>
  <c r="AE29"/>
  <c r="AF29"/>
  <c r="AH29"/>
  <c r="AJ29"/>
  <c r="AJ31"/>
  <c r="AJ33"/>
</calcChain>
</file>

<file path=xl/sharedStrings.xml><?xml version="1.0" encoding="utf-8"?>
<sst xmlns="http://schemas.openxmlformats.org/spreadsheetml/2006/main" count="3183" uniqueCount="851">
  <si>
    <t>Hunter 303 3-2 FWH Replacement</t>
  </si>
  <si>
    <t>Hunter 303 Circulating Water Pump Casings</t>
  </si>
  <si>
    <t>Hunter 303 Cooling Tower Capital Maintenance</t>
  </si>
  <si>
    <t>Hunter 303 Economizer Inlet Check Valve</t>
  </si>
  <si>
    <t>Hunter 303 Generator Stator Leak Monitoring Sys</t>
  </si>
  <si>
    <t>Hunter 303 Main Controls Upgrade (Evergreen)</t>
  </si>
  <si>
    <t>Hunter 303 Protective Relay Upgrade/Arc Flash</t>
  </si>
  <si>
    <t>Hunter 303 Scrubber Ducts &amp; Components</t>
  </si>
  <si>
    <t>Hunter 303 Tower Linings</t>
  </si>
  <si>
    <t>Total</t>
  </si>
  <si>
    <t>Depreciation Expense</t>
  </si>
  <si>
    <t>Accumulated Depreciation</t>
  </si>
  <si>
    <t>Rate</t>
  </si>
  <si>
    <t>Retirements (DPU Revised Rate)</t>
  </si>
  <si>
    <t>Rate/Mo</t>
  </si>
  <si>
    <t>Net EPIS</t>
  </si>
  <si>
    <t>13 Mo Avg</t>
  </si>
  <si>
    <t>Return on Rate Base</t>
  </si>
  <si>
    <t>Gross up (Taxes, bad debt, JAM)</t>
  </si>
  <si>
    <t>SG Factor</t>
  </si>
  <si>
    <t>UT Net EPIS</t>
  </si>
  <si>
    <t>TY Dep Exp</t>
  </si>
  <si>
    <t>Approx UT Revenue Requirement</t>
  </si>
  <si>
    <t>Total Approximate Revenue Requirement (Reduction)/Increase</t>
  </si>
  <si>
    <t>Plant Additions</t>
  </si>
  <si>
    <t>EPIS Balance</t>
  </si>
  <si>
    <r>
      <t xml:space="preserve">Removals </t>
    </r>
    <r>
      <rPr>
        <sz val="11"/>
        <color rgb="FFFF0000"/>
        <rFont val="Calibri"/>
        <family val="2"/>
        <scheme val="minor"/>
      </rPr>
      <t>(Entered as a negative number)</t>
    </r>
  </si>
  <si>
    <t>Factor</t>
  </si>
  <si>
    <t>SG</t>
  </si>
  <si>
    <t>DSTMPSG</t>
  </si>
  <si>
    <t>STMPDGP</t>
  </si>
  <si>
    <t>STMPDGU</t>
  </si>
  <si>
    <t>STMPNUTIL</t>
  </si>
  <si>
    <t>STMPSG</t>
  </si>
  <si>
    <t>STMPSSGCH</t>
  </si>
  <si>
    <t>HYDPDGP</t>
  </si>
  <si>
    <t>HYDPDGU</t>
  </si>
  <si>
    <t>HYDPNUTIL</t>
  </si>
  <si>
    <t>HYDPSG-P</t>
  </si>
  <si>
    <t>HYDPSG-U</t>
  </si>
  <si>
    <t>OTHPDGU</t>
  </si>
  <si>
    <t>OTHPNUTIL</t>
  </si>
  <si>
    <t>OTHPSG</t>
  </si>
  <si>
    <t>OTHPSG-W</t>
  </si>
  <si>
    <t>OTHPSSGCT</t>
  </si>
  <si>
    <t>TRNPDGP</t>
  </si>
  <si>
    <t>TRNPDGU</t>
  </si>
  <si>
    <t>TRNPSG</t>
  </si>
  <si>
    <t>DSTPCA</t>
  </si>
  <si>
    <t>DSTPIDU</t>
  </si>
  <si>
    <t>DSTPMT</t>
  </si>
  <si>
    <t>DSTPNUTIL</t>
  </si>
  <si>
    <t>DSTPOR</t>
  </si>
  <si>
    <t>DSTPUT</t>
  </si>
  <si>
    <t>DSTPWA</t>
  </si>
  <si>
    <t>DSTPWYP</t>
  </si>
  <si>
    <t>DSTPWYU</t>
  </si>
  <si>
    <t>GNLPCA</t>
  </si>
  <si>
    <t>GNLPCN</t>
  </si>
  <si>
    <t>GNLPDGP</t>
  </si>
  <si>
    <t>GNLPDGU</t>
  </si>
  <si>
    <t>GNLPIDU</t>
  </si>
  <si>
    <t>GNLPNUTIL</t>
  </si>
  <si>
    <t>GNLPOR</t>
  </si>
  <si>
    <t>GNLPSE</t>
  </si>
  <si>
    <t>GNLPSG</t>
  </si>
  <si>
    <t>GNLPSO</t>
  </si>
  <si>
    <t>GNLPSSGCH</t>
  </si>
  <si>
    <t>GNLPSSGCT</t>
  </si>
  <si>
    <t>GNLPMT</t>
  </si>
  <si>
    <t>GNLPUT</t>
  </si>
  <si>
    <t>GNLPWA</t>
  </si>
  <si>
    <t>GNLPWYP</t>
  </si>
  <si>
    <t>GNLPWYU</t>
  </si>
  <si>
    <t>MNGPSE</t>
  </si>
  <si>
    <t>MNGPNUTIL</t>
  </si>
  <si>
    <t>INTPCA</t>
  </si>
  <si>
    <t>INTPCN</t>
  </si>
  <si>
    <t>INTPDGP</t>
  </si>
  <si>
    <t>INTPDGU</t>
  </si>
  <si>
    <t>INTPIDU</t>
  </si>
  <si>
    <t>INTPNUTIL</t>
  </si>
  <si>
    <t>INTPOR</t>
  </si>
  <si>
    <t>INTPSE</t>
  </si>
  <si>
    <t>INTPSG</t>
  </si>
  <si>
    <t>INTPSG-P</t>
  </si>
  <si>
    <t>INTPSG-U</t>
  </si>
  <si>
    <t>INTPSO</t>
  </si>
  <si>
    <t>INTPUT</t>
  </si>
  <si>
    <t>INTPWA</t>
  </si>
  <si>
    <t>INTPWYU</t>
  </si>
  <si>
    <t>INTPWYP</t>
  </si>
  <si>
    <t>DPU Revised  5 Year Avg Retirement Rate</t>
  </si>
  <si>
    <t>Note: The Company's original filing used a 4.75 yr average. The DPU's average uses a 5 yr avg for calendar years 2007, 2008, 2009, 2010, 2011.</t>
  </si>
  <si>
    <t>DDSTPCA</t>
  </si>
  <si>
    <t>DDSTPID</t>
  </si>
  <si>
    <t>DDSTPOR</t>
  </si>
  <si>
    <t>DDSTPUT</t>
  </si>
  <si>
    <t>DDSTPWA</t>
  </si>
  <si>
    <t>DDSTPWYP</t>
  </si>
  <si>
    <t>DDSTPWYU</t>
  </si>
  <si>
    <t>DGNLPCA</t>
  </si>
  <si>
    <t>DGNLPCN</t>
  </si>
  <si>
    <t>DGNLPDGP</t>
  </si>
  <si>
    <t>DGNLPDGU</t>
  </si>
  <si>
    <t>DGNLPID</t>
  </si>
  <si>
    <t>DGNLPOR</t>
  </si>
  <si>
    <t>DGNLPSE</t>
  </si>
  <si>
    <t>DGNLPSG</t>
  </si>
  <si>
    <t>DGNLPSO</t>
  </si>
  <si>
    <t>DGNLPSSGCH</t>
  </si>
  <si>
    <t>DGNLPSSGCT</t>
  </si>
  <si>
    <t>DGNLPUT</t>
  </si>
  <si>
    <t>DGNLPWA</t>
  </si>
  <si>
    <t>DGNLPWYP</t>
  </si>
  <si>
    <t>DGNLPWYU</t>
  </si>
  <si>
    <t>DHYDPDGP</t>
  </si>
  <si>
    <t>DHYDPDGU</t>
  </si>
  <si>
    <t>DHYDPSG-P</t>
  </si>
  <si>
    <t>DHYDPSG-U</t>
  </si>
  <si>
    <t>DMNGPSE</t>
  </si>
  <si>
    <t>DOTHPDGU</t>
  </si>
  <si>
    <t>DOTHPSG</t>
  </si>
  <si>
    <t>DOTHPSG-W</t>
  </si>
  <si>
    <t>DOTHPSSGCT</t>
  </si>
  <si>
    <t>DSTMPDGP</t>
  </si>
  <si>
    <t>DSTMPDGU</t>
  </si>
  <si>
    <t>DSTMPSSGCH</t>
  </si>
  <si>
    <t>DTRNPDGP</t>
  </si>
  <si>
    <t>DTRNPDGU</t>
  </si>
  <si>
    <t>DTRNPSG</t>
  </si>
  <si>
    <t>AGNLPCA</t>
  </si>
  <si>
    <t>AGNLPCN</t>
  </si>
  <si>
    <t>AGNLPOR</t>
  </si>
  <si>
    <t>AGNLPSO</t>
  </si>
  <si>
    <t>AGNLPUT</t>
  </si>
  <si>
    <t>AGNLPWA</t>
  </si>
  <si>
    <t>AGNLPWYP</t>
  </si>
  <si>
    <t>AGNLPWYU</t>
  </si>
  <si>
    <t>AHYDPSG-P</t>
  </si>
  <si>
    <t>AHYDPSG-U</t>
  </si>
  <si>
    <t>AINTPCA</t>
  </si>
  <si>
    <t>AINTPCN</t>
  </si>
  <si>
    <t>AINTPDGU</t>
  </si>
  <si>
    <t>AINTPID</t>
  </si>
  <si>
    <t>AINTPOR</t>
  </si>
  <si>
    <t>AINTPSE</t>
  </si>
  <si>
    <t>AINTPSG</t>
  </si>
  <si>
    <t>AINTPSG-P</t>
  </si>
  <si>
    <t>AINTPSG-U</t>
  </si>
  <si>
    <t>AINTPSO</t>
  </si>
  <si>
    <t>AINTPUT</t>
  </si>
  <si>
    <t>AINTPWA</t>
  </si>
  <si>
    <t>AINTPWYP</t>
  </si>
  <si>
    <t>Depreciation</t>
  </si>
  <si>
    <t>Amortization</t>
  </si>
  <si>
    <t>Dep Code</t>
  </si>
  <si>
    <t>Ret Code</t>
  </si>
  <si>
    <t>TOTAL</t>
  </si>
  <si>
    <t>UTAH</t>
  </si>
  <si>
    <t>ACCOUNT</t>
  </si>
  <si>
    <t>COMPANY</t>
  </si>
  <si>
    <t>FACTOR</t>
  </si>
  <si>
    <t>FACTOR %</t>
  </si>
  <si>
    <t>ALLOCATED</t>
  </si>
  <si>
    <t>Adjustment to Rate Base:</t>
  </si>
  <si>
    <t>SE</t>
  </si>
  <si>
    <t>Adjustment to Depreciation Expense:</t>
  </si>
  <si>
    <t>108SP</t>
  </si>
  <si>
    <t>Small Hunter Overhaul Projects - EPIS</t>
  </si>
  <si>
    <t>Small Hunter Overhaul Projects - Accum Dep</t>
  </si>
  <si>
    <t>Total Additions Included in DPU Updates</t>
  </si>
  <si>
    <t>Account</t>
  </si>
  <si>
    <t>108360CA</t>
  </si>
  <si>
    <t>108360ID</t>
  </si>
  <si>
    <t>108360OR</t>
  </si>
  <si>
    <t>108360UT</t>
  </si>
  <si>
    <t>108360WA</t>
  </si>
  <si>
    <t>108360WYP</t>
  </si>
  <si>
    <t>108360WYU</t>
  </si>
  <si>
    <t>108361CA</t>
  </si>
  <si>
    <t>108361ID</t>
  </si>
  <si>
    <t>108361OR</t>
  </si>
  <si>
    <t>108361UT</t>
  </si>
  <si>
    <t>108361WA</t>
  </si>
  <si>
    <t>108361WYP</t>
  </si>
  <si>
    <t>108361WYU</t>
  </si>
  <si>
    <t>108362CA</t>
  </si>
  <si>
    <t>108362ID</t>
  </si>
  <si>
    <t>108362OR</t>
  </si>
  <si>
    <t>108362UT</t>
  </si>
  <si>
    <t>108362WA</t>
  </si>
  <si>
    <t>108362WYP</t>
  </si>
  <si>
    <t>108362WYU</t>
  </si>
  <si>
    <t>108363CA</t>
  </si>
  <si>
    <t>108363ID</t>
  </si>
  <si>
    <t>108363OR</t>
  </si>
  <si>
    <t>108363UT</t>
  </si>
  <si>
    <t>108363WA</t>
  </si>
  <si>
    <t>108363WYP</t>
  </si>
  <si>
    <t>108364CA</t>
  </si>
  <si>
    <t>108364ID</t>
  </si>
  <si>
    <t>108364OR</t>
  </si>
  <si>
    <t>108364UT</t>
  </si>
  <si>
    <t>108364WA</t>
  </si>
  <si>
    <t>108364WYP</t>
  </si>
  <si>
    <t>108364WYU</t>
  </si>
  <si>
    <t>108365CA</t>
  </si>
  <si>
    <t>108365ID</t>
  </si>
  <si>
    <t>108365OR</t>
  </si>
  <si>
    <t>108365UT</t>
  </si>
  <si>
    <t>108365WA</t>
  </si>
  <si>
    <t>108365WYP</t>
  </si>
  <si>
    <t>108365WYU</t>
  </si>
  <si>
    <t>108366CA</t>
  </si>
  <si>
    <t>108366ID</t>
  </si>
  <si>
    <t>108366OR</t>
  </si>
  <si>
    <t>108366UT</t>
  </si>
  <si>
    <t>108366WA</t>
  </si>
  <si>
    <t>108366WYP</t>
  </si>
  <si>
    <t>108366WYU</t>
  </si>
  <si>
    <t>108367CA</t>
  </si>
  <si>
    <t>108367ID</t>
  </si>
  <si>
    <t>108367OR</t>
  </si>
  <si>
    <t>108367UT</t>
  </si>
  <si>
    <t>108367WA</t>
  </si>
  <si>
    <t>108367WYP</t>
  </si>
  <si>
    <t>108367WYU</t>
  </si>
  <si>
    <t>108368CA</t>
  </si>
  <si>
    <t>108368ID</t>
  </si>
  <si>
    <t>108368OR</t>
  </si>
  <si>
    <t>108368UT</t>
  </si>
  <si>
    <t>108368WA</t>
  </si>
  <si>
    <t>108368WYP</t>
  </si>
  <si>
    <t>108368WYU</t>
  </si>
  <si>
    <t>108369CA</t>
  </si>
  <si>
    <t>108369ID</t>
  </si>
  <si>
    <t>108369OR</t>
  </si>
  <si>
    <t>108369UT</t>
  </si>
  <si>
    <t>108369WA</t>
  </si>
  <si>
    <t>108369WYP</t>
  </si>
  <si>
    <t>108369WYU</t>
  </si>
  <si>
    <t>108370CA</t>
  </si>
  <si>
    <t>108370ID</t>
  </si>
  <si>
    <t>108370OR</t>
  </si>
  <si>
    <t>108370UT</t>
  </si>
  <si>
    <t>108370WA</t>
  </si>
  <si>
    <t>108370WYP</t>
  </si>
  <si>
    <t>108370WYU</t>
  </si>
  <si>
    <t>108371CA</t>
  </si>
  <si>
    <t>108371ID</t>
  </si>
  <si>
    <t>108371OR</t>
  </si>
  <si>
    <t>108371UT</t>
  </si>
  <si>
    <t>108371WA</t>
  </si>
  <si>
    <t>108371WYP</t>
  </si>
  <si>
    <t>108371WYU</t>
  </si>
  <si>
    <t>108373CA</t>
  </si>
  <si>
    <t>108373ID</t>
  </si>
  <si>
    <t>108373OR</t>
  </si>
  <si>
    <t>108373UT</t>
  </si>
  <si>
    <t>108373WA</t>
  </si>
  <si>
    <t>108373WYP</t>
  </si>
  <si>
    <t>108373WYU</t>
  </si>
  <si>
    <t>108GPCA</t>
  </si>
  <si>
    <t>108GPCN</t>
  </si>
  <si>
    <t>108GPDGP</t>
  </si>
  <si>
    <t>108GPDGU</t>
  </si>
  <si>
    <t>108GPID</t>
  </si>
  <si>
    <t>108GPOR</t>
  </si>
  <si>
    <t>108GPSE</t>
  </si>
  <si>
    <t>108GPSG</t>
  </si>
  <si>
    <t>108GPSO</t>
  </si>
  <si>
    <t>108GPSSGCH</t>
  </si>
  <si>
    <t>108GPSSGCT</t>
  </si>
  <si>
    <t>108GPUT</t>
  </si>
  <si>
    <t>108GPWA</t>
  </si>
  <si>
    <t>108GPWYP</t>
  </si>
  <si>
    <t>108GPWYU</t>
  </si>
  <si>
    <t>108HPDGP</t>
  </si>
  <si>
    <t>108HPDGU</t>
  </si>
  <si>
    <t>108HPSG-P</t>
  </si>
  <si>
    <t>108HPSG-U</t>
  </si>
  <si>
    <t>108MPSE</t>
  </si>
  <si>
    <t>108OPDGU</t>
  </si>
  <si>
    <t>108OPSG</t>
  </si>
  <si>
    <t>108OPSG-W</t>
  </si>
  <si>
    <t>108OPSSGCT</t>
  </si>
  <si>
    <t>108SPDGP</t>
  </si>
  <si>
    <t>108SPDGU</t>
  </si>
  <si>
    <t>108SPSG</t>
  </si>
  <si>
    <t>108SPSSGCH</t>
  </si>
  <si>
    <t>108TPDGP</t>
  </si>
  <si>
    <t>108TPDGU</t>
  </si>
  <si>
    <t>108TPID</t>
  </si>
  <si>
    <t>108TPSG</t>
  </si>
  <si>
    <t>111GPCA</t>
  </si>
  <si>
    <t>111GPCN</t>
  </si>
  <si>
    <t>111GPOR</t>
  </si>
  <si>
    <t>111GPSO</t>
  </si>
  <si>
    <t>111GPUT</t>
  </si>
  <si>
    <t>111GPWA</t>
  </si>
  <si>
    <t>111GPWYP</t>
  </si>
  <si>
    <t>111GPWYU</t>
  </si>
  <si>
    <t>111HPSG-P</t>
  </si>
  <si>
    <t>111HPSG-U</t>
  </si>
  <si>
    <t>111IPCN</t>
  </si>
  <si>
    <t>111IPDGU</t>
  </si>
  <si>
    <t>111IPID</t>
  </si>
  <si>
    <t>111IPOR</t>
  </si>
  <si>
    <t>111IPSE</t>
  </si>
  <si>
    <t>111IPSG</t>
  </si>
  <si>
    <t>111IPSG-P</t>
  </si>
  <si>
    <t>111IPSG-U</t>
  </si>
  <si>
    <t>111IPSO</t>
  </si>
  <si>
    <t>111IPSSGCH</t>
  </si>
  <si>
    <t>111IPUT</t>
  </si>
  <si>
    <t>111IPWA</t>
  </si>
  <si>
    <t>111IPWYP</t>
  </si>
  <si>
    <t>302DGU</t>
  </si>
  <si>
    <t>302ID</t>
  </si>
  <si>
    <t>302SG</t>
  </si>
  <si>
    <t>302SG-P</t>
  </si>
  <si>
    <t>302SG-U</t>
  </si>
  <si>
    <t>303CA</t>
  </si>
  <si>
    <t>303CN</t>
  </si>
  <si>
    <t>303ID</t>
  </si>
  <si>
    <t>303OR</t>
  </si>
  <si>
    <t>303SE</t>
  </si>
  <si>
    <t>303SG</t>
  </si>
  <si>
    <t>303SO</t>
  </si>
  <si>
    <t>303UT</t>
  </si>
  <si>
    <t>303WA</t>
  </si>
  <si>
    <t>303WYP</t>
  </si>
  <si>
    <t>312DGP</t>
  </si>
  <si>
    <t>312DGU</t>
  </si>
  <si>
    <t>312SG</t>
  </si>
  <si>
    <t>312SSGCH</t>
  </si>
  <si>
    <t>332DGP</t>
  </si>
  <si>
    <t>332DGU</t>
  </si>
  <si>
    <t>332SG-P</t>
  </si>
  <si>
    <t>332SG-U</t>
  </si>
  <si>
    <t>343DGU</t>
  </si>
  <si>
    <t>343SG</t>
  </si>
  <si>
    <t>343SG-W</t>
  </si>
  <si>
    <t>343SSGCT</t>
  </si>
  <si>
    <t>355DGP</t>
  </si>
  <si>
    <t>355DGU</t>
  </si>
  <si>
    <t>355SG</t>
  </si>
  <si>
    <t>360CA</t>
  </si>
  <si>
    <t>360ID</t>
  </si>
  <si>
    <t>360OR</t>
  </si>
  <si>
    <t>360UT</t>
  </si>
  <si>
    <t>360WA</t>
  </si>
  <si>
    <t>360WYP</t>
  </si>
  <si>
    <t>360WYU</t>
  </si>
  <si>
    <t>361CA</t>
  </si>
  <si>
    <t>361ID</t>
  </si>
  <si>
    <t>361OR</t>
  </si>
  <si>
    <t>361UT</t>
  </si>
  <si>
    <t>361WA</t>
  </si>
  <si>
    <t>361WYP</t>
  </si>
  <si>
    <t>361WYU</t>
  </si>
  <si>
    <t>362CA</t>
  </si>
  <si>
    <t>362ID</t>
  </si>
  <si>
    <t>362OR</t>
  </si>
  <si>
    <t>362UT</t>
  </si>
  <si>
    <t>362WA</t>
  </si>
  <si>
    <t>362WYP</t>
  </si>
  <si>
    <t>362WYU</t>
  </si>
  <si>
    <t>363CA</t>
  </si>
  <si>
    <t>363ID</t>
  </si>
  <si>
    <t>363OR</t>
  </si>
  <si>
    <t>363UT</t>
  </si>
  <si>
    <t>363WA</t>
  </si>
  <si>
    <t>363WYP</t>
  </si>
  <si>
    <t>364CA</t>
  </si>
  <si>
    <t>364ID</t>
  </si>
  <si>
    <t>364OR</t>
  </si>
  <si>
    <t>364UT</t>
  </si>
  <si>
    <t>364WA</t>
  </si>
  <si>
    <t>364WYP</t>
  </si>
  <si>
    <t>364WYU</t>
  </si>
  <si>
    <t>365CA</t>
  </si>
  <si>
    <t>365ID</t>
  </si>
  <si>
    <t>365OR</t>
  </si>
  <si>
    <t>365UT</t>
  </si>
  <si>
    <t>365WA</t>
  </si>
  <si>
    <t>365WYP</t>
  </si>
  <si>
    <t>365WYU</t>
  </si>
  <si>
    <t>366CA</t>
  </si>
  <si>
    <t>366ID</t>
  </si>
  <si>
    <t>366OR</t>
  </si>
  <si>
    <t>366UT</t>
  </si>
  <si>
    <t>366WA</t>
  </si>
  <si>
    <t>366WYP</t>
  </si>
  <si>
    <t>366WYU</t>
  </si>
  <si>
    <t>367CA</t>
  </si>
  <si>
    <t>367ID</t>
  </si>
  <si>
    <t>367OR</t>
  </si>
  <si>
    <t>367UT</t>
  </si>
  <si>
    <t>367WA</t>
  </si>
  <si>
    <t>367WYP</t>
  </si>
  <si>
    <t>367WYU</t>
  </si>
  <si>
    <t>368CA</t>
  </si>
  <si>
    <t>368ID</t>
  </si>
  <si>
    <t>368OR</t>
  </si>
  <si>
    <t>368UT</t>
  </si>
  <si>
    <t>368WA</t>
  </si>
  <si>
    <t>368WYP</t>
  </si>
  <si>
    <t>368WYU</t>
  </si>
  <si>
    <t>369CA</t>
  </si>
  <si>
    <t>369ID</t>
  </si>
  <si>
    <t>369OR</t>
  </si>
  <si>
    <t>369UT</t>
  </si>
  <si>
    <t>369WA</t>
  </si>
  <si>
    <t>369WYP</t>
  </si>
  <si>
    <t>369WYU</t>
  </si>
  <si>
    <t>370CA</t>
  </si>
  <si>
    <t>370ID</t>
  </si>
  <si>
    <t>370OR</t>
  </si>
  <si>
    <t>370UT</t>
  </si>
  <si>
    <t>370WA</t>
  </si>
  <si>
    <t>370WYP</t>
  </si>
  <si>
    <t>370WYU</t>
  </si>
  <si>
    <t>371CA</t>
  </si>
  <si>
    <t>371ID</t>
  </si>
  <si>
    <t>371OR</t>
  </si>
  <si>
    <t>371UT</t>
  </si>
  <si>
    <t>371WA</t>
  </si>
  <si>
    <t>371WYP</t>
  </si>
  <si>
    <t>371WYU</t>
  </si>
  <si>
    <t>373CA</t>
  </si>
  <si>
    <t>373ID</t>
  </si>
  <si>
    <t>373OR</t>
  </si>
  <si>
    <t>373UT</t>
  </si>
  <si>
    <t>373WA</t>
  </si>
  <si>
    <t>373WYP</t>
  </si>
  <si>
    <t>373WYU</t>
  </si>
  <si>
    <t>397CA</t>
  </si>
  <si>
    <t>397CN</t>
  </si>
  <si>
    <t>397DGP</t>
  </si>
  <si>
    <t>397DGU</t>
  </si>
  <si>
    <t>397ID</t>
  </si>
  <si>
    <t>397OR</t>
  </si>
  <si>
    <t>397SE</t>
  </si>
  <si>
    <t>397SG</t>
  </si>
  <si>
    <t>397SO</t>
  </si>
  <si>
    <t>397SSGCH</t>
  </si>
  <si>
    <t>397SSGCT</t>
  </si>
  <si>
    <t>397UT</t>
  </si>
  <si>
    <t>397WA</t>
  </si>
  <si>
    <t>397WYP</t>
  </si>
  <si>
    <t>397WYU</t>
  </si>
  <si>
    <t>399SE</t>
  </si>
  <si>
    <t>403360CA</t>
  </si>
  <si>
    <t>403360ID</t>
  </si>
  <si>
    <t>403360OR</t>
  </si>
  <si>
    <t>403360UT</t>
  </si>
  <si>
    <t>403360WA</t>
  </si>
  <si>
    <t>403360WYP</t>
  </si>
  <si>
    <t>403360WYU</t>
  </si>
  <si>
    <t>403361CA</t>
  </si>
  <si>
    <t>403361ID</t>
  </si>
  <si>
    <t>403361OR</t>
  </si>
  <si>
    <t>403361UT</t>
  </si>
  <si>
    <t>403361WA</t>
  </si>
  <si>
    <t>403361WYP</t>
  </si>
  <si>
    <t>403361WYU</t>
  </si>
  <si>
    <t>403362CA</t>
  </si>
  <si>
    <t>403362ID</t>
  </si>
  <si>
    <t>403362OR</t>
  </si>
  <si>
    <t>403362UT</t>
  </si>
  <si>
    <t>403362WA</t>
  </si>
  <si>
    <t>403362WYP</t>
  </si>
  <si>
    <t>403362WYU</t>
  </si>
  <si>
    <t>403363CA</t>
  </si>
  <si>
    <t>403363ID</t>
  </si>
  <si>
    <t>403363OR</t>
  </si>
  <si>
    <t>403363UT</t>
  </si>
  <si>
    <t>403363WA</t>
  </si>
  <si>
    <t>403363WYP</t>
  </si>
  <si>
    <t>403364CA</t>
  </si>
  <si>
    <t>403364ID</t>
  </si>
  <si>
    <t>403364OR</t>
  </si>
  <si>
    <t>403364UT</t>
  </si>
  <si>
    <t>403364WA</t>
  </si>
  <si>
    <t>403364WYP</t>
  </si>
  <si>
    <t>403364WYU</t>
  </si>
  <si>
    <t>403365CA</t>
  </si>
  <si>
    <t>403365ID</t>
  </si>
  <si>
    <t>403365OR</t>
  </si>
  <si>
    <t>403365UT</t>
  </si>
  <si>
    <t>403365WA</t>
  </si>
  <si>
    <t>403365WYP</t>
  </si>
  <si>
    <t>403365WYU</t>
  </si>
  <si>
    <t>403366CA</t>
  </si>
  <si>
    <t>403366ID</t>
  </si>
  <si>
    <t>403366OR</t>
  </si>
  <si>
    <t>403366UT</t>
  </si>
  <si>
    <t>403366WA</t>
  </si>
  <si>
    <t>403366WYP</t>
  </si>
  <si>
    <t>403366WYU</t>
  </si>
  <si>
    <t>403367CA</t>
  </si>
  <si>
    <t>403367ID</t>
  </si>
  <si>
    <t>403367OR</t>
  </si>
  <si>
    <t>403367UT</t>
  </si>
  <si>
    <t>403367WA</t>
  </si>
  <si>
    <t>403367WYP</t>
  </si>
  <si>
    <t>403367WYU</t>
  </si>
  <si>
    <t>403368CA</t>
  </si>
  <si>
    <t>403368ID</t>
  </si>
  <si>
    <t>403368OR</t>
  </si>
  <si>
    <t>403368UT</t>
  </si>
  <si>
    <t>403368WA</t>
  </si>
  <si>
    <t>403368WYP</t>
  </si>
  <si>
    <t>403368WYU</t>
  </si>
  <si>
    <t>403369CA</t>
  </si>
  <si>
    <t>403369ID</t>
  </si>
  <si>
    <t>403369OR</t>
  </si>
  <si>
    <t>403369UT</t>
  </si>
  <si>
    <t>403369WA</t>
  </si>
  <si>
    <t>403369WYP</t>
  </si>
  <si>
    <t>403369WYU</t>
  </si>
  <si>
    <t>403370CA</t>
  </si>
  <si>
    <t>403370ID</t>
  </si>
  <si>
    <t>403370OR</t>
  </si>
  <si>
    <t>403370UT</t>
  </si>
  <si>
    <t>403370WA</t>
  </si>
  <si>
    <t>403370WYP</t>
  </si>
  <si>
    <t>403370WYU</t>
  </si>
  <si>
    <t>403371CA</t>
  </si>
  <si>
    <t>403371ID</t>
  </si>
  <si>
    <t>403371OR</t>
  </si>
  <si>
    <t>403371UT</t>
  </si>
  <si>
    <t>403371WA</t>
  </si>
  <si>
    <t>403371WYP</t>
  </si>
  <si>
    <t>403371WYU</t>
  </si>
  <si>
    <t>403373CA</t>
  </si>
  <si>
    <t>403373ID</t>
  </si>
  <si>
    <t>403373OR</t>
  </si>
  <si>
    <t>403373UT</t>
  </si>
  <si>
    <t>403373WA</t>
  </si>
  <si>
    <t>403373WYP</t>
  </si>
  <si>
    <t>403373WYU</t>
  </si>
  <si>
    <t>403GPCA</t>
  </si>
  <si>
    <t>403GPCN</t>
  </si>
  <si>
    <t>403GPDGP</t>
  </si>
  <si>
    <t>403GPDGU</t>
  </si>
  <si>
    <t>403GPID</t>
  </si>
  <si>
    <t>403GPOR</t>
  </si>
  <si>
    <t>403GPSE</t>
  </si>
  <si>
    <t>403GPSG</t>
  </si>
  <si>
    <t>403GPSO</t>
  </si>
  <si>
    <t>403GPSSGCH</t>
  </si>
  <si>
    <t>403GPSSGCT</t>
  </si>
  <si>
    <t>403GPUT</t>
  </si>
  <si>
    <t>403GPWA</t>
  </si>
  <si>
    <t>403GPWYP</t>
  </si>
  <si>
    <t>403GPWYU</t>
  </si>
  <si>
    <t>403HPDGP</t>
  </si>
  <si>
    <t>403HPDGU</t>
  </si>
  <si>
    <t>403HPSG</t>
  </si>
  <si>
    <t>403HPSG-P</t>
  </si>
  <si>
    <t>403HPSG-U</t>
  </si>
  <si>
    <t>403OPDGU</t>
  </si>
  <si>
    <t>403OPSG</t>
  </si>
  <si>
    <t>403OPSG-W</t>
  </si>
  <si>
    <t>403OPSSGCT</t>
  </si>
  <si>
    <t>403SPDGP</t>
  </si>
  <si>
    <t>403SPDGU</t>
  </si>
  <si>
    <t>403SPSG</t>
  </si>
  <si>
    <t>403SPSSGCH</t>
  </si>
  <si>
    <t>403TPDGP</t>
  </si>
  <si>
    <t>403TPDGU</t>
  </si>
  <si>
    <t>403TPID</t>
  </si>
  <si>
    <t>403TPSG</t>
  </si>
  <si>
    <t>404GPCA</t>
  </si>
  <si>
    <t>404GPCN</t>
  </si>
  <si>
    <t>404GPOR</t>
  </si>
  <si>
    <t>404GPSO</t>
  </si>
  <si>
    <t>404GPUT</t>
  </si>
  <si>
    <t>404GPWA</t>
  </si>
  <si>
    <t>404GPWYP</t>
  </si>
  <si>
    <t>404GPWYU</t>
  </si>
  <si>
    <t>404HPSG-P</t>
  </si>
  <si>
    <t>404HPSG-U</t>
  </si>
  <si>
    <t>404IPCN</t>
  </si>
  <si>
    <t>404IPDGU</t>
  </si>
  <si>
    <t>404IPID</t>
  </si>
  <si>
    <t>404IPOR</t>
  </si>
  <si>
    <t>404IPSE</t>
  </si>
  <si>
    <t>404IPSG</t>
  </si>
  <si>
    <t>404IPSG-P</t>
  </si>
  <si>
    <t>404IPSG-U</t>
  </si>
  <si>
    <t>404IPSO</t>
  </si>
  <si>
    <t>404IPSSGCH</t>
  </si>
  <si>
    <t>404IPUT</t>
  </si>
  <si>
    <t>404IPWA</t>
  </si>
  <si>
    <t>404IPWYP</t>
  </si>
  <si>
    <t>CA</t>
  </si>
  <si>
    <t>ID</t>
  </si>
  <si>
    <t>OR</t>
  </si>
  <si>
    <t>UT</t>
  </si>
  <si>
    <t>WA</t>
  </si>
  <si>
    <t>WYP</t>
  </si>
  <si>
    <t>WYU</t>
  </si>
  <si>
    <t>CN</t>
  </si>
  <si>
    <t>SO</t>
  </si>
  <si>
    <t>GPS</t>
  </si>
  <si>
    <t>OTHER</t>
  </si>
  <si>
    <t>SGCT</t>
  </si>
  <si>
    <t>SNP</t>
  </si>
  <si>
    <t>JAM Code</t>
  </si>
  <si>
    <t>JAM Output Factor</t>
  </si>
  <si>
    <t>Function</t>
  </si>
  <si>
    <t>Steam</t>
  </si>
  <si>
    <t>Distribution</t>
  </si>
  <si>
    <t>General</t>
  </si>
  <si>
    <t>Hydro</t>
  </si>
  <si>
    <t>Mining</t>
  </si>
  <si>
    <t>Other Generation</t>
  </si>
  <si>
    <t>Other Generation - Wind</t>
  </si>
  <si>
    <t>Transmission</t>
  </si>
  <si>
    <t>Type</t>
  </si>
  <si>
    <t>EPIS</t>
  </si>
  <si>
    <t>Accumulated Amortization</t>
  </si>
  <si>
    <t>Amortization Expense</t>
  </si>
  <si>
    <t>Intangible</t>
  </si>
  <si>
    <t>Other</t>
  </si>
  <si>
    <t>404HP</t>
  </si>
  <si>
    <t>404GP</t>
  </si>
  <si>
    <t>403TP</t>
  </si>
  <si>
    <t>403SP</t>
  </si>
  <si>
    <t>403OP</t>
  </si>
  <si>
    <t>403HP</t>
  </si>
  <si>
    <t>403GP</t>
  </si>
  <si>
    <t>108GP</t>
  </si>
  <si>
    <t>108HP</t>
  </si>
  <si>
    <t>108MP</t>
  </si>
  <si>
    <t>108OP</t>
  </si>
  <si>
    <t>108TP</t>
  </si>
  <si>
    <t>111GP</t>
  </si>
  <si>
    <t>111HP</t>
  </si>
  <si>
    <t>111IP</t>
  </si>
  <si>
    <t>404IP</t>
  </si>
  <si>
    <t>Small Hunter Overhaul Projects - Dep Exp</t>
  </si>
  <si>
    <t>BEGINNING/ENDING AVERAGE FACTORS</t>
  </si>
  <si>
    <t>2010 PROTOCOL-As Filed</t>
  </si>
  <si>
    <t>DESCRIPTION</t>
  </si>
  <si>
    <t xml:space="preserve">   California</t>
  </si>
  <si>
    <t xml:space="preserve">      Oregon</t>
  </si>
  <si>
    <t>Washington</t>
  </si>
  <si>
    <t xml:space="preserve">     Montana</t>
  </si>
  <si>
    <t>Wyo-PPL</t>
  </si>
  <si>
    <t xml:space="preserve">     Utah</t>
  </si>
  <si>
    <t>Idaho</t>
  </si>
  <si>
    <t xml:space="preserve"> Wyo-UPL</t>
  </si>
  <si>
    <t>FERC-UPL</t>
  </si>
  <si>
    <t>NON-UTILITY</t>
  </si>
  <si>
    <t>Actual Factor</t>
  </si>
  <si>
    <t>-</t>
  </si>
  <si>
    <t>Situs</t>
  </si>
  <si>
    <t>S</t>
  </si>
  <si>
    <t>System Generation</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</si>
  <si>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</si>
  <si>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</si>
  <si>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</si>
  <si>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</si>
  <si>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</si>
  <si>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</si>
  <si>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</si>
  <si>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</si>
  <si>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</si>
  <si>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</si>
  <si>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</si>
  <si>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</si>
  <si>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</si>
  <si>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</si>
  <si>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</si>
  <si>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</si>
  <si>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</si>
  <si>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</si>
  <si>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</si>
  <si>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</si>
  <si>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System Overhead (Pac. Power Costs on SO)</t>
  </si>
  <si>
    <t>SO-P</t>
  </si>
  <si>
    <t>System Overhead (R.M.P. Costs on SO)</t>
  </si>
  <si>
    <t>SO-U</t>
  </si>
  <si>
    <t>Divisional Overhead - Pac. Power</t>
  </si>
  <si>
    <t>DOP</t>
  </si>
  <si>
    <t>Divisional Overhead - R.M.P.</t>
  </si>
  <si>
    <t>DOU</t>
  </si>
  <si>
    <t>Gross Plant-System</t>
  </si>
  <si>
    <t>System Gross Plant - Pac. Power</t>
  </si>
  <si>
    <t>SGPP</t>
  </si>
  <si>
    <t>System Gross Plant - R.M.P.</t>
  </si>
  <si>
    <t>SGPU</t>
  </si>
  <si>
    <t>System Net Plant</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</si>
  <si>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</si>
  <si>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</si>
  <si>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</si>
  <si>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</si>
  <si>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</si>
  <si>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</si>
  <si>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</si>
  <si>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</si>
  <si>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</si>
  <si>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</si>
  <si>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</si>
  <si>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</si>
  <si>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</si>
  <si>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</si>
  <si>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</si>
  <si>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</si>
  <si>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</si>
  <si>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</si>
  <si>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</si>
  <si>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</si>
  <si>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</si>
  <si>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</si>
  <si>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</si>
  <si>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</si>
  <si>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</si>
  <si>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</si>
  <si>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</si>
  <si>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</si>
  <si>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</si>
  <si>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</si>
  <si>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</si>
  <si>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</si>
  <si>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</si>
  <si>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</si>
  <si>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</si>
  <si>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</si>
  <si>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</si>
  <si>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</si>
  <si>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</si>
  <si>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</si>
  <si>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</si>
  <si>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</si>
  <si>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</si>
  <si>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</si>
  <si>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</si>
  <si>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</si>
  <si>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</si>
  <si>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</si>
  <si>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</si>
  <si>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</si>
  <si>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</si>
  <si>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</si>
  <si>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</si>
  <si>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</si>
  <si>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</si>
  <si>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</si>
  <si>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</si>
  <si>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</si>
  <si>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</si>
  <si>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</si>
  <si>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</si>
  <si>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</si>
  <si>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</si>
  <si>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</si>
  <si>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</si>
  <si>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</si>
  <si>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</si>
  <si>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</si>
  <si>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</si>
  <si>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</si>
  <si>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</si>
  <si>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</si>
  <si>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</si>
  <si>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</si>
  <si>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</si>
  <si>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</si>
  <si>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</si>
  <si>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</si>
  <si>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</si>
  <si>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</si>
  <si>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</si>
  <si>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</si>
  <si>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</si>
  <si>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</si>
  <si>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</si>
  <si>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</si>
  <si>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</si>
  <si>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</si>
  <si>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</si>
  <si>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</si>
  <si>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</si>
  <si>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</si>
  <si>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</si>
  <si>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</si>
  <si>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</si>
  <si>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</si>
  <si>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</si>
  <si>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</si>
  <si>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</si>
  <si>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</si>
  <si>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</si>
  <si>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</si>
  <si>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</si>
  <si>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</si>
  <si>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</si>
  <si>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 Expense</t>
  </si>
  <si>
    <t>DITEXP</t>
  </si>
  <si>
    <t>DIT Balance</t>
  </si>
  <si>
    <t>DITBAL</t>
  </si>
  <si>
    <t>Tax Depreciation</t>
  </si>
  <si>
    <t>TAXDEPR</t>
  </si>
  <si>
    <t>SCHMAT Depreciation Expense</t>
  </si>
  <si>
    <t>SCHMDEXP</t>
  </si>
  <si>
    <t>SCHMDT Amortization Expense</t>
  </si>
  <si>
    <t>SCHMAEXP</t>
  </si>
  <si>
    <t>System Generation Cholla Transaction</t>
  </si>
  <si>
    <t>STMP</t>
  </si>
  <si>
    <t>DSTP</t>
  </si>
  <si>
    <t>DDSTP</t>
  </si>
  <si>
    <t>DGNLP</t>
  </si>
  <si>
    <t>GNLP</t>
  </si>
  <si>
    <t>AGNLP</t>
  </si>
  <si>
    <t>DHYDP</t>
  </si>
  <si>
    <t>HYDP</t>
  </si>
  <si>
    <t>DINTP</t>
  </si>
  <si>
    <t>INTP</t>
  </si>
  <si>
    <t>DMNGP</t>
  </si>
  <si>
    <t>MNGP</t>
  </si>
  <si>
    <t>DOTHP</t>
  </si>
  <si>
    <t>OTHP</t>
  </si>
  <si>
    <t>DSTMP</t>
  </si>
  <si>
    <t>DTRNP</t>
  </si>
  <si>
    <t>TRNP</t>
  </si>
  <si>
    <t>Dep Func</t>
  </si>
  <si>
    <t>Ret Func</t>
  </si>
  <si>
    <t>Dist Acct</t>
  </si>
  <si>
    <t>108360</t>
  </si>
  <si>
    <t>108361</t>
  </si>
  <si>
    <t>108362</t>
  </si>
  <si>
    <t>108363</t>
  </si>
  <si>
    <t>108364</t>
  </si>
  <si>
    <t>108365</t>
  </si>
  <si>
    <t>108366</t>
  </si>
  <si>
    <t>108367</t>
  </si>
  <si>
    <t>108368</t>
  </si>
  <si>
    <t>108369</t>
  </si>
  <si>
    <t>108370</t>
  </si>
  <si>
    <t>108371</t>
  </si>
  <si>
    <t>108373</t>
  </si>
  <si>
    <t>Lookup Ref</t>
  </si>
  <si>
    <t>Plant Addition Adjustment Calculation - Hunter Overhaul Projects Already Included Actuals through March 2012</t>
  </si>
  <si>
    <t>Approx Revenue Requirement</t>
  </si>
  <si>
    <t>Small Hunter 1 Overhaul Projects</t>
  </si>
</sst>
</file>

<file path=xl/styles.xml><?xml version="1.0" encoding="utf-8"?>
<styleSheet xmlns="http://schemas.openxmlformats.org/spreadsheetml/2006/main">
  <numFmts count="10">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0.000%"/>
    <numFmt numFmtId="167" formatCode="0.0000%"/>
    <numFmt numFmtId="168" formatCode="_-* #,##0\ &quot;F&quot;_-;\-* #,##0\ &quot;F&quot;_-;_-* &quot;-&quot;\ &quot;F&quot;_-;_-@_-"/>
    <numFmt numFmtId="169" formatCode="&quot;$&quot;#,##0\ ;\(&quot;$&quot;#,##0\)"/>
    <numFmt numFmtId="170" formatCode="#,##0.000;[Red]\-#,##0.000"/>
  </numFmts>
  <fonts count="2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0"/>
      <name val="Arial"/>
      <family val="2"/>
    </font>
    <font>
      <sz val="10"/>
      <color rgb="FF0066FF"/>
      <name val="Arial"/>
      <family val="2"/>
    </font>
    <font>
      <b/>
      <sz val="10"/>
      <name val="Arial"/>
      <family val="2"/>
    </font>
    <font>
      <sz val="12"/>
      <name val="Times New Roman"/>
      <family val="1"/>
    </font>
    <font>
      <u/>
      <sz val="10"/>
      <name val="Arial"/>
      <family val="2"/>
    </font>
    <font>
      <sz val="10"/>
      <color indexed="24"/>
      <name val="Courier New"/>
      <family val="3"/>
    </font>
    <font>
      <sz val="8"/>
      <name val="Arial"/>
      <family val="2"/>
    </font>
    <font>
      <b/>
      <sz val="16"/>
      <name val="Times New Roman"/>
      <family val="1"/>
    </font>
    <font>
      <b/>
      <sz val="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1"/>
      <name val="Calibri"/>
      <family val="2"/>
      <scheme val="minor"/>
    </font>
    <font>
      <b/>
      <u/>
      <sz val="10"/>
      <name val="Arial"/>
      <family val="2"/>
    </font>
    <font>
      <b/>
      <sz val="10"/>
      <color theme="1"/>
      <name val="Arial"/>
      <family val="2"/>
    </font>
  </fonts>
  <fills count="2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s>
  <borders count="19">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6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168" fontId="5" fillId="0" borderId="0"/>
    <xf numFmtId="3" fontId="10" fillId="0" borderId="0" applyFont="0" applyFill="0" applyBorder="0" applyAlignment="0" applyProtection="0"/>
    <xf numFmtId="44" fontId="5" fillId="0" borderId="0" applyFont="0" applyFill="0" applyBorder="0" applyAlignment="0" applyProtection="0"/>
    <xf numFmtId="169"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38" fontId="11" fillId="2" borderId="0" applyNumberFormat="0" applyBorder="0" applyAlignment="0" applyProtection="0"/>
    <xf numFmtId="0" fontId="12" fillId="0" borderId="0"/>
    <xf numFmtId="0" fontId="13" fillId="0" borderId="5" applyNumberFormat="0" applyAlignment="0" applyProtection="0">
      <alignment horizontal="left" vertical="center"/>
    </xf>
    <xf numFmtId="0" fontId="13" fillId="0" borderId="4">
      <alignment horizontal="left" vertical="center"/>
    </xf>
    <xf numFmtId="10" fontId="11" fillId="3" borderId="3" applyNumberFormat="0" applyBorder="0" applyAlignment="0" applyProtection="0"/>
    <xf numFmtId="170" fontId="5" fillId="0" borderId="0"/>
    <xf numFmtId="0" fontId="5" fillId="0" borderId="0"/>
    <xf numFmtId="0" fontId="5" fillId="0" borderId="0"/>
    <xf numFmtId="0" fontId="8" fillId="0" borderId="0"/>
    <xf numFmtId="10" fontId="5" fillId="0" borderId="0" applyFont="0" applyFill="0" applyBorder="0" applyAlignment="0" applyProtection="0"/>
    <xf numFmtId="4" fontId="14" fillId="4" borderId="6" applyNumberFormat="0" applyProtection="0">
      <alignment vertical="center"/>
    </xf>
    <xf numFmtId="4" fontId="15" fillId="5" borderId="6" applyNumberFormat="0" applyProtection="0">
      <alignment vertical="center"/>
    </xf>
    <xf numFmtId="4" fontId="14" fillId="5" borderId="6" applyNumberFormat="0" applyProtection="0">
      <alignment horizontal="left" vertical="center" indent="1"/>
    </xf>
    <xf numFmtId="0" fontId="14" fillId="5" borderId="6" applyNumberFormat="0" applyProtection="0">
      <alignment horizontal="left" vertical="top" indent="1"/>
    </xf>
    <xf numFmtId="4" fontId="14" fillId="6" borderId="6" applyNumberFormat="0" applyProtection="0"/>
    <xf numFmtId="4" fontId="16" fillId="7" borderId="6" applyNumberFormat="0" applyProtection="0">
      <alignment horizontal="right" vertical="center"/>
    </xf>
    <xf numFmtId="4" fontId="16" fillId="8" borderId="6" applyNumberFormat="0" applyProtection="0">
      <alignment horizontal="right" vertical="center"/>
    </xf>
    <xf numFmtId="4" fontId="16" fillId="9" borderId="6" applyNumberFormat="0" applyProtection="0">
      <alignment horizontal="right" vertical="center"/>
    </xf>
    <xf numFmtId="4" fontId="16" fillId="10" borderId="6" applyNumberFormat="0" applyProtection="0">
      <alignment horizontal="right" vertical="center"/>
    </xf>
    <xf numFmtId="4" fontId="16" fillId="11" borderId="6" applyNumberFormat="0" applyProtection="0">
      <alignment horizontal="right" vertical="center"/>
    </xf>
    <xf numFmtId="4" fontId="16" fillId="12" borderId="6" applyNumberFormat="0" applyProtection="0">
      <alignment horizontal="right" vertical="center"/>
    </xf>
    <xf numFmtId="4" fontId="16" fillId="13" borderId="6" applyNumberFormat="0" applyProtection="0">
      <alignment horizontal="right" vertical="center"/>
    </xf>
    <xf numFmtId="4" fontId="16" fillId="14" borderId="6" applyNumberFormat="0" applyProtection="0">
      <alignment horizontal="right" vertical="center"/>
    </xf>
    <xf numFmtId="4" fontId="16" fillId="15" borderId="6" applyNumberFormat="0" applyProtection="0">
      <alignment horizontal="right" vertical="center"/>
    </xf>
    <xf numFmtId="4" fontId="14" fillId="16" borderId="7" applyNumberFormat="0" applyProtection="0">
      <alignment horizontal="left" vertical="center" indent="1"/>
    </xf>
    <xf numFmtId="4" fontId="16" fillId="17" borderId="0" applyNumberFormat="0" applyProtection="0">
      <alignment horizontal="left" indent="1"/>
    </xf>
    <xf numFmtId="4" fontId="17" fillId="18" borderId="0" applyNumberFormat="0" applyProtection="0">
      <alignment horizontal="left" vertical="center" indent="1"/>
    </xf>
    <xf numFmtId="4" fontId="16" fillId="19" borderId="6" applyNumberFormat="0" applyProtection="0">
      <alignment horizontal="right" vertical="center"/>
    </xf>
    <xf numFmtId="4" fontId="18" fillId="20" borderId="0" applyNumberFormat="0" applyProtection="0">
      <alignment horizontal="left" indent="1"/>
    </xf>
    <xf numFmtId="4" fontId="19" fillId="21" borderId="0" applyNumberFormat="0" applyProtection="0"/>
    <xf numFmtId="0" fontId="5" fillId="18" borderId="6" applyNumberFormat="0" applyProtection="0">
      <alignment horizontal="left" vertical="center" indent="1"/>
    </xf>
    <xf numFmtId="0" fontId="5" fillId="18" borderId="6" applyNumberFormat="0" applyProtection="0">
      <alignment horizontal="left" vertical="top" indent="1"/>
    </xf>
    <xf numFmtId="0" fontId="5" fillId="6" borderId="6" applyNumberFormat="0" applyProtection="0">
      <alignment horizontal="left" vertical="center" indent="1"/>
    </xf>
    <xf numFmtId="0" fontId="5" fillId="6" borderId="6" applyNumberFormat="0" applyProtection="0">
      <alignment horizontal="left" vertical="top" indent="1"/>
    </xf>
    <xf numFmtId="0" fontId="5" fillId="22" borderId="6" applyNumberFormat="0" applyProtection="0">
      <alignment horizontal="left" vertical="center" indent="1"/>
    </xf>
    <xf numFmtId="0" fontId="5" fillId="22" borderId="6" applyNumberFormat="0" applyProtection="0">
      <alignment horizontal="left" vertical="top" indent="1"/>
    </xf>
    <xf numFmtId="0" fontId="5" fillId="23" borderId="6" applyNumberFormat="0" applyProtection="0">
      <alignment horizontal="left" vertical="center" indent="1"/>
    </xf>
    <xf numFmtId="0" fontId="5" fillId="23" borderId="6" applyNumberFormat="0" applyProtection="0">
      <alignment horizontal="left" vertical="top" indent="1"/>
    </xf>
    <xf numFmtId="4" fontId="16" fillId="3" borderId="6" applyNumberFormat="0" applyProtection="0">
      <alignment vertical="center"/>
    </xf>
    <xf numFmtId="4" fontId="20" fillId="3" borderId="6" applyNumberFormat="0" applyProtection="0">
      <alignment vertical="center"/>
    </xf>
    <xf numFmtId="4" fontId="16" fillId="3" borderId="6" applyNumberFormat="0" applyProtection="0">
      <alignment horizontal="left" vertical="center" indent="1"/>
    </xf>
    <xf numFmtId="0" fontId="16" fillId="3" borderId="6" applyNumberFormat="0" applyProtection="0">
      <alignment horizontal="left" vertical="top" indent="1"/>
    </xf>
    <xf numFmtId="4" fontId="16" fillId="0" borderId="6" applyNumberFormat="0" applyProtection="0">
      <alignment horizontal="right" vertical="center"/>
    </xf>
    <xf numFmtId="4" fontId="20" fillId="17" borderId="6" applyNumberFormat="0" applyProtection="0">
      <alignment horizontal="right" vertical="center"/>
    </xf>
    <xf numFmtId="4" fontId="16" fillId="0" borderId="6" applyNumberFormat="0" applyProtection="0">
      <alignment horizontal="left" vertical="center" indent="1"/>
    </xf>
    <xf numFmtId="0" fontId="16" fillId="6" borderId="6" applyNumberFormat="0" applyProtection="0">
      <alignment horizontal="left" vertical="top"/>
    </xf>
    <xf numFmtId="4" fontId="21" fillId="24" borderId="0" applyNumberFormat="0" applyProtection="0">
      <alignment horizontal="left"/>
    </xf>
    <xf numFmtId="4" fontId="22" fillId="17" borderId="6" applyNumberFormat="0" applyProtection="0">
      <alignment horizontal="right" vertical="center"/>
    </xf>
    <xf numFmtId="0" fontId="7" fillId="0" borderId="3">
      <alignment horizontal="center" vertical="center" wrapText="1"/>
    </xf>
  </cellStyleXfs>
  <cellXfs count="107">
    <xf numFmtId="0" fontId="0" fillId="0" borderId="0" xfId="0"/>
    <xf numFmtId="165" fontId="0" fillId="0" borderId="0" xfId="1" applyNumberFormat="1" applyFont="1" applyFill="1"/>
    <xf numFmtId="0" fontId="0" fillId="0" borderId="0" xfId="0" applyFill="1"/>
    <xf numFmtId="165" fontId="0" fillId="0" borderId="0" xfId="1" applyNumberFormat="1" applyFont="1" applyFill="1" applyBorder="1"/>
    <xf numFmtId="10" fontId="0" fillId="0" borderId="0" xfId="0" applyNumberFormat="1" applyBorder="1"/>
    <xf numFmtId="0" fontId="0" fillId="0" borderId="0" xfId="0" applyBorder="1"/>
    <xf numFmtId="10" fontId="0" fillId="0" borderId="0" xfId="2" applyNumberFormat="1" applyFont="1" applyFill="1" applyBorder="1"/>
    <xf numFmtId="0" fontId="4" fillId="0" borderId="0" xfId="0" applyFont="1"/>
    <xf numFmtId="0" fontId="0" fillId="0" borderId="0" xfId="0" applyAlignment="1">
      <alignment horizontal="center"/>
    </xf>
    <xf numFmtId="0" fontId="5" fillId="0" borderId="0" xfId="0" applyFont="1" applyFill="1"/>
    <xf numFmtId="0" fontId="5" fillId="0" borderId="0" xfId="3"/>
    <xf numFmtId="166" fontId="0" fillId="0" borderId="0" xfId="2" applyNumberFormat="1" applyFont="1"/>
    <xf numFmtId="0" fontId="0" fillId="0" borderId="0" xfId="0" applyAlignment="1">
      <alignment horizontal="center" wrapText="1"/>
    </xf>
    <xf numFmtId="0" fontId="6" fillId="0" borderId="0" xfId="0" applyFont="1" applyFill="1" applyBorder="1"/>
    <xf numFmtId="0" fontId="0" fillId="0" borderId="0" xfId="0" applyFill="1" applyBorder="1"/>
    <xf numFmtId="0" fontId="7" fillId="0" borderId="2" xfId="0" applyFont="1" applyFill="1" applyBorder="1"/>
    <xf numFmtId="0" fontId="4" fillId="0" borderId="0" xfId="0" applyFont="1" applyFill="1"/>
    <xf numFmtId="0" fontId="0" fillId="0" borderId="3" xfId="0" applyBorder="1" applyAlignment="1">
      <alignment horizontal="center"/>
    </xf>
    <xf numFmtId="165" fontId="5" fillId="0" borderId="0" xfId="5" applyNumberFormat="1" applyFont="1" applyBorder="1" applyAlignment="1">
      <alignment horizontal="center"/>
    </xf>
    <xf numFmtId="41" fontId="5" fillId="0" borderId="0" xfId="5" applyNumberFormat="1" applyFont="1" applyBorder="1" applyAlignment="1">
      <alignment horizontal="center"/>
    </xf>
    <xf numFmtId="166" fontId="5" fillId="0" borderId="0" xfId="6" applyNumberFormat="1" applyFont="1" applyAlignment="1">
      <alignment horizontal="center"/>
    </xf>
    <xf numFmtId="41" fontId="5" fillId="0" borderId="0" xfId="5" applyNumberFormat="1" applyFont="1" applyAlignment="1">
      <alignment horizontal="center"/>
    </xf>
    <xf numFmtId="41" fontId="5" fillId="0" borderId="2" xfId="5" applyNumberFormat="1" applyFont="1" applyBorder="1" applyAlignment="1">
      <alignment horizontal="center"/>
    </xf>
    <xf numFmtId="166" fontId="5" fillId="0" borderId="0" xfId="6" applyNumberFormat="1" applyFont="1" applyBorder="1" applyAlignment="1">
      <alignment horizontal="center"/>
    </xf>
    <xf numFmtId="41" fontId="5" fillId="0" borderId="0" xfId="5" applyNumberFormat="1" applyFont="1" applyFill="1" applyBorder="1" applyAlignment="1">
      <alignment horizontal="center"/>
    </xf>
    <xf numFmtId="167" fontId="5" fillId="0" borderId="0" xfId="6" applyNumberFormat="1" applyFont="1" applyAlignment="1">
      <alignment horizontal="center"/>
    </xf>
    <xf numFmtId="43" fontId="5" fillId="0" borderId="0" xfId="5" applyFont="1" applyBorder="1" applyAlignment="1">
      <alignment horizontal="center"/>
    </xf>
    <xf numFmtId="0" fontId="5" fillId="0" borderId="0" xfId="0" applyFont="1"/>
    <xf numFmtId="0" fontId="5" fillId="0" borderId="0" xfId="0" applyFont="1" applyAlignment="1">
      <alignment horizontal="center"/>
    </xf>
    <xf numFmtId="0" fontId="5" fillId="0" borderId="0" xfId="0" applyNumberFormat="1" applyFont="1" applyAlignment="1">
      <alignment horizontal="center"/>
    </xf>
    <xf numFmtId="0" fontId="9" fillId="0" borderId="0" xfId="0" applyFont="1" applyAlignment="1">
      <alignment horizontal="center"/>
    </xf>
    <xf numFmtId="0" fontId="9" fillId="0" borderId="0" xfId="0" applyNumberFormat="1" applyFont="1" applyAlignment="1">
      <alignment horizontal="center"/>
    </xf>
    <xf numFmtId="0" fontId="7" fillId="0" borderId="0" xfId="0" applyFont="1" applyBorder="1" applyAlignment="1">
      <alignment horizontal="left"/>
    </xf>
    <xf numFmtId="0" fontId="5" fillId="0" borderId="0" xfId="0" applyFont="1" applyBorder="1"/>
    <xf numFmtId="0" fontId="5" fillId="0" borderId="0" xfId="0" applyFont="1" applyBorder="1" applyAlignment="1">
      <alignment horizontal="center"/>
    </xf>
    <xf numFmtId="0" fontId="5" fillId="0" borderId="0" xfId="0" quotePrefix="1" applyFont="1" applyBorder="1" applyAlignment="1">
      <alignment horizontal="left"/>
    </xf>
    <xf numFmtId="0" fontId="5" fillId="0" borderId="0" xfId="0" applyFont="1" applyBorder="1" applyAlignment="1">
      <alignment horizontal="left"/>
    </xf>
    <xf numFmtId="0" fontId="0" fillId="0" borderId="0" xfId="0" applyFill="1" applyAlignment="1">
      <alignment horizontal="center"/>
    </xf>
    <xf numFmtId="0" fontId="5" fillId="0" borderId="0" xfId="1" applyNumberFormat="1" applyFont="1" applyFill="1"/>
    <xf numFmtId="0" fontId="7" fillId="0" borderId="0" xfId="1" applyNumberFormat="1" applyFont="1" applyFill="1"/>
    <xf numFmtId="0" fontId="23" fillId="0" borderId="0" xfId="0" applyNumberFormat="1" applyFont="1" applyFill="1"/>
    <xf numFmtId="0" fontId="5" fillId="0" borderId="0" xfId="1" applyNumberFormat="1" applyFont="1" applyFill="1" applyAlignment="1">
      <alignment horizontal="center"/>
    </xf>
    <xf numFmtId="0" fontId="23" fillId="0" borderId="0" xfId="0" applyNumberFormat="1" applyFont="1" applyFill="1" applyAlignment="1">
      <alignment horizontal="center"/>
    </xf>
    <xf numFmtId="0" fontId="24" fillId="0" borderId="0" xfId="0" applyFont="1"/>
    <xf numFmtId="0" fontId="7" fillId="0" borderId="0" xfId="0" applyFont="1"/>
    <xf numFmtId="167" fontId="0" fillId="0" borderId="0" xfId="2" applyNumberFormat="1" applyFont="1"/>
    <xf numFmtId="0" fontId="25" fillId="0" borderId="0" xfId="0" applyFont="1" applyBorder="1"/>
    <xf numFmtId="0" fontId="7" fillId="0" borderId="0" xfId="0" applyFont="1" applyBorder="1"/>
    <xf numFmtId="0" fontId="7" fillId="0" borderId="0" xfId="0" applyFont="1" applyBorder="1" applyAlignment="1">
      <alignment horizontal="right"/>
    </xf>
    <xf numFmtId="0" fontId="7" fillId="0" borderId="8" xfId="0" applyFont="1" applyBorder="1" applyAlignment="1">
      <alignment horizontal="center"/>
    </xf>
    <xf numFmtId="0" fontId="25" fillId="0" borderId="0" xfId="0" applyFont="1"/>
    <xf numFmtId="0" fontId="0" fillId="0" borderId="9" xfId="0" applyBorder="1"/>
    <xf numFmtId="0" fontId="0" fillId="0" borderId="10" xfId="0" applyBorder="1"/>
    <xf numFmtId="167" fontId="0" fillId="0" borderId="10" xfId="2" applyNumberFormat="1" applyFont="1" applyBorder="1"/>
    <xf numFmtId="166" fontId="0" fillId="0" borderId="10" xfId="2" applyNumberFormat="1" applyFont="1" applyBorder="1"/>
    <xf numFmtId="0" fontId="0" fillId="0" borderId="11" xfId="0" applyBorder="1"/>
    <xf numFmtId="0" fontId="0" fillId="0" borderId="8" xfId="0" applyBorder="1"/>
    <xf numFmtId="0" fontId="0" fillId="0" borderId="12" xfId="0" applyBorder="1"/>
    <xf numFmtId="167" fontId="0" fillId="0" borderId="0" xfId="2" applyNumberFormat="1" applyFont="1" applyBorder="1"/>
    <xf numFmtId="166" fontId="0" fillId="0" borderId="0" xfId="2" applyNumberFormat="1" applyFont="1" applyBorder="1"/>
    <xf numFmtId="0" fontId="0" fillId="0" borderId="13" xfId="0" applyBorder="1"/>
    <xf numFmtId="0" fontId="0" fillId="0" borderId="14" xfId="0" applyBorder="1"/>
    <xf numFmtId="0" fontId="5" fillId="0" borderId="12" xfId="0" applyFont="1" applyBorder="1"/>
    <xf numFmtId="167" fontId="0" fillId="0" borderId="0" xfId="0" applyNumberFormat="1" applyBorder="1"/>
    <xf numFmtId="10" fontId="0" fillId="0" borderId="13" xfId="0" applyNumberFormat="1" applyBorder="1"/>
    <xf numFmtId="0" fontId="0" fillId="0" borderId="0" xfId="0" quotePrefix="1" applyBorder="1" applyAlignment="1">
      <alignment horizontal="left"/>
    </xf>
    <xf numFmtId="167" fontId="5" fillId="0" borderId="0" xfId="0" applyNumberFormat="1" applyFont="1" applyBorder="1"/>
    <xf numFmtId="167" fontId="5" fillId="0" borderId="13" xfId="0" applyNumberFormat="1" applyFont="1" applyBorder="1"/>
    <xf numFmtId="167" fontId="0" fillId="0" borderId="13" xfId="0" applyNumberFormat="1" applyBorder="1"/>
    <xf numFmtId="167" fontId="0" fillId="0" borderId="0" xfId="6" applyNumberFormat="1" applyFont="1" applyBorder="1"/>
    <xf numFmtId="0" fontId="0" fillId="0" borderId="12" xfId="0" applyBorder="1" applyAlignment="1">
      <alignment horizontal="left"/>
    </xf>
    <xf numFmtId="167" fontId="5" fillId="0" borderId="0" xfId="6" applyNumberFormat="1" applyFont="1" applyBorder="1"/>
    <xf numFmtId="167" fontId="5" fillId="0" borderId="13" xfId="6" applyNumberFormat="1" applyFont="1" applyBorder="1"/>
    <xf numFmtId="0" fontId="0" fillId="0" borderId="15" xfId="0" applyBorder="1"/>
    <xf numFmtId="0" fontId="0" fillId="0" borderId="16" xfId="0" applyBorder="1"/>
    <xf numFmtId="167" fontId="0" fillId="0" borderId="16" xfId="0" applyNumberFormat="1" applyBorder="1"/>
    <xf numFmtId="0" fontId="0" fillId="0" borderId="17" xfId="0" applyBorder="1"/>
    <xf numFmtId="0" fontId="0" fillId="0" borderId="18" xfId="0" applyBorder="1"/>
    <xf numFmtId="41" fontId="5" fillId="0" borderId="0" xfId="0" applyNumberFormat="1" applyFont="1" applyBorder="1"/>
    <xf numFmtId="0" fontId="0" fillId="0" borderId="0" xfId="0" applyNumberFormat="1" applyFill="1" applyAlignment="1">
      <alignment horizontal="center"/>
    </xf>
    <xf numFmtId="0" fontId="0" fillId="0" borderId="0" xfId="0" applyNumberFormat="1" applyAlignment="1">
      <alignment horizontal="center"/>
    </xf>
    <xf numFmtId="0" fontId="3" fillId="0" borderId="0" xfId="0" applyFont="1" applyFill="1"/>
    <xf numFmtId="0" fontId="3" fillId="0" borderId="0" xfId="0" applyFont="1" applyFill="1" applyAlignment="1">
      <alignment horizontal="center"/>
    </xf>
    <xf numFmtId="164" fontId="0" fillId="0" borderId="2" xfId="0" applyNumberFormat="1" applyFill="1" applyBorder="1" applyAlignment="1">
      <alignment horizontal="center"/>
    </xf>
    <xf numFmtId="17" fontId="0" fillId="0" borderId="0" xfId="0" applyNumberFormat="1" applyFill="1"/>
    <xf numFmtId="164" fontId="0" fillId="0" borderId="0" xfId="0" applyNumberFormat="1" applyFill="1" applyAlignment="1">
      <alignment horizontal="center"/>
    </xf>
    <xf numFmtId="0" fontId="0" fillId="0" borderId="2" xfId="0" applyFill="1" applyBorder="1" applyAlignment="1">
      <alignment horizontal="center"/>
    </xf>
    <xf numFmtId="0" fontId="0" fillId="0" borderId="2" xfId="0" applyFill="1" applyBorder="1" applyAlignment="1">
      <alignment horizontal="center" wrapText="1"/>
    </xf>
    <xf numFmtId="0" fontId="4" fillId="0" borderId="0" xfId="0" applyFont="1" applyFill="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165" fontId="0" fillId="0" borderId="0" xfId="0" applyNumberFormat="1" applyFill="1"/>
    <xf numFmtId="0" fontId="0" fillId="0" borderId="1" xfId="0" applyFill="1" applyBorder="1"/>
    <xf numFmtId="0" fontId="0" fillId="0" borderId="1" xfId="0" applyFill="1" applyBorder="1" applyAlignment="1">
      <alignment horizontal="center"/>
    </xf>
    <xf numFmtId="165" fontId="0" fillId="0" borderId="1" xfId="0" applyNumberFormat="1" applyFill="1" applyBorder="1"/>
    <xf numFmtId="0" fontId="0" fillId="0" borderId="2" xfId="0" applyFill="1" applyBorder="1"/>
    <xf numFmtId="165" fontId="0" fillId="0" borderId="0" xfId="1" applyNumberFormat="1" applyFont="1" applyFill="1" applyBorder="1" applyAlignment="1">
      <alignment horizontal="center"/>
    </xf>
    <xf numFmtId="165" fontId="0" fillId="0" borderId="1" xfId="1" applyNumberFormat="1" applyFont="1" applyFill="1" applyBorder="1"/>
    <xf numFmtId="165" fontId="2" fillId="0" borderId="1" xfId="1" applyNumberFormat="1" applyFont="1" applyFill="1" applyBorder="1"/>
    <xf numFmtId="10" fontId="0" fillId="0" borderId="2" xfId="2" applyNumberFormat="1" applyFont="1" applyFill="1" applyBorder="1"/>
    <xf numFmtId="165" fontId="0" fillId="0" borderId="0" xfId="0" applyNumberFormat="1" applyFill="1" applyBorder="1"/>
    <xf numFmtId="10" fontId="0" fillId="0" borderId="0" xfId="0" applyNumberFormat="1" applyFill="1" applyBorder="1"/>
    <xf numFmtId="10" fontId="0" fillId="0" borderId="2" xfId="0" applyNumberFormat="1" applyFill="1" applyBorder="1"/>
    <xf numFmtId="10" fontId="0" fillId="0" borderId="0" xfId="2" applyNumberFormat="1" applyFont="1" applyFill="1"/>
    <xf numFmtId="43" fontId="0" fillId="0" borderId="0" xfId="0" applyNumberFormat="1" applyFill="1"/>
    <xf numFmtId="0" fontId="0" fillId="0" borderId="0" xfId="0" applyAlignment="1">
      <alignment horizontal="left" vertical="top" wrapText="1"/>
    </xf>
  </cellXfs>
  <cellStyles count="69">
    <cellStyle name="Comma" xfId="1" builtinId="3"/>
    <cellStyle name="Comma  - Style1" xfId="7"/>
    <cellStyle name="Comma  - Style2" xfId="8"/>
    <cellStyle name="Comma  - Style3" xfId="9"/>
    <cellStyle name="Comma  - Style4" xfId="10"/>
    <cellStyle name="Comma  - Style5" xfId="11"/>
    <cellStyle name="Comma  - Style6" xfId="12"/>
    <cellStyle name="Comma  - Style7" xfId="13"/>
    <cellStyle name="Comma  - Style8" xfId="14"/>
    <cellStyle name="Comma 2" xfId="5"/>
    <cellStyle name="Comma0" xfId="15"/>
    <cellStyle name="Currency 2" xfId="16"/>
    <cellStyle name="Currency0" xfId="17"/>
    <cellStyle name="Date" xfId="18"/>
    <cellStyle name="Fixed" xfId="19"/>
    <cellStyle name="Grey" xfId="20"/>
    <cellStyle name="header" xfId="21"/>
    <cellStyle name="Header1" xfId="22"/>
    <cellStyle name="Header2" xfId="23"/>
    <cellStyle name="Input [yellow]" xfId="24"/>
    <cellStyle name="Normal" xfId="0" builtinId="0"/>
    <cellStyle name="Normal - Style1" xfId="25"/>
    <cellStyle name="Normal 2" xfId="4"/>
    <cellStyle name="Normal 2 2" xfId="3"/>
    <cellStyle name="Normal 2 3" xfId="26"/>
    <cellStyle name="Normal 2_2010 Net Income" xfId="27"/>
    <cellStyle name="Normal 3" xfId="28"/>
    <cellStyle name="Percent" xfId="2" builtinId="5"/>
    <cellStyle name="Percent [2]" xfId="29"/>
    <cellStyle name="Percent 2" xfId="6"/>
    <cellStyle name="SAPBEXaggData" xfId="30"/>
    <cellStyle name="SAPBEXaggDataEmph" xfId="31"/>
    <cellStyle name="SAPBEXaggItem" xfId="32"/>
    <cellStyle name="SAPBEXaggItemX" xfId="33"/>
    <cellStyle name="SAPBEXchaText" xfId="34"/>
    <cellStyle name="SAPBEXexcBad7" xfId="35"/>
    <cellStyle name="SAPBEXexcBad8" xfId="36"/>
    <cellStyle name="SAPBEXexcBad9" xfId="37"/>
    <cellStyle name="SAPBEXexcCritical4" xfId="38"/>
    <cellStyle name="SAPBEXexcCritical5" xfId="39"/>
    <cellStyle name="SAPBEXexcCritical6" xfId="40"/>
    <cellStyle name="SAPBEXexcGood1" xfId="41"/>
    <cellStyle name="SAPBEXexcGood2" xfId="42"/>
    <cellStyle name="SAPBEXexcGood3" xfId="43"/>
    <cellStyle name="SAPBEXfilterDrill" xfId="44"/>
    <cellStyle name="SAPBEXfilterItem" xfId="45"/>
    <cellStyle name="SAPBEXfilterText" xfId="46"/>
    <cellStyle name="SAPBEXformats" xfId="47"/>
    <cellStyle name="SAPBEXheaderItem" xfId="48"/>
    <cellStyle name="SAPBEXheaderText" xfId="49"/>
    <cellStyle name="SAPBEXHLevel0" xfId="50"/>
    <cellStyle name="SAPBEXHLevel0X" xfId="51"/>
    <cellStyle name="SAPBEXHLevel1" xfId="52"/>
    <cellStyle name="SAPBEXHLevel1X" xfId="53"/>
    <cellStyle name="SAPBEXHLevel2" xfId="54"/>
    <cellStyle name="SAPBEXHLevel2X" xfId="55"/>
    <cellStyle name="SAPBEXHLevel3" xfId="56"/>
    <cellStyle name="SAPBEXHLevel3X" xfId="57"/>
    <cellStyle name="SAPBEXresData" xfId="58"/>
    <cellStyle name="SAPBEXresDataEmph" xfId="59"/>
    <cellStyle name="SAPBEXresItem" xfId="60"/>
    <cellStyle name="SAPBEXresItemX" xfId="61"/>
    <cellStyle name="SAPBEXstdData" xfId="62"/>
    <cellStyle name="SAPBEXstdDataEmph" xfId="63"/>
    <cellStyle name="SAPBEXstdItem" xfId="64"/>
    <cellStyle name="SAPBEXstdItemX" xfId="65"/>
    <cellStyle name="SAPBEXtitle" xfId="66"/>
    <cellStyle name="SAPBEXundefined" xfId="67"/>
    <cellStyle name="Titles" xfId="68"/>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134471</xdr:colOff>
      <xdr:row>47</xdr:row>
      <xdr:rowOff>156882</xdr:rowOff>
    </xdr:from>
    <xdr:to>
      <xdr:col>7</xdr:col>
      <xdr:colOff>358589</xdr:colOff>
      <xdr:row>55</xdr:row>
      <xdr:rowOff>67235</xdr:rowOff>
    </xdr:to>
    <xdr:sp macro="" textlink="">
      <xdr:nvSpPr>
        <xdr:cNvPr id="2" name="TextBox 1"/>
        <xdr:cNvSpPr txBox="1"/>
      </xdr:nvSpPr>
      <xdr:spPr>
        <a:xfrm>
          <a:off x="134471" y="9110382"/>
          <a:ext cx="7429500" cy="1434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a:t>
          </a:r>
          <a:r>
            <a:rPr lang="en-US" sz="1100" baseline="0"/>
            <a:t> adjustment removes the small "Hunter 303" projects included in  the April 2012 to  July 2012 time period. The overhaul on Hunter Unit 1 was completed earlier than expected. Several large projects associated with this overhaul were placed into service  by the end of March 2012. It is assumed that the smaller projects associated with theis overhaul were also placed into service.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24"/>
  <sheetViews>
    <sheetView tabSelected="1" view="pageLayout" zoomScale="85" zoomScaleNormal="85" zoomScalePageLayoutView="85" workbookViewId="0">
      <selection activeCell="C12" sqref="C12"/>
    </sheetView>
  </sheetViews>
  <sheetFormatPr defaultRowHeight="15"/>
  <cols>
    <col min="1" max="1" width="36.85546875" customWidth="1"/>
    <col min="2" max="2" width="10.140625" bestFit="1" customWidth="1"/>
    <col min="3" max="3" width="12" bestFit="1" customWidth="1"/>
    <col min="5" max="5" width="11" bestFit="1" customWidth="1"/>
    <col min="6" max="6" width="12.140625" bestFit="1" customWidth="1"/>
  </cols>
  <sheetData>
    <row r="1" spans="1:7">
      <c r="A1" s="7" t="s">
        <v>850</v>
      </c>
    </row>
    <row r="4" spans="1:7">
      <c r="A4" s="27"/>
      <c r="B4" s="28"/>
      <c r="C4" s="28" t="s">
        <v>158</v>
      </c>
      <c r="D4" s="28"/>
      <c r="E4" s="28"/>
      <c r="F4" s="28" t="s">
        <v>159</v>
      </c>
      <c r="G4" s="29"/>
    </row>
    <row r="5" spans="1:7">
      <c r="A5" s="27"/>
      <c r="B5" s="30" t="s">
        <v>160</v>
      </c>
      <c r="C5" s="30" t="s">
        <v>161</v>
      </c>
      <c r="D5" s="30" t="s">
        <v>162</v>
      </c>
      <c r="E5" s="30" t="s">
        <v>163</v>
      </c>
      <c r="F5" s="30" t="s">
        <v>164</v>
      </c>
      <c r="G5" s="31"/>
    </row>
    <row r="6" spans="1:7">
      <c r="A6" s="32" t="s">
        <v>165</v>
      </c>
      <c r="B6" s="34"/>
      <c r="C6" s="34"/>
      <c r="D6" s="34"/>
      <c r="E6" s="34"/>
      <c r="F6" s="18"/>
      <c r="G6" s="29"/>
    </row>
    <row r="7" spans="1:7">
      <c r="A7" s="27" t="s">
        <v>169</v>
      </c>
      <c r="B7" s="34">
        <v>312</v>
      </c>
      <c r="C7" s="19">
        <f ca="1">'5.4.1-5.4.2 HTR 1 Proj Calc'!AH17</f>
        <v>-3725274.9964480153</v>
      </c>
      <c r="D7" s="34" t="str">
        <f>'5.4.1-5.4.2 HTR 1 Proj Calc'!C17</f>
        <v>SG</v>
      </c>
      <c r="E7" s="20">
        <f>VLOOKUP(D7,'As Filed Allocation Factors'!$B$3:$M$96,7,0)</f>
        <v>0.4315468104876492</v>
      </c>
      <c r="F7" s="21">
        <f ca="1">E7*C7</f>
        <v>-1607630.5429065297</v>
      </c>
      <c r="G7" s="29"/>
    </row>
    <row r="8" spans="1:7">
      <c r="A8" s="27" t="s">
        <v>170</v>
      </c>
      <c r="B8" s="34" t="str">
        <f>'5.4.1-5.4.2 HTR 1 Proj Calc'!B20</f>
        <v>108SP</v>
      </c>
      <c r="C8" s="22">
        <f ca="1">'5.4.1-5.4.2 HTR 1 Proj Calc'!AH20</f>
        <v>46254.892032327116</v>
      </c>
      <c r="D8" s="34" t="s">
        <v>28</v>
      </c>
      <c r="E8" s="20">
        <f>VLOOKUP(D8,'As Filed Allocation Factors'!$B$3:$M$96,7,0)</f>
        <v>0.4315468104876492</v>
      </c>
      <c r="F8" s="22">
        <f ca="1">E8*C8</f>
        <v>19961.151126001347</v>
      </c>
      <c r="G8" s="29"/>
    </row>
    <row r="9" spans="1:7">
      <c r="A9" s="35"/>
      <c r="B9" s="34"/>
      <c r="C9" s="19">
        <f ca="1">SUM(C7:C8)</f>
        <v>-3679020.1044156882</v>
      </c>
      <c r="D9" s="34"/>
      <c r="E9" s="20"/>
      <c r="F9" s="19">
        <f ca="1">SUM(F7:F8)</f>
        <v>-1587669.3917805285</v>
      </c>
      <c r="G9" s="29"/>
    </row>
    <row r="10" spans="1:7">
      <c r="A10" s="32" t="s">
        <v>167</v>
      </c>
      <c r="B10" s="34"/>
      <c r="C10" s="19"/>
      <c r="D10" s="34"/>
      <c r="E10" s="23"/>
      <c r="F10" s="21"/>
      <c r="G10" s="29"/>
    </row>
    <row r="11" spans="1:7">
      <c r="A11" s="27" t="s">
        <v>645</v>
      </c>
      <c r="B11" s="34" t="str">
        <f>'5.4.1-5.4.2 HTR 1 Proj Calc'!B29</f>
        <v>403SP</v>
      </c>
      <c r="C11" s="19">
        <f ca="1">'5.4.1-5.4.2 HTR 1 Proj Calc'!AJ29</f>
        <v>-89483.493330192403</v>
      </c>
      <c r="D11" s="34" t="str">
        <f>'5.4.1-5.4.2 HTR 1 Proj Calc'!C29</f>
        <v>SG</v>
      </c>
      <c r="E11" s="20">
        <f>VLOOKUP(D11,'As Filed Allocation Factors'!$B$3:$M$96,7,0)</f>
        <v>0.4315468104876492</v>
      </c>
      <c r="F11" s="21">
        <f ca="1">E11*C11</f>
        <v>-38616.316137937363</v>
      </c>
      <c r="G11" s="29"/>
    </row>
    <row r="12" spans="1:7">
      <c r="A12" s="33"/>
      <c r="B12" s="34"/>
      <c r="C12" s="24"/>
      <c r="D12" s="34"/>
      <c r="E12" s="23"/>
      <c r="F12" s="21"/>
      <c r="G12" s="29"/>
    </row>
    <row r="13" spans="1:7">
      <c r="A13" s="33"/>
      <c r="B13" s="34"/>
      <c r="C13" s="19"/>
      <c r="D13" s="34"/>
      <c r="E13" s="25"/>
      <c r="F13" s="21"/>
      <c r="G13" s="29"/>
    </row>
    <row r="14" spans="1:7">
      <c r="A14" s="33"/>
      <c r="B14" s="34"/>
      <c r="C14" s="19"/>
      <c r="D14" s="34"/>
      <c r="E14" s="25"/>
      <c r="F14" s="21"/>
      <c r="G14" s="29"/>
    </row>
    <row r="15" spans="1:7">
      <c r="A15" s="32"/>
      <c r="B15" s="34"/>
      <c r="C15" s="19"/>
      <c r="D15" s="34"/>
      <c r="E15" s="25"/>
      <c r="F15" s="21"/>
      <c r="G15" s="29"/>
    </row>
    <row r="16" spans="1:7">
      <c r="A16" s="33"/>
      <c r="B16" s="34"/>
      <c r="C16" s="19"/>
      <c r="D16" s="34"/>
      <c r="E16" s="25"/>
      <c r="F16" s="21"/>
      <c r="G16" s="29"/>
    </row>
    <row r="17" spans="1:7">
      <c r="A17" s="33"/>
      <c r="B17" s="26"/>
      <c r="C17" s="24"/>
      <c r="D17" s="34"/>
      <c r="E17" s="25"/>
      <c r="F17" s="21"/>
      <c r="G17" s="29"/>
    </row>
    <row r="18" spans="1:7">
      <c r="A18" s="33"/>
      <c r="B18" s="26"/>
      <c r="C18" s="24"/>
      <c r="D18" s="34"/>
      <c r="E18" s="25"/>
      <c r="F18" s="21"/>
      <c r="G18" s="29"/>
    </row>
    <row r="19" spans="1:7">
      <c r="A19" s="33"/>
      <c r="B19" s="26"/>
      <c r="C19" s="24"/>
      <c r="D19" s="34"/>
      <c r="E19" s="25"/>
      <c r="F19" s="21"/>
      <c r="G19" s="29"/>
    </row>
    <row r="20" spans="1:7">
      <c r="A20" s="33"/>
      <c r="B20" s="33"/>
      <c r="C20" s="78"/>
      <c r="D20" s="33"/>
      <c r="E20" s="27"/>
      <c r="F20" s="27"/>
      <c r="G20" s="28"/>
    </row>
    <row r="21" spans="1:7">
      <c r="A21" s="33"/>
      <c r="B21" s="33"/>
      <c r="C21" s="78"/>
      <c r="D21" s="33"/>
      <c r="E21" s="27"/>
      <c r="F21" s="27"/>
      <c r="G21" s="28"/>
    </row>
    <row r="22" spans="1:7">
      <c r="B22" s="5"/>
      <c r="C22" s="5"/>
      <c r="D22" s="5"/>
    </row>
    <row r="23" spans="1:7">
      <c r="B23" s="5"/>
      <c r="C23" s="5"/>
      <c r="D23" s="5"/>
    </row>
    <row r="24" spans="1:7">
      <c r="B24" s="5"/>
      <c r="C24" s="5"/>
      <c r="D24" s="5"/>
    </row>
  </sheetData>
  <conditionalFormatting sqref="A15 A6 A10">
    <cfRule type="cellIs" dxfId="2" priority="4" stopIfTrue="1" operator="equal">
      <formula>"Adjustment to Income/Expense/Rate Base:"</formula>
    </cfRule>
  </conditionalFormatting>
  <conditionalFormatting sqref="A10 A7:A8">
    <cfRule type="cellIs" dxfId="1" priority="3" stopIfTrue="1" operator="equal">
      <formula>"Title"</formula>
    </cfRule>
  </conditionalFormatting>
  <conditionalFormatting sqref="A11">
    <cfRule type="cellIs" dxfId="0" priority="1" stopIfTrue="1" operator="equal">
      <formula>"Title"</formula>
    </cfRule>
  </conditionalFormatting>
  <pageMargins left="0.7" right="0.7" top="1.0520833333333299" bottom="0.75" header="0.3" footer="0.3"/>
  <pageSetup scale="80" firstPageNumber="0" orientation="portrait" useFirstPageNumber="1" r:id="rId1"/>
  <headerFooter differentFirst="1">
    <oddHeader>&amp;RDPU Exhibit 5.4.&amp;PD-RR</oddHeader>
    <firstHeader>&amp;RDPU Exhibit 5.4.&amp;P Dir- Rev Req
Croft
11-035-200</firstHeader>
  </headerFooter>
  <drawing r:id="rId2"/>
</worksheet>
</file>

<file path=xl/worksheets/sheet2.xml><?xml version="1.0" encoding="utf-8"?>
<worksheet xmlns="http://schemas.openxmlformats.org/spreadsheetml/2006/main" xmlns:r="http://schemas.openxmlformats.org/officeDocument/2006/relationships">
  <dimension ref="A2:AL52"/>
  <sheetViews>
    <sheetView view="pageLayout" topLeftCell="O19" zoomScale="70" zoomScaleNormal="85" zoomScalePageLayoutView="70" workbookViewId="0">
      <selection activeCell="L30" sqref="L30"/>
    </sheetView>
  </sheetViews>
  <sheetFormatPr defaultRowHeight="15"/>
  <cols>
    <col min="1" max="1" width="44.85546875" style="2" bestFit="1" customWidth="1"/>
    <col min="2" max="2" width="8.140625" style="37" bestFit="1" customWidth="1"/>
    <col min="3" max="3" width="6.7109375" style="2" bestFit="1" customWidth="1"/>
    <col min="4" max="4" width="10.140625" style="2" bestFit="1" customWidth="1"/>
    <col min="5" max="5" width="10.140625" style="2" customWidth="1"/>
    <col min="6" max="6" width="8.5703125" style="2" bestFit="1" customWidth="1"/>
    <col min="7" max="7" width="9.140625" style="2" customWidth="1"/>
    <col min="8" max="8" width="3.7109375" style="2" customWidth="1"/>
    <col min="9" max="9" width="3.140625" style="2" customWidth="1"/>
    <col min="10" max="10" width="7.140625" style="2" bestFit="1" customWidth="1"/>
    <col min="11" max="11" width="7.28515625" style="2" bestFit="1" customWidth="1"/>
    <col min="12" max="12" width="6.85546875" style="2" bestFit="1" customWidth="1"/>
    <col min="13" max="13" width="7.42578125" style="2" bestFit="1" customWidth="1"/>
    <col min="14" max="14" width="7.5703125" style="2" bestFit="1" customWidth="1"/>
    <col min="15" max="16" width="7.140625" style="2" bestFit="1" customWidth="1"/>
    <col min="17" max="17" width="7.28515625" style="2" bestFit="1" customWidth="1"/>
    <col min="18" max="18" width="7.5703125" style="2" customWidth="1"/>
    <col min="19" max="22" width="12.28515625" style="2" bestFit="1" customWidth="1"/>
    <col min="23" max="32" width="11.28515625" style="2" bestFit="1" customWidth="1"/>
    <col min="33" max="33" width="2.42578125" style="2" customWidth="1"/>
    <col min="34" max="34" width="11.28515625" style="2" bestFit="1" customWidth="1"/>
    <col min="35" max="35" width="11.42578125" style="2" bestFit="1" customWidth="1"/>
    <col min="36" max="36" width="13.7109375" style="2" customWidth="1"/>
    <col min="37" max="37" width="9.140625" style="2"/>
    <col min="38" max="38" width="11.5703125" style="2" bestFit="1" customWidth="1"/>
    <col min="39" max="16384" width="9.140625" style="2"/>
  </cols>
  <sheetData>
    <row r="2" spans="1:36">
      <c r="A2" s="81" t="s">
        <v>848</v>
      </c>
      <c r="B2" s="82"/>
    </row>
    <row r="3" spans="1:36" ht="45">
      <c r="B3" s="37" t="s">
        <v>172</v>
      </c>
      <c r="C3" s="2" t="s">
        <v>27</v>
      </c>
      <c r="D3" s="2" t="s">
        <v>156</v>
      </c>
      <c r="E3" s="2" t="s">
        <v>157</v>
      </c>
      <c r="F3" s="2" t="s">
        <v>12</v>
      </c>
      <c r="G3" s="2" t="s">
        <v>14</v>
      </c>
      <c r="J3" s="83">
        <v>40725</v>
      </c>
      <c r="K3" s="83">
        <v>40756</v>
      </c>
      <c r="L3" s="83">
        <v>40787</v>
      </c>
      <c r="M3" s="83">
        <v>40817</v>
      </c>
      <c r="N3" s="83">
        <v>40848</v>
      </c>
      <c r="O3" s="84">
        <v>40878</v>
      </c>
      <c r="P3" s="83">
        <v>40909</v>
      </c>
      <c r="Q3" s="83">
        <v>40940</v>
      </c>
      <c r="R3" s="83">
        <v>40969</v>
      </c>
      <c r="S3" s="83">
        <v>41029</v>
      </c>
      <c r="T3" s="83">
        <v>41060</v>
      </c>
      <c r="U3" s="83">
        <v>41090</v>
      </c>
      <c r="V3" s="83">
        <v>41121</v>
      </c>
      <c r="W3" s="83">
        <v>41152</v>
      </c>
      <c r="X3" s="83">
        <v>41182</v>
      </c>
      <c r="Y3" s="83">
        <v>41213</v>
      </c>
      <c r="Z3" s="83">
        <v>41243</v>
      </c>
      <c r="AA3" s="83">
        <v>41274</v>
      </c>
      <c r="AB3" s="83">
        <v>41305</v>
      </c>
      <c r="AC3" s="83">
        <v>41333</v>
      </c>
      <c r="AD3" s="83">
        <v>41364</v>
      </c>
      <c r="AE3" s="83">
        <v>41394</v>
      </c>
      <c r="AF3" s="83">
        <v>41425</v>
      </c>
      <c r="AG3" s="85"/>
      <c r="AH3" s="86" t="s">
        <v>9</v>
      </c>
      <c r="AJ3" s="87" t="s">
        <v>849</v>
      </c>
    </row>
    <row r="4" spans="1:36">
      <c r="A4" s="16" t="s">
        <v>24</v>
      </c>
      <c r="B4" s="88"/>
      <c r="C4" s="16"/>
      <c r="D4" s="16"/>
      <c r="E4" s="16"/>
      <c r="O4" s="84"/>
      <c r="R4" s="89"/>
      <c r="S4" s="89"/>
      <c r="T4" s="89"/>
      <c r="U4" s="89"/>
      <c r="V4" s="89"/>
      <c r="W4" s="89"/>
      <c r="X4" s="89"/>
      <c r="Y4" s="89"/>
      <c r="Z4" s="89"/>
      <c r="AA4" s="89"/>
      <c r="AB4" s="89"/>
      <c r="AC4" s="89"/>
      <c r="AD4" s="89"/>
      <c r="AE4" s="89"/>
      <c r="AF4" s="89"/>
      <c r="AG4" s="85"/>
      <c r="AH4" s="90"/>
      <c r="AJ4" s="91"/>
    </row>
    <row r="5" spans="1:36">
      <c r="A5" s="2" t="s">
        <v>0</v>
      </c>
      <c r="B5" s="37">
        <v>312</v>
      </c>
      <c r="C5" s="37" t="s">
        <v>28</v>
      </c>
      <c r="D5" s="9" t="str">
        <f>VLOOKUP(($B5&amp;$C5),Accounts!$E$2:$J$427,5,0)</f>
        <v>DSTMPSG</v>
      </c>
      <c r="E5" s="9" t="str">
        <f>VLOOKUP(($B5&amp;$C5),Accounts!$E$2:$J$427,6,0)</f>
        <v>STMPSG</v>
      </c>
      <c r="S5" s="1">
        <v>-662930.44000000006</v>
      </c>
      <c r="T5" s="1">
        <v>-42253.140000000014</v>
      </c>
      <c r="U5" s="1">
        <v>11250.599999999977</v>
      </c>
      <c r="V5" s="1">
        <v>-2058</v>
      </c>
      <c r="AH5" s="92">
        <f>SUM(S5:V5)</f>
        <v>-695990.9800000001</v>
      </c>
      <c r="AJ5" s="1"/>
    </row>
    <row r="6" spans="1:36">
      <c r="A6" s="2" t="s">
        <v>1</v>
      </c>
      <c r="B6" s="37">
        <v>312</v>
      </c>
      <c r="C6" s="37" t="s">
        <v>28</v>
      </c>
      <c r="D6" s="9" t="str">
        <f>VLOOKUP(($B6&amp;$C6),Accounts!$E$2:$J$427,5,0)</f>
        <v>DSTMPSG</v>
      </c>
      <c r="E6" s="9" t="str">
        <f>VLOOKUP(($B6&amp;$C6),Accounts!$E$2:$J$427,6,0)</f>
        <v>STMPSG</v>
      </c>
      <c r="S6" s="1">
        <v>0</v>
      </c>
      <c r="T6" s="3">
        <v>-291770.56</v>
      </c>
      <c r="U6" s="1">
        <v>0</v>
      </c>
      <c r="V6" s="1">
        <v>0</v>
      </c>
      <c r="AH6" s="92">
        <f t="shared" ref="AH6:AH14" si="0">SUM(S6:V6)</f>
        <v>-291770.56</v>
      </c>
    </row>
    <row r="7" spans="1:36">
      <c r="A7" s="2" t="s">
        <v>2</v>
      </c>
      <c r="B7" s="37">
        <v>312</v>
      </c>
      <c r="C7" s="37" t="s">
        <v>28</v>
      </c>
      <c r="D7" s="9" t="str">
        <f>VLOOKUP(($B7&amp;$C7),Accounts!$E$2:$J$427,5,0)</f>
        <v>DSTMPSG</v>
      </c>
      <c r="E7" s="9" t="str">
        <f>VLOOKUP(($B7&amp;$C7),Accounts!$E$2:$J$427,6,0)</f>
        <v>STMPSG</v>
      </c>
      <c r="S7" s="1">
        <v>0</v>
      </c>
      <c r="T7" s="1">
        <v>0</v>
      </c>
      <c r="U7" s="3">
        <v>-507828</v>
      </c>
      <c r="V7" s="1">
        <v>0</v>
      </c>
      <c r="AH7" s="92">
        <f t="shared" si="0"/>
        <v>-507828</v>
      </c>
    </row>
    <row r="8" spans="1:36">
      <c r="A8" s="2" t="s">
        <v>3</v>
      </c>
      <c r="B8" s="37">
        <v>312</v>
      </c>
      <c r="C8" s="37" t="s">
        <v>28</v>
      </c>
      <c r="D8" s="9" t="str">
        <f>VLOOKUP(($B8&amp;$C8),Accounts!$E$2:$J$427,5,0)</f>
        <v>DSTMPSG</v>
      </c>
      <c r="E8" s="9" t="str">
        <f>VLOOKUP(($B8&amp;$C8),Accounts!$E$2:$J$427,6,0)</f>
        <v>STMPSG</v>
      </c>
      <c r="S8" s="3">
        <v>-103393.62</v>
      </c>
      <c r="T8" s="1">
        <v>0</v>
      </c>
      <c r="U8" s="1">
        <v>0</v>
      </c>
      <c r="V8" s="1">
        <v>0</v>
      </c>
      <c r="AH8" s="92">
        <f t="shared" si="0"/>
        <v>-103393.62</v>
      </c>
    </row>
    <row r="9" spans="1:36">
      <c r="A9" s="2" t="s">
        <v>4</v>
      </c>
      <c r="B9" s="37">
        <v>312</v>
      </c>
      <c r="C9" s="37" t="s">
        <v>28</v>
      </c>
      <c r="D9" s="9" t="str">
        <f>VLOOKUP(($B9&amp;$C9),Accounts!$E$2:$J$427,5,0)</f>
        <v>DSTMPSG</v>
      </c>
      <c r="E9" s="9" t="str">
        <f>VLOOKUP(($B9&amp;$C9),Accounts!$E$2:$J$427,6,0)</f>
        <v>STMPSG</v>
      </c>
      <c r="S9" s="1">
        <v>0</v>
      </c>
      <c r="T9" s="1">
        <v>0</v>
      </c>
      <c r="U9" s="3">
        <v>-193772</v>
      </c>
      <c r="V9" s="1">
        <v>0</v>
      </c>
      <c r="AH9" s="92">
        <f t="shared" si="0"/>
        <v>-193772</v>
      </c>
    </row>
    <row r="10" spans="1:36">
      <c r="A10" s="2" t="s">
        <v>5</v>
      </c>
      <c r="B10" s="37">
        <v>312</v>
      </c>
      <c r="C10" s="37" t="s">
        <v>28</v>
      </c>
      <c r="D10" s="9" t="str">
        <f>VLOOKUP(($B10&amp;$C10),Accounts!$E$2:$J$427,5,0)</f>
        <v>DSTMPSG</v>
      </c>
      <c r="E10" s="9" t="str">
        <f>VLOOKUP(($B10&amp;$C10),Accounts!$E$2:$J$427,6,0)</f>
        <v>STMPSG</v>
      </c>
      <c r="S10" s="3">
        <v>-299604.81999999995</v>
      </c>
      <c r="T10" s="1">
        <v>0</v>
      </c>
      <c r="U10" s="1">
        <v>0</v>
      </c>
      <c r="V10" s="1">
        <v>0</v>
      </c>
      <c r="AH10" s="92">
        <f t="shared" si="0"/>
        <v>-299604.81999999995</v>
      </c>
    </row>
    <row r="11" spans="1:36">
      <c r="A11" s="2" t="s">
        <v>6</v>
      </c>
      <c r="B11" s="37">
        <v>312</v>
      </c>
      <c r="C11" s="37" t="s">
        <v>28</v>
      </c>
      <c r="D11" s="9" t="str">
        <f>VLOOKUP(($B11&amp;$C11),Accounts!$E$2:$J$427,5,0)</f>
        <v>DSTMPSG</v>
      </c>
      <c r="E11" s="9" t="str">
        <f>VLOOKUP(($B11&amp;$C11),Accounts!$E$2:$J$427,6,0)</f>
        <v>STMPSG</v>
      </c>
      <c r="S11" s="1">
        <v>0</v>
      </c>
      <c r="T11" s="1">
        <v>0</v>
      </c>
      <c r="U11" s="1">
        <v>0</v>
      </c>
      <c r="V11" s="3">
        <v>-873114.7300000001</v>
      </c>
      <c r="AH11" s="92">
        <f t="shared" si="0"/>
        <v>-873114.7300000001</v>
      </c>
    </row>
    <row r="12" spans="1:36">
      <c r="A12" s="2" t="s">
        <v>7</v>
      </c>
      <c r="B12" s="37">
        <v>312</v>
      </c>
      <c r="C12" s="37" t="s">
        <v>28</v>
      </c>
      <c r="D12" s="9" t="str">
        <f>VLOOKUP(($B12&amp;$C12),Accounts!$E$2:$J$427,5,0)</f>
        <v>DSTMPSG</v>
      </c>
      <c r="E12" s="9" t="str">
        <f>VLOOKUP(($B12&amp;$C12),Accounts!$E$2:$J$427,6,0)</f>
        <v>STMPSG</v>
      </c>
      <c r="S12" s="3">
        <v>-792537.14</v>
      </c>
      <c r="T12" s="1">
        <v>0</v>
      </c>
      <c r="U12" s="1">
        <v>0</v>
      </c>
      <c r="V12" s="1">
        <v>0</v>
      </c>
      <c r="AH12" s="92">
        <f t="shared" si="0"/>
        <v>-792537.14</v>
      </c>
    </row>
    <row r="13" spans="1:36">
      <c r="A13" s="2" t="s">
        <v>8</v>
      </c>
      <c r="B13" s="37">
        <v>312</v>
      </c>
      <c r="C13" s="37" t="s">
        <v>28</v>
      </c>
      <c r="D13" s="9" t="str">
        <f>VLOOKUP(($B13&amp;$C13),Accounts!$E$2:$J$427,5,0)</f>
        <v>DSTMPSG</v>
      </c>
      <c r="E13" s="9" t="str">
        <f>VLOOKUP(($B13&amp;$C13),Accounts!$E$2:$J$427,6,0)</f>
        <v>STMPSG</v>
      </c>
      <c r="S13" s="3">
        <v>-158507.43</v>
      </c>
      <c r="T13" s="1">
        <v>0</v>
      </c>
      <c r="U13" s="1">
        <v>0</v>
      </c>
      <c r="V13" s="1">
        <v>0</v>
      </c>
      <c r="AH13" s="92">
        <f t="shared" si="0"/>
        <v>-158507.43</v>
      </c>
    </row>
    <row r="14" spans="1:36" ht="15.75" thickBot="1">
      <c r="A14" s="93" t="s">
        <v>171</v>
      </c>
      <c r="B14" s="94"/>
      <c r="C14" s="93"/>
      <c r="D14" s="93"/>
      <c r="E14" s="93"/>
      <c r="F14" s="93"/>
      <c r="G14" s="93"/>
      <c r="H14" s="93"/>
      <c r="I14" s="93"/>
      <c r="J14" s="93"/>
      <c r="K14" s="93"/>
      <c r="L14" s="93"/>
      <c r="M14" s="93"/>
      <c r="N14" s="93"/>
      <c r="O14" s="93"/>
      <c r="P14" s="93"/>
      <c r="Q14" s="93"/>
      <c r="R14" s="95">
        <f>SUM(R5:R13)</f>
        <v>0</v>
      </c>
      <c r="S14" s="95">
        <f t="shared" ref="S14:AF14" si="1">SUM(S5:S13)</f>
        <v>-2016973.45</v>
      </c>
      <c r="T14" s="95">
        <f t="shared" si="1"/>
        <v>-334023.7</v>
      </c>
      <c r="U14" s="95">
        <f t="shared" si="1"/>
        <v>-690349.4</v>
      </c>
      <c r="V14" s="95">
        <f t="shared" si="1"/>
        <v>-875172.7300000001</v>
      </c>
      <c r="W14" s="95">
        <f t="shared" si="1"/>
        <v>0</v>
      </c>
      <c r="X14" s="95">
        <f t="shared" si="1"/>
        <v>0</v>
      </c>
      <c r="Y14" s="95">
        <f t="shared" si="1"/>
        <v>0</v>
      </c>
      <c r="Z14" s="95">
        <f t="shared" si="1"/>
        <v>0</v>
      </c>
      <c r="AA14" s="95">
        <f t="shared" si="1"/>
        <v>0</v>
      </c>
      <c r="AB14" s="95">
        <f t="shared" si="1"/>
        <v>0</v>
      </c>
      <c r="AC14" s="95">
        <f t="shared" si="1"/>
        <v>0</v>
      </c>
      <c r="AD14" s="95">
        <f t="shared" si="1"/>
        <v>0</v>
      </c>
      <c r="AE14" s="95">
        <f t="shared" si="1"/>
        <v>0</v>
      </c>
      <c r="AF14" s="95">
        <f t="shared" si="1"/>
        <v>0</v>
      </c>
      <c r="AG14" s="95"/>
      <c r="AH14" s="95">
        <f t="shared" si="0"/>
        <v>-3916519.28</v>
      </c>
    </row>
    <row r="15" spans="1:36" ht="15.75" thickTop="1"/>
    <row r="16" spans="1:36">
      <c r="B16" s="86"/>
      <c r="C16" s="96"/>
      <c r="D16" s="96"/>
      <c r="E16" s="96"/>
      <c r="F16" s="96"/>
      <c r="G16" s="96"/>
      <c r="H16" s="96"/>
      <c r="I16" s="96"/>
      <c r="J16" s="83">
        <v>40755</v>
      </c>
      <c r="K16" s="83">
        <v>40786</v>
      </c>
      <c r="L16" s="83">
        <v>40816</v>
      </c>
      <c r="M16" s="83">
        <v>40847</v>
      </c>
      <c r="N16" s="83">
        <v>40877</v>
      </c>
      <c r="O16" s="83">
        <v>40908</v>
      </c>
      <c r="P16" s="83">
        <v>40939</v>
      </c>
      <c r="Q16" s="83">
        <v>40968</v>
      </c>
      <c r="R16" s="83">
        <v>40999</v>
      </c>
      <c r="S16" s="83">
        <v>41029</v>
      </c>
      <c r="T16" s="83">
        <v>41060</v>
      </c>
      <c r="U16" s="83">
        <v>41090</v>
      </c>
      <c r="V16" s="83">
        <v>41121</v>
      </c>
      <c r="W16" s="83">
        <v>41152</v>
      </c>
      <c r="X16" s="83">
        <v>41182</v>
      </c>
      <c r="Y16" s="83">
        <v>41213</v>
      </c>
      <c r="Z16" s="83">
        <v>41243</v>
      </c>
      <c r="AA16" s="83">
        <v>41274</v>
      </c>
      <c r="AB16" s="83">
        <v>41305</v>
      </c>
      <c r="AC16" s="83">
        <v>41333</v>
      </c>
      <c r="AD16" s="83">
        <v>41364</v>
      </c>
      <c r="AE16" s="83">
        <v>41394</v>
      </c>
      <c r="AF16" s="83">
        <v>41425</v>
      </c>
      <c r="AH16" s="86" t="s">
        <v>16</v>
      </c>
    </row>
    <row r="17" spans="1:38">
      <c r="A17" s="2" t="s">
        <v>25</v>
      </c>
      <c r="B17" s="37">
        <f>B13</f>
        <v>312</v>
      </c>
      <c r="C17" s="37" t="str">
        <f>C13</f>
        <v>SG</v>
      </c>
      <c r="F17" s="14"/>
      <c r="G17" s="14"/>
      <c r="H17" s="14"/>
      <c r="I17" s="14"/>
      <c r="J17" s="97">
        <f t="shared" ref="J17:R17" si="2">I17+I18+J14</f>
        <v>0</v>
      </c>
      <c r="K17" s="97">
        <f t="shared" ca="1" si="2"/>
        <v>0</v>
      </c>
      <c r="L17" s="97">
        <f t="shared" ca="1" si="2"/>
        <v>0</v>
      </c>
      <c r="M17" s="97">
        <f t="shared" ca="1" si="2"/>
        <v>0</v>
      </c>
      <c r="N17" s="97">
        <f t="shared" ca="1" si="2"/>
        <v>0</v>
      </c>
      <c r="O17" s="97">
        <f t="shared" ca="1" si="2"/>
        <v>0</v>
      </c>
      <c r="P17" s="97">
        <f t="shared" ca="1" si="2"/>
        <v>0</v>
      </c>
      <c r="Q17" s="97">
        <f t="shared" ca="1" si="2"/>
        <v>0</v>
      </c>
      <c r="R17" s="97">
        <f t="shared" ca="1" si="2"/>
        <v>0</v>
      </c>
      <c r="S17" s="97">
        <f t="shared" ref="S17:Y17" ca="1" si="3">R17+R18+S14</f>
        <v>-2016973.45</v>
      </c>
      <c r="T17" s="97">
        <f t="shared" ca="1" si="3"/>
        <v>-2350997.15</v>
      </c>
      <c r="U17" s="97">
        <f t="shared" ca="1" si="3"/>
        <v>-3041346.55</v>
      </c>
      <c r="V17" s="97">
        <f t="shared" ca="1" si="3"/>
        <v>-3916519.28</v>
      </c>
      <c r="W17" s="97">
        <f t="shared" ca="1" si="3"/>
        <v>-3916519.28</v>
      </c>
      <c r="X17" s="97">
        <f t="shared" ca="1" si="3"/>
        <v>-3916519.28</v>
      </c>
      <c r="Y17" s="97">
        <f t="shared" ca="1" si="3"/>
        <v>-3916519.28</v>
      </c>
      <c r="Z17" s="97">
        <f ca="1">Y17+Y18+Z14</f>
        <v>-3916519.28</v>
      </c>
      <c r="AA17" s="97">
        <f t="shared" ref="AA17:AF17" ca="1" si="4">Z17+Z18+AA14</f>
        <v>-3916519.28</v>
      </c>
      <c r="AB17" s="97">
        <f t="shared" ca="1" si="4"/>
        <v>-3913487.2249216135</v>
      </c>
      <c r="AC17" s="97">
        <f t="shared" ca="1" si="4"/>
        <v>-3910455.1698432271</v>
      </c>
      <c r="AD17" s="97">
        <f t="shared" ca="1" si="4"/>
        <v>-3907423.1147648408</v>
      </c>
      <c r="AE17" s="97">
        <f t="shared" ca="1" si="4"/>
        <v>-3904391.0596864545</v>
      </c>
      <c r="AF17" s="97">
        <f t="shared" ca="1" si="4"/>
        <v>-3901359.0046080681</v>
      </c>
      <c r="AH17" s="3">
        <f ca="1">AVERAGE(T17:AF17)</f>
        <v>-3725274.9964480153</v>
      </c>
    </row>
    <row r="18" spans="1:38">
      <c r="A18" s="2" t="s">
        <v>13</v>
      </c>
      <c r="C18" s="37" t="str">
        <f>C17</f>
        <v>SG</v>
      </c>
      <c r="E18" s="9" t="str">
        <f>E13</f>
        <v>STMPSG</v>
      </c>
      <c r="F18" s="6">
        <f>VLOOKUP(E18,'DPU Revised Retirement Rates'!A2:B77,2,0)</f>
        <v>-9.2900502562154458E-3</v>
      </c>
      <c r="G18" s="6">
        <f>F18/12</f>
        <v>-7.7417085468462052E-4</v>
      </c>
      <c r="H18" s="6"/>
      <c r="I18" s="6"/>
      <c r="J18" s="3">
        <f t="shared" ref="J18:Z18" ca="1" si="5">$O17*$G18</f>
        <v>0</v>
      </c>
      <c r="K18" s="3">
        <f t="shared" ca="1" si="5"/>
        <v>0</v>
      </c>
      <c r="L18" s="3">
        <f t="shared" ca="1" si="5"/>
        <v>0</v>
      </c>
      <c r="M18" s="3">
        <f t="shared" ca="1" si="5"/>
        <v>0</v>
      </c>
      <c r="N18" s="3">
        <f t="shared" ca="1" si="5"/>
        <v>0</v>
      </c>
      <c r="O18" s="3">
        <f t="shared" ca="1" si="5"/>
        <v>0</v>
      </c>
      <c r="P18" s="3">
        <f t="shared" ca="1" si="5"/>
        <v>0</v>
      </c>
      <c r="Q18" s="3">
        <f t="shared" ca="1" si="5"/>
        <v>0</v>
      </c>
      <c r="R18" s="3">
        <f t="shared" ca="1" si="5"/>
        <v>0</v>
      </c>
      <c r="S18" s="3">
        <f t="shared" ca="1" si="5"/>
        <v>0</v>
      </c>
      <c r="T18" s="3">
        <f t="shared" ca="1" si="5"/>
        <v>0</v>
      </c>
      <c r="U18" s="3">
        <f t="shared" ca="1" si="5"/>
        <v>0</v>
      </c>
      <c r="V18" s="3">
        <f t="shared" ca="1" si="5"/>
        <v>0</v>
      </c>
      <c r="W18" s="3">
        <f t="shared" ca="1" si="5"/>
        <v>0</v>
      </c>
      <c r="X18" s="3">
        <f t="shared" ca="1" si="5"/>
        <v>0</v>
      </c>
      <c r="Y18" s="3">
        <f t="shared" ca="1" si="5"/>
        <v>0</v>
      </c>
      <c r="Z18" s="3">
        <f t="shared" ca="1" si="5"/>
        <v>0</v>
      </c>
      <c r="AA18" s="3">
        <f t="shared" ref="AA18:AF18" ca="1" si="6">$AA17*$G18</f>
        <v>3032.0550783863946</v>
      </c>
      <c r="AB18" s="3">
        <f t="shared" ca="1" si="6"/>
        <v>3032.0550783863946</v>
      </c>
      <c r="AC18" s="3">
        <f t="shared" ca="1" si="6"/>
        <v>3032.0550783863946</v>
      </c>
      <c r="AD18" s="3">
        <f t="shared" ca="1" si="6"/>
        <v>3032.0550783863946</v>
      </c>
      <c r="AE18" s="3">
        <f t="shared" ca="1" si="6"/>
        <v>3032.0550783863946</v>
      </c>
      <c r="AF18" s="3">
        <f t="shared" ca="1" si="6"/>
        <v>3032.0550783863946</v>
      </c>
      <c r="AH18" s="3"/>
      <c r="AJ18" s="1"/>
    </row>
    <row r="19" spans="1:38">
      <c r="A19" s="2" t="s">
        <v>26</v>
      </c>
      <c r="C19" s="37" t="str">
        <f>C18</f>
        <v>SG</v>
      </c>
      <c r="F19" s="6"/>
      <c r="G19" s="6"/>
      <c r="H19" s="6"/>
      <c r="I19" s="6"/>
      <c r="J19" s="3"/>
      <c r="K19" s="3"/>
      <c r="L19" s="3"/>
      <c r="M19" s="3"/>
      <c r="N19" s="3"/>
      <c r="O19" s="3"/>
      <c r="P19" s="3"/>
      <c r="Q19" s="3"/>
      <c r="R19" s="3"/>
      <c r="S19" s="3"/>
      <c r="T19" s="3"/>
      <c r="U19" s="3"/>
      <c r="V19" s="3"/>
      <c r="W19" s="3"/>
      <c r="X19" s="3"/>
      <c r="Y19" s="3"/>
      <c r="Z19" s="3"/>
      <c r="AA19" s="3"/>
      <c r="AB19" s="3"/>
      <c r="AC19" s="3"/>
      <c r="AD19" s="3"/>
      <c r="AE19" s="3"/>
      <c r="AF19" s="3"/>
      <c r="AH19" s="3"/>
      <c r="AJ19" s="1"/>
    </row>
    <row r="20" spans="1:38">
      <c r="A20" s="2" t="s">
        <v>11</v>
      </c>
      <c r="B20" s="37" t="s">
        <v>168</v>
      </c>
      <c r="C20" s="37" t="str">
        <f>C19</f>
        <v>SG</v>
      </c>
      <c r="J20" s="92">
        <f t="shared" ref="J20:R20" si="7">I20-J29-I18-J19</f>
        <v>0</v>
      </c>
      <c r="K20" s="92">
        <f t="shared" ca="1" si="7"/>
        <v>0</v>
      </c>
      <c r="L20" s="92">
        <f t="shared" ca="1" si="7"/>
        <v>0</v>
      </c>
      <c r="M20" s="92">
        <f t="shared" ca="1" si="7"/>
        <v>0</v>
      </c>
      <c r="N20" s="92">
        <f t="shared" ca="1" si="7"/>
        <v>0</v>
      </c>
      <c r="O20" s="92">
        <f t="shared" ca="1" si="7"/>
        <v>0</v>
      </c>
      <c r="P20" s="92">
        <f t="shared" ca="1" si="7"/>
        <v>0</v>
      </c>
      <c r="Q20" s="92">
        <f t="shared" ca="1" si="7"/>
        <v>0</v>
      </c>
      <c r="R20" s="92">
        <f t="shared" ca="1" si="7"/>
        <v>0</v>
      </c>
      <c r="S20" s="92">
        <f t="shared" ref="S20:AF20" ca="1" si="8">R20-S29-R18-S19</f>
        <v>1992.0119320860304</v>
      </c>
      <c r="T20" s="92">
        <f t="shared" ca="1" si="8"/>
        <v>6305.9257092857133</v>
      </c>
      <c r="U20" s="92">
        <f t="shared" ca="1" si="8"/>
        <v>11631.535222047982</v>
      </c>
      <c r="V20" s="92">
        <f t="shared" ca="1" si="8"/>
        <v>18503.292386334735</v>
      </c>
      <c r="W20" s="92">
        <f t="shared" ca="1" si="8"/>
        <v>26239.39137961101</v>
      </c>
      <c r="X20" s="92">
        <f t="shared" ca="1" si="8"/>
        <v>33975.490372887289</v>
      </c>
      <c r="Y20" s="92">
        <f t="shared" ca="1" si="8"/>
        <v>41711.589366163564</v>
      </c>
      <c r="Z20" s="92">
        <f t="shared" ca="1" si="8"/>
        <v>49447.688359439839</v>
      </c>
      <c r="AA20" s="92">
        <f t="shared" ca="1" si="8"/>
        <v>57183.787352716114</v>
      </c>
      <c r="AB20" s="92">
        <f t="shared" ca="1" si="8"/>
        <v>61884.836736421217</v>
      </c>
      <c r="AC20" s="92">
        <f t="shared" ca="1" si="8"/>
        <v>66579.897057756782</v>
      </c>
      <c r="AD20" s="92">
        <f t="shared" ca="1" si="8"/>
        <v>71268.968316722778</v>
      </c>
      <c r="AE20" s="92">
        <f t="shared" ca="1" si="8"/>
        <v>75952.050513319235</v>
      </c>
      <c r="AF20" s="92">
        <f t="shared" ca="1" si="8"/>
        <v>80629.143647546152</v>
      </c>
      <c r="AH20" s="3">
        <f ca="1">AVERAGE(T20:AF20)</f>
        <v>46254.892032327116</v>
      </c>
      <c r="AJ20" s="1"/>
    </row>
    <row r="21" spans="1:38">
      <c r="R21" s="92"/>
      <c r="S21" s="92"/>
      <c r="T21" s="92"/>
      <c r="U21" s="92"/>
      <c r="V21" s="92"/>
      <c r="W21" s="92"/>
      <c r="X21" s="92"/>
      <c r="Y21" s="92"/>
      <c r="Z21" s="92"/>
      <c r="AA21" s="92"/>
      <c r="AB21" s="92"/>
      <c r="AC21" s="92"/>
      <c r="AD21" s="92"/>
      <c r="AE21" s="92"/>
      <c r="AF21" s="92"/>
      <c r="AH21" s="3"/>
      <c r="AJ21" s="1"/>
    </row>
    <row r="22" spans="1:38" ht="15.75" thickBot="1">
      <c r="A22" s="93" t="s">
        <v>15</v>
      </c>
      <c r="B22" s="94"/>
      <c r="C22" s="93"/>
      <c r="D22" s="93"/>
      <c r="E22" s="93"/>
      <c r="F22" s="93"/>
      <c r="G22" s="93"/>
      <c r="H22" s="93"/>
      <c r="I22" s="93"/>
      <c r="J22" s="95">
        <f t="shared" ref="J22:R22" si="9">J20+J17</f>
        <v>0</v>
      </c>
      <c r="K22" s="95">
        <f t="shared" ca="1" si="9"/>
        <v>0</v>
      </c>
      <c r="L22" s="95">
        <f t="shared" ca="1" si="9"/>
        <v>0</v>
      </c>
      <c r="M22" s="95">
        <f t="shared" ca="1" si="9"/>
        <v>0</v>
      </c>
      <c r="N22" s="95">
        <f t="shared" ca="1" si="9"/>
        <v>0</v>
      </c>
      <c r="O22" s="95">
        <f t="shared" ca="1" si="9"/>
        <v>0</v>
      </c>
      <c r="P22" s="95">
        <f t="shared" ca="1" si="9"/>
        <v>0</v>
      </c>
      <c r="Q22" s="95">
        <f t="shared" ca="1" si="9"/>
        <v>0</v>
      </c>
      <c r="R22" s="95">
        <f t="shared" ca="1" si="9"/>
        <v>0</v>
      </c>
      <c r="S22" s="95">
        <f ca="1">S20+S17</f>
        <v>-2014981.438067914</v>
      </c>
      <c r="T22" s="95">
        <f t="shared" ref="T22:AF22" ca="1" si="10">T20+T17</f>
        <v>-2344691.2242907141</v>
      </c>
      <c r="U22" s="95">
        <f t="shared" ca="1" si="10"/>
        <v>-3029715.0147779519</v>
      </c>
      <c r="V22" s="95">
        <f t="shared" ca="1" si="10"/>
        <v>-3898015.9876136649</v>
      </c>
      <c r="W22" s="95">
        <f t="shared" ca="1" si="10"/>
        <v>-3890279.8886203887</v>
      </c>
      <c r="X22" s="95">
        <f t="shared" ca="1" si="10"/>
        <v>-3882543.7896271124</v>
      </c>
      <c r="Y22" s="95">
        <f t="shared" ca="1" si="10"/>
        <v>-3874807.6906338362</v>
      </c>
      <c r="Z22" s="95">
        <f t="shared" ca="1" si="10"/>
        <v>-3867071.59164056</v>
      </c>
      <c r="AA22" s="95">
        <f t="shared" ca="1" si="10"/>
        <v>-3859335.4926472837</v>
      </c>
      <c r="AB22" s="95">
        <f t="shared" ca="1" si="10"/>
        <v>-3851602.3881851924</v>
      </c>
      <c r="AC22" s="95">
        <f t="shared" ca="1" si="10"/>
        <v>-3843875.2727854704</v>
      </c>
      <c r="AD22" s="95">
        <f t="shared" ca="1" si="10"/>
        <v>-3836154.1464481181</v>
      </c>
      <c r="AE22" s="95">
        <f t="shared" ca="1" si="10"/>
        <v>-3828439.0091731353</v>
      </c>
      <c r="AF22" s="95">
        <f t="shared" ca="1" si="10"/>
        <v>-3820729.8609605222</v>
      </c>
      <c r="AH22" s="98">
        <f ca="1">AVERAGE(T22:AF22)</f>
        <v>-3679020.1044156882</v>
      </c>
      <c r="AI22" s="99">
        <f ca="1">AVERAGE(T22:AF22)</f>
        <v>-3679020.1044156882</v>
      </c>
      <c r="AJ22" s="92">
        <f ca="1">AH22</f>
        <v>-3679020.1044156882</v>
      </c>
      <c r="AK22" s="92"/>
      <c r="AL22" s="1"/>
    </row>
    <row r="23" spans="1:38" ht="15.75" thickTop="1">
      <c r="A23" s="2" t="s">
        <v>19</v>
      </c>
      <c r="AJ23" s="100">
        <v>0.4315468104876492</v>
      </c>
    </row>
    <row r="24" spans="1:38">
      <c r="A24" s="2" t="s">
        <v>20</v>
      </c>
      <c r="AJ24" s="101">
        <f ca="1">AJ22*AJ23</f>
        <v>-1587669.3917805285</v>
      </c>
    </row>
    <row r="25" spans="1:38">
      <c r="A25" s="2" t="s">
        <v>17</v>
      </c>
      <c r="AJ25" s="102">
        <v>7.4099999999999999E-2</v>
      </c>
    </row>
    <row r="26" spans="1:38">
      <c r="A26" s="2" t="s">
        <v>18</v>
      </c>
      <c r="AJ26" s="103">
        <v>1.4775</v>
      </c>
    </row>
    <row r="27" spans="1:38">
      <c r="A27" s="2" t="s">
        <v>22</v>
      </c>
      <c r="AJ27" s="1">
        <f ca="1">AJ24*AJ25*AJ26</f>
        <v>-173822.41110295965</v>
      </c>
    </row>
    <row r="28" spans="1:38">
      <c r="B28" s="86"/>
      <c r="C28" s="96"/>
      <c r="D28" s="96"/>
      <c r="E28" s="96"/>
      <c r="F28" s="96"/>
      <c r="G28" s="96"/>
      <c r="H28" s="96"/>
      <c r="I28" s="96"/>
      <c r="J28" s="83">
        <v>40755</v>
      </c>
      <c r="K28" s="83">
        <v>40786</v>
      </c>
      <c r="L28" s="83">
        <v>40816</v>
      </c>
      <c r="M28" s="83">
        <v>40847</v>
      </c>
      <c r="N28" s="83">
        <v>40877</v>
      </c>
      <c r="O28" s="83">
        <v>40908</v>
      </c>
      <c r="P28" s="83">
        <v>40939</v>
      </c>
      <c r="Q28" s="83">
        <v>40968</v>
      </c>
      <c r="R28" s="83">
        <v>40999</v>
      </c>
      <c r="S28" s="83">
        <v>41029</v>
      </c>
      <c r="T28" s="83">
        <v>41060</v>
      </c>
      <c r="U28" s="83">
        <v>41090</v>
      </c>
      <c r="V28" s="83">
        <v>41121</v>
      </c>
      <c r="W28" s="83">
        <v>41152</v>
      </c>
      <c r="X28" s="83">
        <v>41182</v>
      </c>
      <c r="Y28" s="83">
        <v>41213</v>
      </c>
      <c r="Z28" s="83">
        <v>41243</v>
      </c>
      <c r="AA28" s="83">
        <v>41274</v>
      </c>
      <c r="AB28" s="83">
        <v>41305</v>
      </c>
      <c r="AC28" s="83">
        <v>41333</v>
      </c>
      <c r="AD28" s="83">
        <v>41364</v>
      </c>
      <c r="AE28" s="83">
        <v>41394</v>
      </c>
      <c r="AF28" s="83">
        <v>41425</v>
      </c>
      <c r="AH28" s="96" t="s">
        <v>21</v>
      </c>
    </row>
    <row r="29" spans="1:38">
      <c r="A29" s="2" t="s">
        <v>10</v>
      </c>
      <c r="B29" s="37" t="s">
        <v>632</v>
      </c>
      <c r="C29" s="37" t="str">
        <f>C20</f>
        <v>SG</v>
      </c>
      <c r="D29" s="9" t="str">
        <f>D13</f>
        <v>DSTMPSG</v>
      </c>
      <c r="E29" s="9"/>
      <c r="F29" s="104">
        <f>VLOOKUP(D29,'As Filed Depreciation Rates'!A3:B66,2,0)</f>
        <v>2.3702982490951839E-2</v>
      </c>
      <c r="G29" s="104">
        <f>F29/12</f>
        <v>1.9752485409126534E-3</v>
      </c>
      <c r="H29" s="104"/>
      <c r="I29" s="3"/>
      <c r="J29" s="3">
        <f t="shared" ref="J29:R29" si="11">((I17+J17)/2)*$G29</f>
        <v>0</v>
      </c>
      <c r="K29" s="3">
        <f t="shared" ca="1" si="11"/>
        <v>0</v>
      </c>
      <c r="L29" s="3">
        <f t="shared" ca="1" si="11"/>
        <v>0</v>
      </c>
      <c r="M29" s="3">
        <f t="shared" ca="1" si="11"/>
        <v>0</v>
      </c>
      <c r="N29" s="3">
        <f t="shared" ca="1" si="11"/>
        <v>0</v>
      </c>
      <c r="O29" s="3">
        <f t="shared" ca="1" si="11"/>
        <v>0</v>
      </c>
      <c r="P29" s="3">
        <f t="shared" ca="1" si="11"/>
        <v>0</v>
      </c>
      <c r="Q29" s="3">
        <f t="shared" ca="1" si="11"/>
        <v>0</v>
      </c>
      <c r="R29" s="3">
        <f t="shared" ca="1" si="11"/>
        <v>0</v>
      </c>
      <c r="S29" s="3">
        <f t="shared" ref="S29:AF29" ca="1" si="12">((R17+S17)/2)*$G29</f>
        <v>-1992.0119320860304</v>
      </c>
      <c r="T29" s="3">
        <f t="shared" ca="1" si="12"/>
        <v>-4313.913777199683</v>
      </c>
      <c r="U29" s="3">
        <f t="shared" ca="1" si="12"/>
        <v>-5325.6095127622684</v>
      </c>
      <c r="V29" s="3">
        <f t="shared" ca="1" si="12"/>
        <v>-6871.7571642867542</v>
      </c>
      <c r="W29" s="3">
        <f t="shared" ca="1" si="12"/>
        <v>-7736.0989932762759</v>
      </c>
      <c r="X29" s="3">
        <f t="shared" ca="1" si="12"/>
        <v>-7736.0989932762759</v>
      </c>
      <c r="Y29" s="3">
        <f t="shared" ca="1" si="12"/>
        <v>-7736.0989932762759</v>
      </c>
      <c r="Z29" s="3">
        <f t="shared" ca="1" si="12"/>
        <v>-7736.0989932762759</v>
      </c>
      <c r="AA29" s="3">
        <f t="shared" ca="1" si="12"/>
        <v>-7736.0989932762759</v>
      </c>
      <c r="AB29" s="3">
        <f t="shared" ca="1" si="12"/>
        <v>-7733.1044620915009</v>
      </c>
      <c r="AC29" s="3">
        <f t="shared" ca="1" si="12"/>
        <v>-7727.1153997219517</v>
      </c>
      <c r="AD29" s="3">
        <f t="shared" ca="1" si="12"/>
        <v>-7721.1263373524016</v>
      </c>
      <c r="AE29" s="3">
        <f t="shared" ca="1" si="12"/>
        <v>-7715.1372749828524</v>
      </c>
      <c r="AF29" s="3">
        <f t="shared" ca="1" si="12"/>
        <v>-7709.1482126133033</v>
      </c>
      <c r="AH29" s="92">
        <f ca="1">SUM(U29:AF29)</f>
        <v>-89483.493330192403</v>
      </c>
      <c r="AJ29" s="92">
        <f ca="1">AH29</f>
        <v>-89483.493330192403</v>
      </c>
      <c r="AL29" s="1"/>
    </row>
    <row r="30" spans="1:38">
      <c r="A30" s="2" t="s">
        <v>19</v>
      </c>
      <c r="AJ30" s="103">
        <f>AJ23</f>
        <v>0.4315468104876492</v>
      </c>
    </row>
    <row r="31" spans="1:38">
      <c r="A31" s="2" t="s">
        <v>22</v>
      </c>
      <c r="AJ31" s="1">
        <f ca="1">AJ29*AJ30</f>
        <v>-38616.316137937363</v>
      </c>
    </row>
    <row r="33" spans="1:36">
      <c r="A33" s="2" t="s">
        <v>23</v>
      </c>
      <c r="AJ33" s="92">
        <f ca="1">AJ31+AJ27</f>
        <v>-212438.72724089702</v>
      </c>
    </row>
    <row r="36" spans="1:36">
      <c r="S36" s="105"/>
      <c r="T36" s="105"/>
      <c r="U36" s="105"/>
      <c r="V36" s="105"/>
    </row>
    <row r="37" spans="1:36">
      <c r="S37" s="105"/>
      <c r="T37" s="105"/>
      <c r="U37" s="105"/>
      <c r="V37" s="105"/>
    </row>
    <row r="38" spans="1:36">
      <c r="S38" s="105"/>
      <c r="T38" s="105"/>
      <c r="U38" s="105"/>
      <c r="V38" s="105"/>
    </row>
    <row r="39" spans="1:36">
      <c r="S39" s="105"/>
      <c r="T39" s="105"/>
      <c r="U39" s="105"/>
      <c r="V39" s="105"/>
    </row>
    <row r="40" spans="1:36">
      <c r="S40" s="105"/>
      <c r="T40" s="105"/>
      <c r="U40" s="105"/>
      <c r="V40" s="105"/>
    </row>
    <row r="41" spans="1:36">
      <c r="S41" s="105"/>
      <c r="T41" s="105"/>
      <c r="U41" s="105"/>
      <c r="V41" s="105"/>
    </row>
    <row r="42" spans="1:36">
      <c r="S42" s="105"/>
      <c r="T42" s="105"/>
      <c r="U42" s="105"/>
      <c r="V42" s="105"/>
    </row>
    <row r="43" spans="1:36">
      <c r="S43" s="105"/>
      <c r="T43" s="105"/>
      <c r="U43" s="105"/>
      <c r="V43" s="105"/>
    </row>
    <row r="44" spans="1:36">
      <c r="S44" s="105"/>
      <c r="T44" s="105"/>
      <c r="U44" s="105"/>
      <c r="V44" s="105"/>
    </row>
    <row r="45" spans="1:36">
      <c r="S45" s="105"/>
      <c r="T45" s="105"/>
      <c r="U45" s="105"/>
      <c r="V45" s="105"/>
    </row>
    <row r="46" spans="1:36">
      <c r="S46" s="105"/>
      <c r="T46" s="105"/>
      <c r="U46" s="105"/>
      <c r="V46" s="105"/>
      <c r="W46" s="1"/>
      <c r="X46" s="1"/>
      <c r="Y46" s="1"/>
      <c r="Z46" s="1"/>
      <c r="AA46" s="1"/>
      <c r="AB46" s="1"/>
      <c r="AC46" s="1"/>
      <c r="AD46" s="1"/>
      <c r="AE46" s="1"/>
      <c r="AF46" s="1"/>
    </row>
    <row r="47" spans="1:36">
      <c r="S47" s="1"/>
      <c r="T47" s="1"/>
      <c r="U47" s="1"/>
      <c r="V47" s="1"/>
      <c r="W47" s="1"/>
      <c r="X47" s="1"/>
      <c r="Y47" s="1"/>
      <c r="Z47" s="1"/>
      <c r="AA47" s="1"/>
      <c r="AB47" s="1"/>
      <c r="AC47" s="1"/>
      <c r="AD47" s="1"/>
      <c r="AE47" s="1"/>
      <c r="AF47" s="1"/>
    </row>
    <row r="48" spans="1:36">
      <c r="S48" s="1"/>
      <c r="T48" s="1"/>
      <c r="U48" s="1"/>
      <c r="V48" s="1"/>
      <c r="W48" s="1"/>
      <c r="X48" s="1"/>
      <c r="Y48" s="1"/>
      <c r="Z48" s="1"/>
      <c r="AA48" s="1"/>
      <c r="AB48" s="1"/>
      <c r="AC48" s="1"/>
      <c r="AD48" s="1"/>
      <c r="AE48" s="1"/>
      <c r="AF48" s="1"/>
    </row>
    <row r="49" spans="19:32">
      <c r="S49" s="1"/>
      <c r="T49" s="1"/>
      <c r="U49" s="1"/>
      <c r="V49" s="1"/>
      <c r="W49" s="1"/>
      <c r="X49" s="1"/>
      <c r="Y49" s="1"/>
      <c r="Z49" s="1"/>
      <c r="AA49" s="1"/>
      <c r="AB49" s="1"/>
      <c r="AC49" s="1"/>
      <c r="AD49" s="1"/>
      <c r="AE49" s="1"/>
    </row>
    <row r="51" spans="19:32">
      <c r="S51" s="1"/>
      <c r="T51" s="1"/>
      <c r="U51" s="1"/>
      <c r="V51" s="1"/>
      <c r="W51" s="1"/>
      <c r="X51" s="1"/>
      <c r="Y51" s="1"/>
      <c r="Z51" s="1"/>
      <c r="AA51" s="1"/>
      <c r="AB51" s="1"/>
      <c r="AC51" s="1"/>
      <c r="AD51" s="1"/>
      <c r="AE51" s="1"/>
      <c r="AF51" s="1"/>
    </row>
    <row r="52" spans="19:32">
      <c r="S52" s="92"/>
      <c r="T52" s="92"/>
      <c r="U52" s="92"/>
      <c r="V52" s="92"/>
      <c r="W52" s="92"/>
      <c r="X52" s="92"/>
      <c r="Y52" s="92"/>
      <c r="Z52" s="92"/>
      <c r="AA52" s="92"/>
      <c r="AB52" s="92"/>
      <c r="AC52" s="92"/>
      <c r="AD52" s="92"/>
      <c r="AE52" s="92"/>
      <c r="AF52" s="92"/>
    </row>
  </sheetData>
  <pageMargins left="0.25" right="0.25" top="0.75" bottom="0.75" header="0.3" footer="0.3"/>
  <pageSetup scale="55" orientation="landscape" r:id="rId1"/>
  <headerFooter>
    <oddHeader xml:space="preserve">&amp;RDPU Exhibit 5.4.&amp;P Dir - Rev Req
Croft
11-035-200
</oddHeader>
  </headerFooter>
</worksheet>
</file>

<file path=xl/worksheets/sheet3.xml><?xml version="1.0" encoding="utf-8"?>
<worksheet xmlns="http://schemas.openxmlformats.org/spreadsheetml/2006/main" xmlns:r="http://schemas.openxmlformats.org/officeDocument/2006/relationships">
  <sheetPr codeName="Sheet2"/>
  <dimension ref="A1:C79"/>
  <sheetViews>
    <sheetView topLeftCell="A37" zoomScale="85" zoomScaleNormal="85" workbookViewId="0">
      <selection activeCell="G71" sqref="G71"/>
    </sheetView>
  </sheetViews>
  <sheetFormatPr defaultRowHeight="15"/>
  <cols>
    <col min="1" max="1" width="12.7109375" bestFit="1" customWidth="1"/>
    <col min="2" max="2" width="12.5703125" customWidth="1"/>
  </cols>
  <sheetData>
    <row r="1" spans="1:2" ht="60">
      <c r="B1" s="12" t="s">
        <v>92</v>
      </c>
    </row>
    <row r="2" spans="1:2">
      <c r="A2" s="10" t="s">
        <v>30</v>
      </c>
      <c r="B2" s="11">
        <v>-2.4997873080513003E-2</v>
      </c>
    </row>
    <row r="3" spans="1:2">
      <c r="A3" s="10" t="s">
        <v>31</v>
      </c>
      <c r="B3" s="11">
        <v>-2.0074559308972086E-2</v>
      </c>
    </row>
    <row r="4" spans="1:2">
      <c r="A4" s="10" t="s">
        <v>32</v>
      </c>
      <c r="B4" s="11">
        <v>-2.4405770186465687E-2</v>
      </c>
    </row>
    <row r="5" spans="1:2">
      <c r="A5" s="10" t="s">
        <v>33</v>
      </c>
      <c r="B5" s="11">
        <v>-9.2900502562154458E-3</v>
      </c>
    </row>
    <row r="6" spans="1:2">
      <c r="A6" s="10" t="s">
        <v>34</v>
      </c>
      <c r="B6" s="11">
        <v>-4.0418297815029751E-2</v>
      </c>
    </row>
    <row r="7" spans="1:2">
      <c r="A7" s="10"/>
      <c r="B7" s="11"/>
    </row>
    <row r="8" spans="1:2">
      <c r="A8" s="10"/>
      <c r="B8" s="11"/>
    </row>
    <row r="9" spans="1:2">
      <c r="A9" s="10" t="s">
        <v>35</v>
      </c>
      <c r="B9" s="11">
        <v>-1.3014549230833899E-2</v>
      </c>
    </row>
    <row r="10" spans="1:2">
      <c r="A10" s="10" t="s">
        <v>36</v>
      </c>
      <c r="B10" s="11">
        <v>-1.796912969920738E-2</v>
      </c>
    </row>
    <row r="11" spans="1:2">
      <c r="A11" s="10" t="s">
        <v>37</v>
      </c>
      <c r="B11" s="11">
        <v>-0.2</v>
      </c>
    </row>
    <row r="12" spans="1:2">
      <c r="A12" s="10" t="s">
        <v>38</v>
      </c>
      <c r="B12" s="11">
        <v>-1.1444106197319809E-2</v>
      </c>
    </row>
    <row r="13" spans="1:2">
      <c r="A13" s="10" t="s">
        <v>39</v>
      </c>
      <c r="B13" s="11">
        <v>-1.0450960590775635E-2</v>
      </c>
    </row>
    <row r="14" spans="1:2">
      <c r="A14" s="10"/>
      <c r="B14" s="11"/>
    </row>
    <row r="15" spans="1:2">
      <c r="A15" s="10"/>
      <c r="B15" s="11"/>
    </row>
    <row r="16" spans="1:2">
      <c r="A16" s="10" t="s">
        <v>40</v>
      </c>
      <c r="B16" s="11">
        <v>-0.10934854477297487</v>
      </c>
    </row>
    <row r="17" spans="1:2">
      <c r="A17" s="10" t="s">
        <v>41</v>
      </c>
      <c r="B17" s="11">
        <v>0</v>
      </c>
    </row>
    <row r="18" spans="1:2">
      <c r="A18" s="10" t="s">
        <v>42</v>
      </c>
      <c r="B18" s="11">
        <v>-1.6028765133437043E-2</v>
      </c>
    </row>
    <row r="19" spans="1:2">
      <c r="A19" s="10" t="s">
        <v>43</v>
      </c>
      <c r="B19" s="11">
        <v>-8.7555963656489317E-4</v>
      </c>
    </row>
    <row r="20" spans="1:2">
      <c r="A20" s="10" t="s">
        <v>44</v>
      </c>
      <c r="B20" s="11">
        <v>-9.3314348429287299E-3</v>
      </c>
    </row>
    <row r="21" spans="1:2">
      <c r="A21" s="10"/>
      <c r="B21" s="11"/>
    </row>
    <row r="22" spans="1:2">
      <c r="A22" s="10"/>
      <c r="B22" s="11"/>
    </row>
    <row r="23" spans="1:2">
      <c r="A23" s="10" t="s">
        <v>45</v>
      </c>
      <c r="B23" s="11">
        <v>-9.3956604514214871E-3</v>
      </c>
    </row>
    <row r="24" spans="1:2">
      <c r="A24" s="10" t="s">
        <v>46</v>
      </c>
      <c r="B24" s="11">
        <v>-6.4792950871121417E-3</v>
      </c>
    </row>
    <row r="25" spans="1:2">
      <c r="A25" s="10" t="s">
        <v>47</v>
      </c>
      <c r="B25" s="11">
        <v>-7.9773351915360894E-3</v>
      </c>
    </row>
    <row r="26" spans="1:2">
      <c r="A26" s="10"/>
      <c r="B26" s="11"/>
    </row>
    <row r="27" spans="1:2">
      <c r="A27" s="10"/>
      <c r="B27" s="11"/>
    </row>
    <row r="28" spans="1:2">
      <c r="A28" s="10" t="s">
        <v>48</v>
      </c>
      <c r="B28" s="11">
        <v>-4.8102121048437304E-3</v>
      </c>
    </row>
    <row r="29" spans="1:2">
      <c r="A29" s="10" t="s">
        <v>49</v>
      </c>
      <c r="B29" s="11">
        <v>-8.7954499929361139E-3</v>
      </c>
    </row>
    <row r="30" spans="1:2">
      <c r="A30" s="10" t="s">
        <v>50</v>
      </c>
      <c r="B30" s="11">
        <v>0</v>
      </c>
    </row>
    <row r="31" spans="1:2">
      <c r="A31" s="10" t="s">
        <v>51</v>
      </c>
      <c r="B31" s="11">
        <v>0</v>
      </c>
    </row>
    <row r="32" spans="1:2">
      <c r="A32" s="10" t="s">
        <v>52</v>
      </c>
      <c r="B32" s="11">
        <v>-5.6203973598154284E-3</v>
      </c>
    </row>
    <row r="33" spans="1:2">
      <c r="A33" s="10" t="s">
        <v>53</v>
      </c>
      <c r="B33" s="11">
        <v>-1.3524395945681788E-2</v>
      </c>
    </row>
    <row r="34" spans="1:2">
      <c r="A34" s="10" t="s">
        <v>54</v>
      </c>
      <c r="B34" s="11">
        <v>-1.2086793740067766E-2</v>
      </c>
    </row>
    <row r="35" spans="1:2">
      <c r="A35" s="10" t="s">
        <v>55</v>
      </c>
      <c r="B35" s="11">
        <v>-1.1575017772784245E-2</v>
      </c>
    </row>
    <row r="36" spans="1:2">
      <c r="A36" s="10" t="s">
        <v>56</v>
      </c>
      <c r="B36" s="11">
        <v>-1.16839657899723E-2</v>
      </c>
    </row>
    <row r="37" spans="1:2">
      <c r="A37" s="10"/>
      <c r="B37" s="11"/>
    </row>
    <row r="38" spans="1:2">
      <c r="A38" s="10"/>
      <c r="B38" s="11"/>
    </row>
    <row r="39" spans="1:2">
      <c r="A39" s="10" t="s">
        <v>57</v>
      </c>
      <c r="B39" s="11">
        <v>-4.234312050338037E-2</v>
      </c>
    </row>
    <row r="40" spans="1:2">
      <c r="A40" s="10" t="s">
        <v>58</v>
      </c>
      <c r="B40" s="11">
        <v>-5.462171195059419E-2</v>
      </c>
    </row>
    <row r="41" spans="1:2">
      <c r="A41" s="10" t="s">
        <v>59</v>
      </c>
      <c r="B41" s="11">
        <v>-0.18761525215944172</v>
      </c>
    </row>
    <row r="42" spans="1:2">
      <c r="A42" s="10" t="s">
        <v>60</v>
      </c>
      <c r="B42" s="11">
        <v>-0.1918105818776509</v>
      </c>
    </row>
    <row r="43" spans="1:2">
      <c r="A43" s="10" t="s">
        <v>61</v>
      </c>
      <c r="B43" s="11">
        <v>-5.1188163223942006E-2</v>
      </c>
    </row>
    <row r="44" spans="1:2">
      <c r="A44" s="10" t="s">
        <v>62</v>
      </c>
      <c r="B44" s="11">
        <v>0</v>
      </c>
    </row>
    <row r="45" spans="1:2">
      <c r="A45" s="10" t="s">
        <v>63</v>
      </c>
      <c r="B45" s="11">
        <v>-4.8072389363580291E-2</v>
      </c>
    </row>
    <row r="46" spans="1:2">
      <c r="A46" s="10" t="s">
        <v>64</v>
      </c>
      <c r="B46" s="11">
        <v>-8.4288814666083442E-2</v>
      </c>
    </row>
    <row r="47" spans="1:2">
      <c r="A47" s="10" t="s">
        <v>65</v>
      </c>
      <c r="B47" s="11">
        <v>-3.5870103322597567E-2</v>
      </c>
    </row>
    <row r="48" spans="1:2">
      <c r="A48" s="10" t="s">
        <v>66</v>
      </c>
      <c r="B48" s="11">
        <v>-8.0225582292961548E-2</v>
      </c>
    </row>
    <row r="49" spans="1:2">
      <c r="A49" s="10" t="s">
        <v>67</v>
      </c>
      <c r="B49" s="11">
        <v>-8.6229503748099026E-2</v>
      </c>
    </row>
    <row r="50" spans="1:2">
      <c r="A50" s="10" t="s">
        <v>68</v>
      </c>
      <c r="B50" s="11">
        <v>-3.6617363333187006E-2</v>
      </c>
    </row>
    <row r="51" spans="1:2">
      <c r="A51" s="10" t="s">
        <v>69</v>
      </c>
      <c r="B51" s="11">
        <v>0</v>
      </c>
    </row>
    <row r="52" spans="1:2">
      <c r="A52" s="10" t="s">
        <v>70</v>
      </c>
      <c r="B52" s="11">
        <v>-4.0394340797512571E-2</v>
      </c>
    </row>
    <row r="53" spans="1:2">
      <c r="A53" s="10" t="s">
        <v>71</v>
      </c>
      <c r="B53" s="11">
        <v>-3.593286540301048E-2</v>
      </c>
    </row>
    <row r="54" spans="1:2">
      <c r="A54" s="10" t="s">
        <v>72</v>
      </c>
      <c r="B54" s="11">
        <v>-4.4497587525142754E-2</v>
      </c>
    </row>
    <row r="55" spans="1:2">
      <c r="A55" s="10" t="s">
        <v>73</v>
      </c>
      <c r="B55" s="11">
        <v>-4.6532950851542923E-2</v>
      </c>
    </row>
    <row r="56" spans="1:2">
      <c r="A56" s="10"/>
      <c r="B56" s="11"/>
    </row>
    <row r="57" spans="1:2">
      <c r="A57" s="10"/>
      <c r="B57" s="11"/>
    </row>
    <row r="58" spans="1:2">
      <c r="A58" s="10" t="s">
        <v>74</v>
      </c>
      <c r="B58" s="11">
        <v>-3.6966735083351618E-2</v>
      </c>
    </row>
    <row r="59" spans="1:2">
      <c r="A59" s="10" t="s">
        <v>75</v>
      </c>
      <c r="B59" s="11">
        <v>0</v>
      </c>
    </row>
    <row r="60" spans="1:2">
      <c r="A60" s="10"/>
      <c r="B60" s="11"/>
    </row>
    <row r="61" spans="1:2">
      <c r="A61" s="10"/>
      <c r="B61" s="11"/>
    </row>
    <row r="62" spans="1:2">
      <c r="A62" s="10" t="s">
        <v>76</v>
      </c>
      <c r="B62" s="11">
        <v>0</v>
      </c>
    </row>
    <row r="63" spans="1:2">
      <c r="A63" s="10" t="s">
        <v>77</v>
      </c>
      <c r="B63" s="11">
        <v>-1.9569829798543087E-3</v>
      </c>
    </row>
    <row r="64" spans="1:2">
      <c r="A64" s="10" t="s">
        <v>78</v>
      </c>
      <c r="B64" s="11">
        <v>-0.37839282473974817</v>
      </c>
    </row>
    <row r="65" spans="1:3">
      <c r="A65" s="10" t="s">
        <v>79</v>
      </c>
      <c r="B65" s="11">
        <v>-2.3129533084672946E-2</v>
      </c>
    </row>
    <row r="66" spans="1:3">
      <c r="A66" s="10" t="s">
        <v>80</v>
      </c>
      <c r="B66" s="11">
        <v>0</v>
      </c>
    </row>
    <row r="67" spans="1:3">
      <c r="A67" s="10" t="s">
        <v>81</v>
      </c>
      <c r="B67" s="11">
        <v>0</v>
      </c>
    </row>
    <row r="68" spans="1:3">
      <c r="A68" s="10" t="s">
        <v>82</v>
      </c>
      <c r="B68" s="11">
        <v>-8.7163119817847481E-4</v>
      </c>
    </row>
    <row r="69" spans="1:3">
      <c r="A69" s="10" t="s">
        <v>83</v>
      </c>
      <c r="B69" s="11">
        <v>-2.0542111220058435E-2</v>
      </c>
    </row>
    <row r="70" spans="1:3">
      <c r="A70" s="10" t="s">
        <v>84</v>
      </c>
      <c r="B70" s="11">
        <v>-7.5291014386684049E-2</v>
      </c>
    </row>
    <row r="71" spans="1:3">
      <c r="A71" s="10" t="s">
        <v>85</v>
      </c>
      <c r="B71" s="11">
        <v>-2.6295085776333417E-2</v>
      </c>
    </row>
    <row r="72" spans="1:3">
      <c r="A72" s="10" t="s">
        <v>86</v>
      </c>
      <c r="B72" s="11">
        <v>-1.0642942787843945E-2</v>
      </c>
    </row>
    <row r="73" spans="1:3">
      <c r="A73" s="10" t="s">
        <v>87</v>
      </c>
      <c r="B73" s="11">
        <v>-2.4288238701578639E-2</v>
      </c>
    </row>
    <row r="74" spans="1:3">
      <c r="A74" s="10" t="s">
        <v>88</v>
      </c>
      <c r="B74" s="11">
        <v>-4.677215974145294E-4</v>
      </c>
    </row>
    <row r="75" spans="1:3">
      <c r="A75" s="10" t="s">
        <v>89</v>
      </c>
      <c r="B75" s="11">
        <v>-3.7889669292510197E-2</v>
      </c>
    </row>
    <row r="76" spans="1:3">
      <c r="A76" s="10" t="s">
        <v>90</v>
      </c>
      <c r="B76" s="11">
        <v>0</v>
      </c>
    </row>
    <row r="77" spans="1:3">
      <c r="A77" s="10" t="s">
        <v>91</v>
      </c>
      <c r="B77" s="11">
        <v>-7.3981084747975542E-3</v>
      </c>
    </row>
    <row r="79" spans="1:3" ht="69.75" customHeight="1">
      <c r="A79" s="106" t="s">
        <v>93</v>
      </c>
      <c r="B79" s="106"/>
      <c r="C79" s="106"/>
    </row>
  </sheetData>
  <mergeCells count="1">
    <mergeCell ref="A79:C79"/>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3"/>
  <dimension ref="A1:P96"/>
  <sheetViews>
    <sheetView workbookViewId="0">
      <pane xSplit="1" ySplit="2" topLeftCell="B62" activePane="bottomRight" state="frozen"/>
      <selection pane="topRight" activeCell="B1" sqref="B1"/>
      <selection pane="bottomLeft" activeCell="A3" sqref="A3"/>
      <selection pane="bottomRight" activeCell="B3" sqref="B3"/>
    </sheetView>
  </sheetViews>
  <sheetFormatPr defaultRowHeight="15"/>
  <cols>
    <col min="1" max="1" width="45.7109375" bestFit="1" customWidth="1"/>
    <col min="15" max="15" width="13.140625" bestFit="1" customWidth="1"/>
    <col min="16" max="16" width="10.85546875" bestFit="1" customWidth="1"/>
  </cols>
  <sheetData>
    <row r="1" spans="1:16" ht="15.75" thickBot="1">
      <c r="A1" s="43" t="s">
        <v>646</v>
      </c>
      <c r="B1" s="44" t="s">
        <v>647</v>
      </c>
      <c r="C1" s="45"/>
      <c r="D1" s="45"/>
      <c r="E1" s="45"/>
      <c r="F1" s="45"/>
      <c r="G1" s="45"/>
      <c r="H1" s="45"/>
      <c r="I1" s="45"/>
      <c r="J1" s="45"/>
      <c r="K1" s="45"/>
    </row>
    <row r="2" spans="1:16" ht="15.75" thickBot="1">
      <c r="A2" s="46" t="s">
        <v>648</v>
      </c>
      <c r="B2" s="47" t="s">
        <v>162</v>
      </c>
      <c r="C2" s="48" t="s">
        <v>649</v>
      </c>
      <c r="D2" s="48" t="s">
        <v>650</v>
      </c>
      <c r="E2" s="48" t="s">
        <v>651</v>
      </c>
      <c r="F2" s="48" t="s">
        <v>652</v>
      </c>
      <c r="G2" s="48" t="s">
        <v>653</v>
      </c>
      <c r="H2" s="48" t="s">
        <v>654</v>
      </c>
      <c r="I2" s="48" t="s">
        <v>655</v>
      </c>
      <c r="J2" s="48" t="s">
        <v>656</v>
      </c>
      <c r="K2" s="48" t="s">
        <v>657</v>
      </c>
      <c r="L2" s="48" t="s">
        <v>609</v>
      </c>
      <c r="M2" s="48" t="s">
        <v>658</v>
      </c>
      <c r="N2" s="48"/>
      <c r="O2" s="49" t="s">
        <v>659</v>
      </c>
      <c r="P2" s="50"/>
    </row>
    <row r="3" spans="1:16">
      <c r="A3" s="51"/>
      <c r="B3" s="52" t="s">
        <v>599</v>
      </c>
      <c r="C3" s="53"/>
      <c r="D3" s="53"/>
      <c r="E3" s="53"/>
      <c r="F3" s="53"/>
      <c r="G3" s="53"/>
      <c r="H3" s="54">
        <v>0</v>
      </c>
      <c r="I3" s="53"/>
      <c r="J3" s="53"/>
      <c r="K3" s="53"/>
      <c r="L3" s="52"/>
      <c r="M3" s="52"/>
      <c r="N3" s="55"/>
      <c r="O3" s="56" t="s">
        <v>599</v>
      </c>
    </row>
    <row r="4" spans="1:16">
      <c r="A4" s="57"/>
      <c r="B4" s="5" t="s">
        <v>601</v>
      </c>
      <c r="C4" s="58"/>
      <c r="D4" s="58"/>
      <c r="E4" s="58"/>
      <c r="F4" s="58"/>
      <c r="G4" s="58"/>
      <c r="H4" s="59">
        <v>0</v>
      </c>
      <c r="I4" s="58"/>
      <c r="J4" s="58"/>
      <c r="K4" s="58"/>
      <c r="L4" s="5"/>
      <c r="M4" s="5"/>
      <c r="N4" s="60"/>
      <c r="O4" s="61" t="s">
        <v>601</v>
      </c>
    </row>
    <row r="5" spans="1:16">
      <c r="A5" s="57"/>
      <c r="B5" s="5" t="s">
        <v>603</v>
      </c>
      <c r="C5" s="58"/>
      <c r="D5" s="58"/>
      <c r="E5" s="58"/>
      <c r="F5" s="58"/>
      <c r="G5" s="58"/>
      <c r="H5" s="59">
        <v>0</v>
      </c>
      <c r="I5" s="58"/>
      <c r="J5" s="58"/>
      <c r="K5" s="58"/>
      <c r="L5" s="5"/>
      <c r="M5" s="5"/>
      <c r="N5" s="60"/>
      <c r="O5" s="61" t="s">
        <v>603</v>
      </c>
    </row>
    <row r="6" spans="1:16">
      <c r="A6" s="57"/>
      <c r="B6" s="5" t="s">
        <v>604</v>
      </c>
      <c r="C6" s="58"/>
      <c r="D6" s="58"/>
      <c r="E6" s="58"/>
      <c r="F6" s="58"/>
      <c r="G6" s="58"/>
      <c r="H6" s="59">
        <v>0</v>
      </c>
      <c r="I6" s="58"/>
      <c r="J6" s="58"/>
      <c r="K6" s="58"/>
      <c r="L6" s="5"/>
      <c r="M6" s="5"/>
      <c r="N6" s="60"/>
      <c r="O6" s="61" t="s">
        <v>604</v>
      </c>
    </row>
    <row r="7" spans="1:16">
      <c r="A7" s="57"/>
      <c r="B7" s="5" t="s">
        <v>605</v>
      </c>
      <c r="C7" s="58"/>
      <c r="D7" s="58"/>
      <c r="E7" s="58"/>
      <c r="F7" s="58"/>
      <c r="G7" s="58"/>
      <c r="H7" s="59">
        <v>0</v>
      </c>
      <c r="I7" s="58"/>
      <c r="J7" s="58"/>
      <c r="K7" s="58"/>
      <c r="L7" s="5"/>
      <c r="M7" s="5"/>
      <c r="N7" s="60"/>
      <c r="O7" s="61" t="s">
        <v>605</v>
      </c>
    </row>
    <row r="8" spans="1:16">
      <c r="A8" s="57"/>
      <c r="B8" s="5" t="s">
        <v>602</v>
      </c>
      <c r="C8" s="58"/>
      <c r="D8" s="58"/>
      <c r="E8" s="58"/>
      <c r="F8" s="58"/>
      <c r="G8" s="58"/>
      <c r="H8" s="59">
        <v>1</v>
      </c>
      <c r="I8" s="58"/>
      <c r="J8" s="58"/>
      <c r="K8" s="58"/>
      <c r="L8" s="5"/>
      <c r="M8" s="5"/>
      <c r="N8" s="60"/>
      <c r="O8" s="61" t="s">
        <v>602</v>
      </c>
    </row>
    <row r="9" spans="1:16">
      <c r="A9" s="57"/>
      <c r="B9" s="5" t="s">
        <v>600</v>
      </c>
      <c r="C9" s="58"/>
      <c r="D9" s="58"/>
      <c r="E9" s="58"/>
      <c r="F9" s="58"/>
      <c r="G9" s="58"/>
      <c r="H9" s="59">
        <v>0</v>
      </c>
      <c r="I9" s="58"/>
      <c r="J9" s="58"/>
      <c r="K9" s="58"/>
      <c r="L9" s="5"/>
      <c r="M9" s="5"/>
      <c r="N9" s="60"/>
      <c r="O9" s="61" t="s">
        <v>600</v>
      </c>
    </row>
    <row r="10" spans="1:16">
      <c r="A10" s="57"/>
      <c r="B10" s="5" t="s">
        <v>599</v>
      </c>
      <c r="C10" s="58" t="s">
        <v>660</v>
      </c>
      <c r="D10" s="58" t="s">
        <v>660</v>
      </c>
      <c r="E10" s="58" t="s">
        <v>660</v>
      </c>
      <c r="F10" s="58" t="s">
        <v>660</v>
      </c>
      <c r="G10" s="58" t="s">
        <v>660</v>
      </c>
      <c r="H10" s="59">
        <v>0</v>
      </c>
      <c r="I10" s="58" t="s">
        <v>660</v>
      </c>
      <c r="J10" s="58" t="s">
        <v>660</v>
      </c>
      <c r="K10" s="58" t="s">
        <v>660</v>
      </c>
      <c r="L10" s="5"/>
      <c r="M10" s="5"/>
      <c r="N10" s="60"/>
      <c r="O10" s="61" t="s">
        <v>599</v>
      </c>
    </row>
    <row r="11" spans="1:16">
      <c r="A11" s="57" t="s">
        <v>661</v>
      </c>
      <c r="B11" s="5" t="s">
        <v>662</v>
      </c>
      <c r="C11" s="5" t="s">
        <v>660</v>
      </c>
      <c r="D11" s="5" t="s">
        <v>660</v>
      </c>
      <c r="E11" s="5" t="s">
        <v>660</v>
      </c>
      <c r="F11" s="5" t="s">
        <v>660</v>
      </c>
      <c r="G11" s="5" t="s">
        <v>660</v>
      </c>
      <c r="H11" s="5" t="s">
        <v>660</v>
      </c>
      <c r="I11" s="5" t="s">
        <v>660</v>
      </c>
      <c r="J11" s="5" t="s">
        <v>660</v>
      </c>
      <c r="K11" s="5" t="s">
        <v>660</v>
      </c>
      <c r="L11" s="5"/>
      <c r="M11" s="5"/>
      <c r="N11" s="60"/>
      <c r="O11" s="61"/>
    </row>
    <row r="12" spans="1:16">
      <c r="A12" s="62" t="s">
        <v>663</v>
      </c>
      <c r="B12" s="5" t="s">
        <v>28</v>
      </c>
      <c r="C12" s="63">
        <v>1.709086646927345E-2</v>
      </c>
      <c r="D12" s="63">
        <v>0.25837432114839332</v>
      </c>
      <c r="E12" s="63">
        <v>7.9488263420676677E-2</v>
      </c>
      <c r="F12" s="63">
        <v>0</v>
      </c>
      <c r="G12" s="63">
        <v>0.12165816442311414</v>
      </c>
      <c r="H12" s="63">
        <v>0.4315468104876492</v>
      </c>
      <c r="I12" s="63">
        <v>5.6322179470869524E-2</v>
      </c>
      <c r="J12" s="63">
        <v>3.2152277217705583E-2</v>
      </c>
      <c r="K12" s="63">
        <v>3.3671173623181839E-3</v>
      </c>
      <c r="L12" s="5"/>
      <c r="M12" s="5"/>
      <c r="N12" s="60"/>
      <c r="O12" s="61" t="str">
        <f>B12</f>
        <v>SG</v>
      </c>
      <c r="P12" t="str">
        <f>IF($H$12=H12,"Same as SG","")</f>
        <v>Same as SG</v>
      </c>
    </row>
    <row r="13" spans="1:16">
      <c r="A13" s="57" t="s">
        <v>664</v>
      </c>
      <c r="B13" s="5" t="s">
        <v>665</v>
      </c>
      <c r="C13" s="63">
        <v>1.709086646927345E-2</v>
      </c>
      <c r="D13" s="63">
        <v>0.25837432114839332</v>
      </c>
      <c r="E13" s="63">
        <v>7.9488263420676677E-2</v>
      </c>
      <c r="F13" s="63">
        <v>0</v>
      </c>
      <c r="G13" s="63">
        <v>0.12165816442311414</v>
      </c>
      <c r="H13" s="63">
        <v>0.4315468104876492</v>
      </c>
      <c r="I13" s="63">
        <v>5.6322179470869524E-2</v>
      </c>
      <c r="J13" s="63">
        <v>3.2152277217705583E-2</v>
      </c>
      <c r="K13" s="63">
        <v>3.3671173623181839E-3</v>
      </c>
      <c r="L13" s="5"/>
      <c r="M13" s="5"/>
      <c r="N13" s="60"/>
      <c r="O13" s="61" t="s">
        <v>28</v>
      </c>
      <c r="P13" t="str">
        <f t="shared" ref="P13:P76" si="0">IF($H$12=H13,"Same as SG","")</f>
        <v>Same as SG</v>
      </c>
    </row>
    <row r="14" spans="1:16">
      <c r="A14" s="57" t="s">
        <v>666</v>
      </c>
      <c r="B14" s="5" t="s">
        <v>667</v>
      </c>
      <c r="C14" s="63">
        <v>1.709086646927345E-2</v>
      </c>
      <c r="D14" s="63">
        <v>0.25837432114839332</v>
      </c>
      <c r="E14" s="63">
        <v>7.9488263420676677E-2</v>
      </c>
      <c r="F14" s="63">
        <v>0</v>
      </c>
      <c r="G14" s="63">
        <v>0.12165816442311414</v>
      </c>
      <c r="H14" s="63">
        <v>0.4315468104876492</v>
      </c>
      <c r="I14" s="63">
        <v>5.6322179470869524E-2</v>
      </c>
      <c r="J14" s="63">
        <v>3.2152277217705583E-2</v>
      </c>
      <c r="K14" s="63">
        <v>3.3671173623181839E-3</v>
      </c>
      <c r="L14" s="5"/>
      <c r="M14" s="5"/>
      <c r="N14" s="60"/>
      <c r="O14" s="61" t="s">
        <v>28</v>
      </c>
      <c r="P14" t="str">
        <f t="shared" si="0"/>
        <v>Same as SG</v>
      </c>
    </row>
    <row r="15" spans="1:16">
      <c r="A15" s="57" t="s">
        <v>668</v>
      </c>
      <c r="B15" s="5" t="s">
        <v>669</v>
      </c>
      <c r="C15" s="63">
        <v>3.5859106062125647E-2</v>
      </c>
      <c r="D15" s="63">
        <v>0.54210663938232828</v>
      </c>
      <c r="E15" s="63">
        <v>0.16677785610347698</v>
      </c>
      <c r="F15" s="63">
        <v>0</v>
      </c>
      <c r="G15" s="63">
        <v>0.25525639845206904</v>
      </c>
      <c r="H15" s="63">
        <v>0</v>
      </c>
      <c r="I15" s="63">
        <v>0</v>
      </c>
      <c r="J15" s="63">
        <v>0</v>
      </c>
      <c r="K15" s="63">
        <v>0</v>
      </c>
      <c r="L15" s="5"/>
      <c r="M15" s="5"/>
      <c r="N15" s="60"/>
      <c r="O15" s="61" t="s">
        <v>28</v>
      </c>
      <c r="P15" t="str">
        <f t="shared" si="0"/>
        <v/>
      </c>
    </row>
    <row r="16" spans="1:16">
      <c r="A16" s="57" t="s">
        <v>670</v>
      </c>
      <c r="B16" s="5" t="s">
        <v>671</v>
      </c>
      <c r="C16" s="63">
        <v>0</v>
      </c>
      <c r="D16" s="63">
        <v>0</v>
      </c>
      <c r="E16" s="63">
        <v>0</v>
      </c>
      <c r="F16" s="63">
        <v>0</v>
      </c>
      <c r="G16" s="63">
        <v>0</v>
      </c>
      <c r="H16" s="63">
        <v>0.82452500520838345</v>
      </c>
      <c r="I16" s="63">
        <v>0.10761067905724976</v>
      </c>
      <c r="J16" s="63">
        <v>6.1431010254561498E-2</v>
      </c>
      <c r="K16" s="63">
        <v>6.433305479805175E-3</v>
      </c>
      <c r="L16" s="5"/>
      <c r="M16" s="5"/>
      <c r="N16" s="60"/>
      <c r="O16" s="61" t="s">
        <v>28</v>
      </c>
      <c r="P16" t="str">
        <f t="shared" si="0"/>
        <v/>
      </c>
    </row>
    <row r="17" spans="1:16">
      <c r="A17" s="57" t="s">
        <v>672</v>
      </c>
      <c r="B17" s="5" t="s">
        <v>673</v>
      </c>
      <c r="C17" s="63">
        <v>1.7517092433622483E-2</v>
      </c>
      <c r="D17" s="63">
        <v>0.26346617515786286</v>
      </c>
      <c r="E17" s="63">
        <v>8.1089328074110234E-2</v>
      </c>
      <c r="F17" s="63">
        <v>0</v>
      </c>
      <c r="G17" s="63">
        <v>0.11809715300207883</v>
      </c>
      <c r="H17" s="63">
        <v>0.4322178561862936</v>
      </c>
      <c r="I17" s="63">
        <v>5.3846532905388794E-2</v>
      </c>
      <c r="J17" s="63">
        <v>3.0533738227640463E-2</v>
      </c>
      <c r="K17" s="63">
        <v>3.2321240130028304E-3</v>
      </c>
      <c r="L17" s="5"/>
      <c r="M17" s="5"/>
      <c r="N17" s="60"/>
      <c r="O17" s="61" t="str">
        <f>B17</f>
        <v>SC</v>
      </c>
      <c r="P17" t="str">
        <f t="shared" si="0"/>
        <v/>
      </c>
    </row>
    <row r="18" spans="1:16">
      <c r="A18" s="57" t="s">
        <v>674</v>
      </c>
      <c r="B18" s="5" t="s">
        <v>166</v>
      </c>
      <c r="C18" s="63">
        <v>1.5812188576226353E-2</v>
      </c>
      <c r="D18" s="63">
        <v>0.24309875911998477</v>
      </c>
      <c r="E18" s="63">
        <v>7.4685069460376008E-2</v>
      </c>
      <c r="F18" s="63">
        <v>0</v>
      </c>
      <c r="G18" s="63">
        <v>0.13234119868622005</v>
      </c>
      <c r="H18" s="63">
        <v>0.429533673391716</v>
      </c>
      <c r="I18" s="63">
        <v>6.3749119167311727E-2</v>
      </c>
      <c r="J18" s="63">
        <v>3.7007894187900944E-2</v>
      </c>
      <c r="K18" s="63">
        <v>3.7720974102642443E-3</v>
      </c>
      <c r="L18" s="5"/>
      <c r="M18" s="5"/>
      <c r="N18" s="60"/>
      <c r="O18" s="61" t="str">
        <f t="shared" ref="O18:O81" si="1">B18</f>
        <v>SE</v>
      </c>
      <c r="P18" t="str">
        <f t="shared" si="0"/>
        <v/>
      </c>
    </row>
    <row r="19" spans="1:16">
      <c r="A19" s="57" t="s">
        <v>675</v>
      </c>
      <c r="B19" s="5" t="s">
        <v>676</v>
      </c>
      <c r="C19" s="63">
        <v>1.5812188576226353E-2</v>
      </c>
      <c r="D19" s="63">
        <v>0.24309875911998477</v>
      </c>
      <c r="E19" s="63">
        <v>7.4685069460376008E-2</v>
      </c>
      <c r="F19" s="63">
        <v>0</v>
      </c>
      <c r="G19" s="63">
        <v>0.13234119868622005</v>
      </c>
      <c r="H19" s="63">
        <v>0.429533673391716</v>
      </c>
      <c r="I19" s="63">
        <v>6.3749119167311727E-2</v>
      </c>
      <c r="J19" s="63">
        <v>3.7007894187900944E-2</v>
      </c>
      <c r="K19" s="63">
        <v>3.7720974102642443E-3</v>
      </c>
      <c r="L19" s="5"/>
      <c r="M19" s="5"/>
      <c r="N19" s="60"/>
      <c r="O19" s="61" t="str">
        <f t="shared" si="1"/>
        <v>SE-P</v>
      </c>
      <c r="P19" t="str">
        <f t="shared" si="0"/>
        <v/>
      </c>
    </row>
    <row r="20" spans="1:16">
      <c r="A20" s="57" t="s">
        <v>677</v>
      </c>
      <c r="B20" s="5" t="s">
        <v>678</v>
      </c>
      <c r="C20" s="63">
        <v>1.5812188576226353E-2</v>
      </c>
      <c r="D20" s="63">
        <v>0.24309875911998477</v>
      </c>
      <c r="E20" s="63">
        <v>7.4685069460376008E-2</v>
      </c>
      <c r="F20" s="63">
        <v>0</v>
      </c>
      <c r="G20" s="63">
        <v>0.13234119868622005</v>
      </c>
      <c r="H20" s="63">
        <v>0.429533673391716</v>
      </c>
      <c r="I20" s="63">
        <v>6.3749119167311727E-2</v>
      </c>
      <c r="J20" s="63">
        <v>3.7007894187900944E-2</v>
      </c>
      <c r="K20" s="63">
        <v>3.7720974102642443E-3</v>
      </c>
      <c r="L20" s="5"/>
      <c r="M20" s="5"/>
      <c r="N20" s="60"/>
      <c r="O20" s="61" t="str">
        <f t="shared" si="1"/>
        <v>SE-U</v>
      </c>
      <c r="P20" t="str">
        <f t="shared" si="0"/>
        <v/>
      </c>
    </row>
    <row r="21" spans="1:16">
      <c r="A21" s="57" t="s">
        <v>679</v>
      </c>
      <c r="B21" s="5" t="s">
        <v>680</v>
      </c>
      <c r="C21" s="63">
        <v>3.3936307379148899E-2</v>
      </c>
      <c r="D21" s="63">
        <v>0.52174145111001125</v>
      </c>
      <c r="E21" s="63">
        <v>0.16028998526181784</v>
      </c>
      <c r="F21" s="63">
        <v>0</v>
      </c>
      <c r="G21" s="63">
        <v>0.2840322562490219</v>
      </c>
      <c r="H21" s="63">
        <v>0</v>
      </c>
      <c r="I21" s="63">
        <v>0</v>
      </c>
      <c r="J21" s="63">
        <v>0</v>
      </c>
      <c r="K21" s="63">
        <v>0</v>
      </c>
      <c r="L21" s="5"/>
      <c r="M21" s="5"/>
      <c r="N21" s="60"/>
      <c r="O21" s="61" t="str">
        <f t="shared" si="1"/>
        <v>DEP</v>
      </c>
      <c r="P21" t="str">
        <f t="shared" si="0"/>
        <v/>
      </c>
    </row>
    <row r="22" spans="1:16">
      <c r="A22" s="57" t="s">
        <v>681</v>
      </c>
      <c r="B22" s="5" t="s">
        <v>682</v>
      </c>
      <c r="C22" s="63">
        <v>0</v>
      </c>
      <c r="D22" s="63">
        <v>0</v>
      </c>
      <c r="E22" s="63">
        <v>0</v>
      </c>
      <c r="F22" s="63">
        <v>0</v>
      </c>
      <c r="G22" s="63">
        <v>0</v>
      </c>
      <c r="H22" s="63">
        <v>0.80427561353028021</v>
      </c>
      <c r="I22" s="63">
        <v>0.11936633867479554</v>
      </c>
      <c r="J22" s="63">
        <v>6.9295025389764384E-2</v>
      </c>
      <c r="K22" s="63">
        <v>7.0630224051597404E-3</v>
      </c>
      <c r="L22" s="5"/>
      <c r="M22" s="5"/>
      <c r="N22" s="60"/>
      <c r="O22" s="61" t="str">
        <f t="shared" si="1"/>
        <v>DEU</v>
      </c>
      <c r="P22" t="str">
        <f t="shared" si="0"/>
        <v/>
      </c>
    </row>
    <row r="23" spans="1:16">
      <c r="A23" s="57" t="s">
        <v>683</v>
      </c>
      <c r="B23" s="5" t="s">
        <v>607</v>
      </c>
      <c r="C23" s="63">
        <v>2.3218938266786018E-2</v>
      </c>
      <c r="D23" s="63">
        <v>0.27219314780190834</v>
      </c>
      <c r="E23" s="63">
        <v>7.7288018691560836E-2</v>
      </c>
      <c r="F23" s="63">
        <v>0</v>
      </c>
      <c r="G23" s="63">
        <v>0.11340524173305812</v>
      </c>
      <c r="H23" s="63">
        <v>0.42853606113710269</v>
      </c>
      <c r="I23" s="63">
        <v>5.5235245945311054E-2</v>
      </c>
      <c r="J23" s="63">
        <v>2.7695318894744317E-2</v>
      </c>
      <c r="K23" s="63">
        <v>2.4280275295287383E-3</v>
      </c>
      <c r="L23" s="5"/>
      <c r="M23" s="5"/>
      <c r="N23" s="60"/>
      <c r="O23" s="61" t="str">
        <f t="shared" si="1"/>
        <v>SO</v>
      </c>
      <c r="P23" t="str">
        <f t="shared" si="0"/>
        <v/>
      </c>
    </row>
    <row r="24" spans="1:16">
      <c r="A24" s="57" t="s">
        <v>684</v>
      </c>
      <c r="B24" s="5" t="s">
        <v>685</v>
      </c>
      <c r="C24" s="63">
        <v>2.3218938266786018E-2</v>
      </c>
      <c r="D24" s="63">
        <v>0.27219314780190834</v>
      </c>
      <c r="E24" s="63">
        <v>7.7288018691560836E-2</v>
      </c>
      <c r="F24" s="63">
        <v>0</v>
      </c>
      <c r="G24" s="63">
        <v>0.11340524173305812</v>
      </c>
      <c r="H24" s="63">
        <v>0.42853606113710269</v>
      </c>
      <c r="I24" s="63">
        <v>5.5235245945311054E-2</v>
      </c>
      <c r="J24" s="63">
        <v>2.7695318894744317E-2</v>
      </c>
      <c r="K24" s="63">
        <v>2.4280275295287383E-3</v>
      </c>
      <c r="L24" s="5"/>
      <c r="M24" s="5"/>
      <c r="N24" s="60"/>
      <c r="O24" s="61" t="str">
        <f t="shared" si="1"/>
        <v>SO-P</v>
      </c>
      <c r="P24" t="str">
        <f t="shared" si="0"/>
        <v/>
      </c>
    </row>
    <row r="25" spans="1:16">
      <c r="A25" s="57" t="s">
        <v>686</v>
      </c>
      <c r="B25" s="5" t="s">
        <v>687</v>
      </c>
      <c r="C25" s="63">
        <v>2.3218938266786018E-2</v>
      </c>
      <c r="D25" s="63">
        <v>0.27219314780190834</v>
      </c>
      <c r="E25" s="63">
        <v>7.7288018691560836E-2</v>
      </c>
      <c r="F25" s="63">
        <v>0</v>
      </c>
      <c r="G25" s="63">
        <v>0.11340524173305812</v>
      </c>
      <c r="H25" s="63">
        <v>0.42853606113710269</v>
      </c>
      <c r="I25" s="63">
        <v>5.5235245945311054E-2</v>
      </c>
      <c r="J25" s="63">
        <v>2.7695318894744317E-2</v>
      </c>
      <c r="K25" s="63">
        <v>2.4280275295287383E-3</v>
      </c>
      <c r="L25" s="5"/>
      <c r="M25" s="5"/>
      <c r="N25" s="60"/>
      <c r="O25" s="61" t="str">
        <f t="shared" si="1"/>
        <v>SO-U</v>
      </c>
      <c r="P25" t="str">
        <f t="shared" si="0"/>
        <v/>
      </c>
    </row>
    <row r="26" spans="1:16">
      <c r="A26" s="57" t="s">
        <v>688</v>
      </c>
      <c r="B26" s="5" t="s">
        <v>689</v>
      </c>
      <c r="C26" s="63">
        <v>0</v>
      </c>
      <c r="D26" s="63">
        <v>0</v>
      </c>
      <c r="E26" s="63">
        <v>0</v>
      </c>
      <c r="F26" s="63">
        <v>0</v>
      </c>
      <c r="G26" s="63">
        <v>0</v>
      </c>
      <c r="H26" s="63">
        <v>0</v>
      </c>
      <c r="I26" s="63">
        <v>0</v>
      </c>
      <c r="J26" s="63">
        <v>0</v>
      </c>
      <c r="K26" s="63">
        <v>0</v>
      </c>
      <c r="L26" s="5"/>
      <c r="M26" s="5"/>
      <c r="N26" s="60"/>
      <c r="O26" s="61" t="str">
        <f t="shared" si="1"/>
        <v>DOP</v>
      </c>
      <c r="P26" t="str">
        <f t="shared" si="0"/>
        <v/>
      </c>
    </row>
    <row r="27" spans="1:16">
      <c r="A27" s="57" t="s">
        <v>690</v>
      </c>
      <c r="B27" s="5" t="s">
        <v>691</v>
      </c>
      <c r="C27" s="63">
        <v>0</v>
      </c>
      <c r="D27" s="63">
        <v>0</v>
      </c>
      <c r="E27" s="63">
        <v>0</v>
      </c>
      <c r="F27" s="63">
        <v>0</v>
      </c>
      <c r="G27" s="63">
        <v>0</v>
      </c>
      <c r="H27" s="63">
        <v>0</v>
      </c>
      <c r="I27" s="63">
        <v>0</v>
      </c>
      <c r="J27" s="63">
        <v>0</v>
      </c>
      <c r="K27" s="63">
        <v>0</v>
      </c>
      <c r="L27" s="5"/>
      <c r="M27" s="5"/>
      <c r="N27" s="60"/>
      <c r="O27" s="61" t="str">
        <f t="shared" si="1"/>
        <v>DOU</v>
      </c>
      <c r="P27" t="str">
        <f t="shared" si="0"/>
        <v/>
      </c>
    </row>
    <row r="28" spans="1:16">
      <c r="A28" s="57" t="s">
        <v>692</v>
      </c>
      <c r="B28" s="5" t="s">
        <v>608</v>
      </c>
      <c r="C28" s="63">
        <v>2.3218938266786015E-2</v>
      </c>
      <c r="D28" s="63">
        <v>0.27219314780190834</v>
      </c>
      <c r="E28" s="63">
        <v>7.7288018691560836E-2</v>
      </c>
      <c r="F28" s="63">
        <v>0</v>
      </c>
      <c r="G28" s="63">
        <v>0.1134052417330581</v>
      </c>
      <c r="H28" s="63">
        <v>0.4285360611371028</v>
      </c>
      <c r="I28" s="63">
        <v>5.5235245945311047E-2</v>
      </c>
      <c r="J28" s="63">
        <v>2.7695318894744306E-2</v>
      </c>
      <c r="K28" s="63">
        <v>2.4280275295287383E-3</v>
      </c>
      <c r="L28" s="5"/>
      <c r="M28" s="5"/>
      <c r="N28" s="60"/>
      <c r="O28" s="61" t="str">
        <f t="shared" si="1"/>
        <v>GPS</v>
      </c>
      <c r="P28" t="str">
        <f t="shared" si="0"/>
        <v/>
      </c>
    </row>
    <row r="29" spans="1:16">
      <c r="A29" s="57" t="s">
        <v>693</v>
      </c>
      <c r="B29" s="5" t="s">
        <v>694</v>
      </c>
      <c r="C29" s="63">
        <v>0</v>
      </c>
      <c r="D29" s="63">
        <v>0</v>
      </c>
      <c r="E29" s="63">
        <v>0</v>
      </c>
      <c r="F29" s="63">
        <v>0</v>
      </c>
      <c r="G29" s="63">
        <v>0</v>
      </c>
      <c r="H29" s="63">
        <v>0</v>
      </c>
      <c r="I29" s="63">
        <v>0</v>
      </c>
      <c r="J29" s="63">
        <v>0</v>
      </c>
      <c r="K29" s="63">
        <v>0</v>
      </c>
      <c r="L29" s="5"/>
      <c r="M29" s="5"/>
      <c r="N29" s="60"/>
      <c r="O29" s="61" t="str">
        <f t="shared" si="1"/>
        <v>SGPP</v>
      </c>
      <c r="P29" t="str">
        <f t="shared" si="0"/>
        <v/>
      </c>
    </row>
    <row r="30" spans="1:16">
      <c r="A30" s="57" t="s">
        <v>695</v>
      </c>
      <c r="B30" s="5" t="s">
        <v>696</v>
      </c>
      <c r="C30" s="63">
        <v>0</v>
      </c>
      <c r="D30" s="63">
        <v>0</v>
      </c>
      <c r="E30" s="63">
        <v>0</v>
      </c>
      <c r="F30" s="63">
        <v>0</v>
      </c>
      <c r="G30" s="63">
        <v>0</v>
      </c>
      <c r="H30" s="63">
        <v>0</v>
      </c>
      <c r="I30" s="63">
        <v>0</v>
      </c>
      <c r="J30" s="63">
        <v>0</v>
      </c>
      <c r="K30" s="63">
        <v>0</v>
      </c>
      <c r="L30" s="5"/>
      <c r="M30" s="5"/>
      <c r="N30" s="60"/>
      <c r="O30" s="61" t="str">
        <f t="shared" si="1"/>
        <v>SGPU</v>
      </c>
      <c r="P30" t="str">
        <f t="shared" si="0"/>
        <v/>
      </c>
    </row>
    <row r="31" spans="1:16">
      <c r="A31" s="57" t="s">
        <v>697</v>
      </c>
      <c r="B31" s="5" t="s">
        <v>611</v>
      </c>
      <c r="C31" s="63">
        <v>2.1571458166674176E-2</v>
      </c>
      <c r="D31" s="63">
        <v>0.26254346305316129</v>
      </c>
      <c r="E31" s="63">
        <v>7.5564097932817986E-2</v>
      </c>
      <c r="F31" s="63">
        <v>0</v>
      </c>
      <c r="G31" s="63">
        <v>0.11393616033870556</v>
      </c>
      <c r="H31" s="63">
        <v>0.44099472443823223</v>
      </c>
      <c r="I31" s="63">
        <v>5.4794285170786515E-2</v>
      </c>
      <c r="J31" s="63">
        <v>2.8070943661104495E-2</v>
      </c>
      <c r="K31" s="63">
        <v>2.5248672385178791E-3</v>
      </c>
      <c r="L31" s="5"/>
      <c r="M31" s="5"/>
      <c r="N31" s="60"/>
      <c r="O31" s="61" t="str">
        <f t="shared" si="1"/>
        <v>SNP</v>
      </c>
      <c r="P31" t="str">
        <f t="shared" si="0"/>
        <v/>
      </c>
    </row>
    <row r="32" spans="1:16">
      <c r="A32" s="62" t="s">
        <v>698</v>
      </c>
      <c r="B32" s="5" t="s">
        <v>699</v>
      </c>
      <c r="C32" s="63">
        <v>1.7507926675467217E-2</v>
      </c>
      <c r="D32" s="63">
        <v>0.26320298149207477</v>
      </c>
      <c r="E32" s="63">
        <v>8.1101629825117455E-2</v>
      </c>
      <c r="F32" s="63">
        <v>0</v>
      </c>
      <c r="G32" s="63">
        <v>0.1180670777656127</v>
      </c>
      <c r="H32" s="63">
        <v>0.4325353913055876</v>
      </c>
      <c r="I32" s="63">
        <v>5.3848336620326384E-2</v>
      </c>
      <c r="J32" s="63">
        <v>3.0503031790223047E-2</v>
      </c>
      <c r="K32" s="63">
        <v>3.2336245255907008E-3</v>
      </c>
      <c r="L32" s="5"/>
      <c r="M32" s="5"/>
      <c r="N32" s="60"/>
      <c r="O32" s="61" t="str">
        <f t="shared" si="1"/>
        <v>SSCCT</v>
      </c>
      <c r="P32" t="str">
        <f t="shared" si="0"/>
        <v/>
      </c>
    </row>
    <row r="33" spans="1:16">
      <c r="A33" s="62" t="s">
        <v>700</v>
      </c>
      <c r="B33" s="5" t="s">
        <v>701</v>
      </c>
      <c r="C33" s="63">
        <v>1.5809595647169487E-2</v>
      </c>
      <c r="D33" s="63">
        <v>0.24298053382413254</v>
      </c>
      <c r="E33" s="63">
        <v>7.4665445412805259E-2</v>
      </c>
      <c r="F33" s="63">
        <v>0</v>
      </c>
      <c r="G33" s="63">
        <v>0.13229644533968207</v>
      </c>
      <c r="H33" s="63">
        <v>0.42967289235760925</v>
      </c>
      <c r="I33" s="63">
        <v>6.3819477134867866E-2</v>
      </c>
      <c r="J33" s="63">
        <v>3.6981168340636132E-2</v>
      </c>
      <c r="K33" s="63">
        <v>3.7744419430971983E-3</v>
      </c>
      <c r="L33" s="5"/>
      <c r="M33" s="5"/>
      <c r="N33" s="60"/>
      <c r="O33" s="61" t="str">
        <f t="shared" si="1"/>
        <v>SSECT</v>
      </c>
      <c r="P33" t="str">
        <f t="shared" si="0"/>
        <v/>
      </c>
    </row>
    <row r="34" spans="1:16">
      <c r="A34" s="62" t="s">
        <v>702</v>
      </c>
      <c r="B34" s="5" t="s">
        <v>703</v>
      </c>
      <c r="C34" s="63">
        <v>1.7866423469901548E-2</v>
      </c>
      <c r="D34" s="63">
        <v>0.27303347033950337</v>
      </c>
      <c r="E34" s="63">
        <v>8.3624579177621033E-2</v>
      </c>
      <c r="F34" s="63">
        <v>0</v>
      </c>
      <c r="G34" s="63">
        <v>0.11988783740813271</v>
      </c>
      <c r="H34" s="63">
        <v>0.41769782611094519</v>
      </c>
      <c r="I34" s="63">
        <v>5.36031288314541E-2</v>
      </c>
      <c r="J34" s="63">
        <v>3.1251633475801704E-2</v>
      </c>
      <c r="K34" s="63">
        <v>3.0351011866403357E-3</v>
      </c>
      <c r="L34" s="5"/>
      <c r="M34" s="5"/>
      <c r="N34" s="60"/>
      <c r="O34" s="61" t="str">
        <f t="shared" si="1"/>
        <v>SSCCH</v>
      </c>
      <c r="P34" t="str">
        <f t="shared" si="0"/>
        <v/>
      </c>
    </row>
    <row r="35" spans="1:16">
      <c r="A35" s="62" t="s">
        <v>704</v>
      </c>
      <c r="B35" s="5" t="s">
        <v>705</v>
      </c>
      <c r="C35" s="63">
        <v>1.5835788837218399E-2</v>
      </c>
      <c r="D35" s="63">
        <v>0.24913210995598095</v>
      </c>
      <c r="E35" s="63">
        <v>7.7456499620358416E-2</v>
      </c>
      <c r="F35" s="63">
        <v>0</v>
      </c>
      <c r="G35" s="63">
        <v>0.13367375411338367</v>
      </c>
      <c r="H35" s="63">
        <v>0.42242338882185343</v>
      </c>
      <c r="I35" s="63">
        <v>6.042929384636854E-2</v>
      </c>
      <c r="J35" s="63">
        <v>3.7377723422203045E-2</v>
      </c>
      <c r="K35" s="63">
        <v>3.671441382633265E-3</v>
      </c>
      <c r="L35" s="5"/>
      <c r="M35" s="5"/>
      <c r="N35" s="60"/>
      <c r="O35" s="61" t="str">
        <f t="shared" si="1"/>
        <v>SSECH</v>
      </c>
      <c r="P35" t="str">
        <f t="shared" si="0"/>
        <v/>
      </c>
    </row>
    <row r="36" spans="1:16">
      <c r="A36" s="62" t="s">
        <v>706</v>
      </c>
      <c r="B36" s="5" t="s">
        <v>707</v>
      </c>
      <c r="C36" s="63">
        <v>1.7358764811730761E-2</v>
      </c>
      <c r="D36" s="63">
        <v>0.26705813024362274</v>
      </c>
      <c r="E36" s="63">
        <v>8.2082559288305379E-2</v>
      </c>
      <c r="F36" s="63">
        <v>0</v>
      </c>
      <c r="G36" s="63">
        <v>0.12333431658444545</v>
      </c>
      <c r="H36" s="63">
        <v>0.41887921678867224</v>
      </c>
      <c r="I36" s="63">
        <v>5.5309670085182713E-2</v>
      </c>
      <c r="J36" s="63">
        <v>3.2783155962402041E-2</v>
      </c>
      <c r="K36" s="63">
        <v>3.194186235638568E-3</v>
      </c>
      <c r="L36" s="5"/>
      <c r="M36" s="5"/>
      <c r="N36" s="60"/>
      <c r="O36" s="61" t="s">
        <v>28</v>
      </c>
      <c r="P36" t="str">
        <f t="shared" si="0"/>
        <v/>
      </c>
    </row>
    <row r="37" spans="1:16">
      <c r="A37" s="62" t="s">
        <v>708</v>
      </c>
      <c r="B37" s="5" t="s">
        <v>709</v>
      </c>
      <c r="C37" s="63">
        <v>0</v>
      </c>
      <c r="D37" s="63">
        <v>0</v>
      </c>
      <c r="E37" s="63">
        <v>0</v>
      </c>
      <c r="F37" s="63">
        <v>0</v>
      </c>
      <c r="G37" s="63">
        <v>0</v>
      </c>
      <c r="H37" s="63">
        <v>0</v>
      </c>
      <c r="I37" s="63">
        <v>0</v>
      </c>
      <c r="J37" s="63">
        <v>0</v>
      </c>
      <c r="K37" s="63">
        <v>0</v>
      </c>
      <c r="L37" s="5"/>
      <c r="M37" s="5"/>
      <c r="N37" s="60"/>
      <c r="O37" s="61" t="str">
        <f t="shared" si="1"/>
        <v>SSCP</v>
      </c>
      <c r="P37" t="str">
        <f t="shared" si="0"/>
        <v/>
      </c>
    </row>
    <row r="38" spans="1:16">
      <c r="A38" s="62" t="s">
        <v>710</v>
      </c>
      <c r="B38" s="5" t="s">
        <v>711</v>
      </c>
      <c r="C38" s="63">
        <v>0</v>
      </c>
      <c r="D38" s="63">
        <v>0</v>
      </c>
      <c r="E38" s="63">
        <v>0</v>
      </c>
      <c r="F38" s="63">
        <v>0</v>
      </c>
      <c r="G38" s="63">
        <v>0</v>
      </c>
      <c r="H38" s="63">
        <v>0</v>
      </c>
      <c r="I38" s="63">
        <v>0</v>
      </c>
      <c r="J38" s="63">
        <v>0</v>
      </c>
      <c r="K38" s="63">
        <v>0</v>
      </c>
      <c r="L38" s="5"/>
      <c r="M38" s="5"/>
      <c r="N38" s="60"/>
      <c r="O38" s="61" t="str">
        <f t="shared" si="1"/>
        <v>SSEP</v>
      </c>
      <c r="P38" t="str">
        <f t="shared" si="0"/>
        <v/>
      </c>
    </row>
    <row r="39" spans="1:16">
      <c r="A39" s="62" t="s">
        <v>712</v>
      </c>
      <c r="B39" s="5" t="s">
        <v>713</v>
      </c>
      <c r="C39" s="63">
        <v>0</v>
      </c>
      <c r="D39" s="63">
        <v>0</v>
      </c>
      <c r="E39" s="63">
        <v>0</v>
      </c>
      <c r="F39" s="63">
        <v>0</v>
      </c>
      <c r="G39" s="63">
        <v>0</v>
      </c>
      <c r="H39" s="63">
        <v>0</v>
      </c>
      <c r="I39" s="63">
        <v>0</v>
      </c>
      <c r="J39" s="63">
        <v>0</v>
      </c>
      <c r="K39" s="63">
        <v>0</v>
      </c>
      <c r="L39" s="5"/>
      <c r="M39" s="5"/>
      <c r="N39" s="60"/>
      <c r="O39" s="61" t="str">
        <f t="shared" si="1"/>
        <v>SSGC</v>
      </c>
      <c r="P39" t="str">
        <f t="shared" si="0"/>
        <v/>
      </c>
    </row>
    <row r="40" spans="1:16">
      <c r="A40" s="57" t="s">
        <v>714</v>
      </c>
      <c r="B40" s="5" t="s">
        <v>715</v>
      </c>
      <c r="C40" s="63">
        <v>1.7083343918392786E-2</v>
      </c>
      <c r="D40" s="63">
        <v>0.25814736957508921</v>
      </c>
      <c r="E40" s="63">
        <v>7.9492583722039406E-2</v>
      </c>
      <c r="F40" s="63">
        <v>0</v>
      </c>
      <c r="G40" s="63">
        <v>0.12162441965913004</v>
      </c>
      <c r="H40" s="63">
        <v>0.431819766568593</v>
      </c>
      <c r="I40" s="63">
        <v>5.6341121748961748E-2</v>
      </c>
      <c r="J40" s="63">
        <v>3.2122565927826321E-2</v>
      </c>
      <c r="K40" s="63">
        <v>3.3688288799673255E-3</v>
      </c>
      <c r="L40" s="5"/>
      <c r="M40" s="5"/>
      <c r="N40" s="60"/>
      <c r="O40" s="61" t="s">
        <v>28</v>
      </c>
      <c r="P40" t="str">
        <f t="shared" si="0"/>
        <v/>
      </c>
    </row>
    <row r="41" spans="1:16">
      <c r="A41" s="57" t="s">
        <v>716</v>
      </c>
      <c r="B41" s="5" t="s">
        <v>717</v>
      </c>
      <c r="C41" s="63">
        <v>1.198224822432907E-2</v>
      </c>
      <c r="D41" s="63">
        <v>0.43880820007188076</v>
      </c>
      <c r="E41" s="63">
        <v>9.6973389201376145E-2</v>
      </c>
      <c r="F41" s="63">
        <v>0</v>
      </c>
      <c r="G41" s="63">
        <v>8.5293412551947903E-2</v>
      </c>
      <c r="H41" s="63">
        <v>0.30255347281408657</v>
      </c>
      <c r="I41" s="63">
        <v>3.9486958497304249E-2</v>
      </c>
      <c r="J41" s="63">
        <v>2.2541663835044076E-2</v>
      </c>
      <c r="K41" s="63">
        <v>2.3606548040311136E-3</v>
      </c>
      <c r="L41" s="5"/>
      <c r="M41" s="5"/>
      <c r="N41" s="60"/>
      <c r="O41" s="61" t="str">
        <f t="shared" si="1"/>
        <v>MC</v>
      </c>
      <c r="P41" t="str">
        <f t="shared" si="0"/>
        <v/>
      </c>
    </row>
    <row r="42" spans="1:16">
      <c r="A42" s="57" t="s">
        <v>718</v>
      </c>
      <c r="B42" s="5" t="s">
        <v>719</v>
      </c>
      <c r="C42" s="63">
        <v>3.5321967579972302E-2</v>
      </c>
      <c r="D42" s="63">
        <v>0.26977021713896421</v>
      </c>
      <c r="E42" s="63">
        <v>6.3344733859796734E-2</v>
      </c>
      <c r="F42" s="63">
        <v>0</v>
      </c>
      <c r="G42" s="63">
        <v>8.7878069775335105E-2</v>
      </c>
      <c r="H42" s="63">
        <v>0.48091933708169576</v>
      </c>
      <c r="I42" s="63">
        <v>4.7394689700502715E-2</v>
      </c>
      <c r="J42" s="63">
        <v>1.5370984863733068E-2</v>
      </c>
      <c r="K42" s="63">
        <v>0</v>
      </c>
      <c r="L42" s="5"/>
      <c r="M42" s="5"/>
      <c r="N42" s="60"/>
      <c r="O42" s="61" t="str">
        <f t="shared" si="1"/>
        <v>SNPD</v>
      </c>
      <c r="P42" t="str">
        <f t="shared" si="0"/>
        <v/>
      </c>
    </row>
    <row r="43" spans="1:16">
      <c r="A43" s="57" t="s">
        <v>720</v>
      </c>
      <c r="B43" s="5" t="s">
        <v>721</v>
      </c>
      <c r="C43" s="63">
        <v>0</v>
      </c>
      <c r="D43" s="63">
        <v>0</v>
      </c>
      <c r="E43" s="63">
        <v>0</v>
      </c>
      <c r="F43" s="63">
        <v>0</v>
      </c>
      <c r="G43" s="63">
        <v>0</v>
      </c>
      <c r="H43" s="63">
        <v>0.82452500520838345</v>
      </c>
      <c r="I43" s="63">
        <v>0.10761067905724976</v>
      </c>
      <c r="J43" s="63">
        <v>6.1431010254561498E-2</v>
      </c>
      <c r="K43" s="63">
        <v>6.433305479805175E-3</v>
      </c>
      <c r="L43" s="5"/>
      <c r="M43" s="5"/>
      <c r="N43" s="60"/>
      <c r="O43" s="61" t="str">
        <f t="shared" si="1"/>
        <v>DGUH</v>
      </c>
      <c r="P43" t="str">
        <f t="shared" si="0"/>
        <v/>
      </c>
    </row>
    <row r="44" spans="1:16">
      <c r="A44" s="57" t="s">
        <v>722</v>
      </c>
      <c r="B44" s="5" t="s">
        <v>723</v>
      </c>
      <c r="C44" s="63">
        <v>0</v>
      </c>
      <c r="D44" s="63">
        <v>0</v>
      </c>
      <c r="E44" s="63">
        <v>0</v>
      </c>
      <c r="F44" s="63">
        <v>0</v>
      </c>
      <c r="G44" s="63">
        <v>0</v>
      </c>
      <c r="H44" s="63">
        <v>0.80427561353028021</v>
      </c>
      <c r="I44" s="63">
        <v>0.11936633867479554</v>
      </c>
      <c r="J44" s="63">
        <v>6.9295025389764384E-2</v>
      </c>
      <c r="K44" s="63">
        <v>7.0630224051597404E-3</v>
      </c>
      <c r="L44" s="5"/>
      <c r="M44" s="5"/>
      <c r="N44" s="60"/>
      <c r="O44" s="61" t="str">
        <f t="shared" si="1"/>
        <v>DEUH</v>
      </c>
      <c r="P44" t="str">
        <f t="shared" si="0"/>
        <v/>
      </c>
    </row>
    <row r="45" spans="1:16">
      <c r="A45" s="57" t="s">
        <v>724</v>
      </c>
      <c r="B45" s="5" t="s">
        <v>725</v>
      </c>
      <c r="C45" s="63">
        <v>0</v>
      </c>
      <c r="D45" s="63">
        <v>0</v>
      </c>
      <c r="E45" s="63">
        <v>0</v>
      </c>
      <c r="F45" s="63">
        <v>0</v>
      </c>
      <c r="G45" s="63">
        <v>0</v>
      </c>
      <c r="H45" s="63">
        <v>0</v>
      </c>
      <c r="I45" s="63">
        <v>0</v>
      </c>
      <c r="J45" s="63">
        <v>0</v>
      </c>
      <c r="K45" s="63">
        <v>0</v>
      </c>
      <c r="L45" s="5"/>
      <c r="M45" s="5"/>
      <c r="N45" s="60"/>
      <c r="O45" s="61" t="str">
        <f t="shared" si="1"/>
        <v>DNPGMP</v>
      </c>
      <c r="P45" t="str">
        <f t="shared" si="0"/>
        <v/>
      </c>
    </row>
    <row r="46" spans="1:16">
      <c r="A46" s="57" t="s">
        <v>726</v>
      </c>
      <c r="B46" s="5" t="s">
        <v>727</v>
      </c>
      <c r="C46" s="63">
        <v>1.5812188576226353E-2</v>
      </c>
      <c r="D46" s="63">
        <v>0.24309875911998471</v>
      </c>
      <c r="E46" s="63">
        <v>7.4685069460376008E-2</v>
      </c>
      <c r="F46" s="63">
        <v>0</v>
      </c>
      <c r="G46" s="63">
        <v>0.13234119868622005</v>
      </c>
      <c r="H46" s="63">
        <v>0.42953367339171589</v>
      </c>
      <c r="I46" s="63">
        <v>6.3749119167311727E-2</v>
      </c>
      <c r="J46" s="63">
        <v>3.7007894187900937E-2</v>
      </c>
      <c r="K46" s="63">
        <v>3.7720974102642434E-3</v>
      </c>
      <c r="L46" s="5"/>
      <c r="M46" s="5"/>
      <c r="N46" s="60"/>
      <c r="O46" s="61" t="str">
        <f t="shared" si="1"/>
        <v>DNPGMU</v>
      </c>
      <c r="P46" t="str">
        <f t="shared" si="0"/>
        <v/>
      </c>
    </row>
    <row r="47" spans="1:16">
      <c r="A47" s="57" t="s">
        <v>728</v>
      </c>
      <c r="B47" s="5" t="s">
        <v>729</v>
      </c>
      <c r="C47" s="63">
        <v>0</v>
      </c>
      <c r="D47" s="63">
        <v>0</v>
      </c>
      <c r="E47" s="63">
        <v>0</v>
      </c>
      <c r="F47" s="63">
        <v>0</v>
      </c>
      <c r="G47" s="63">
        <v>0</v>
      </c>
      <c r="H47" s="63">
        <v>0</v>
      </c>
      <c r="I47" s="63">
        <v>0</v>
      </c>
      <c r="J47" s="63">
        <v>0</v>
      </c>
      <c r="K47" s="63">
        <v>0</v>
      </c>
      <c r="L47" s="5"/>
      <c r="M47" s="5"/>
      <c r="N47" s="60"/>
      <c r="O47" s="61" t="str">
        <f t="shared" si="1"/>
        <v>DNPIP</v>
      </c>
      <c r="P47" t="str">
        <f t="shared" si="0"/>
        <v/>
      </c>
    </row>
    <row r="48" spans="1:16">
      <c r="A48" s="57" t="s">
        <v>730</v>
      </c>
      <c r="B48" s="5" t="s">
        <v>731</v>
      </c>
      <c r="C48" s="63">
        <v>0</v>
      </c>
      <c r="D48" s="63">
        <v>0</v>
      </c>
      <c r="E48" s="63">
        <v>0</v>
      </c>
      <c r="F48" s="63">
        <v>0</v>
      </c>
      <c r="G48" s="63">
        <v>0</v>
      </c>
      <c r="H48" s="63">
        <v>0</v>
      </c>
      <c r="I48" s="63">
        <v>0</v>
      </c>
      <c r="J48" s="63">
        <v>0</v>
      </c>
      <c r="K48" s="63">
        <v>0</v>
      </c>
      <c r="L48" s="5"/>
      <c r="M48" s="5"/>
      <c r="N48" s="60"/>
      <c r="O48" s="61" t="str">
        <f t="shared" si="1"/>
        <v>DNPIU</v>
      </c>
      <c r="P48" t="str">
        <f t="shared" si="0"/>
        <v/>
      </c>
    </row>
    <row r="49" spans="1:16">
      <c r="A49" s="57" t="s">
        <v>732</v>
      </c>
      <c r="B49" s="5" t="s">
        <v>733</v>
      </c>
      <c r="C49" s="63">
        <v>0</v>
      </c>
      <c r="D49" s="63">
        <v>0</v>
      </c>
      <c r="E49" s="63">
        <v>0</v>
      </c>
      <c r="F49" s="63">
        <v>0</v>
      </c>
      <c r="G49" s="63">
        <v>0</v>
      </c>
      <c r="H49" s="63">
        <v>0</v>
      </c>
      <c r="I49" s="63">
        <v>0</v>
      </c>
      <c r="J49" s="63">
        <v>0</v>
      </c>
      <c r="K49" s="63">
        <v>0</v>
      </c>
      <c r="L49" s="5"/>
      <c r="M49" s="5"/>
      <c r="N49" s="60"/>
      <c r="O49" s="61" t="str">
        <f t="shared" si="1"/>
        <v>DNPPSP</v>
      </c>
      <c r="P49" t="str">
        <f t="shared" si="0"/>
        <v/>
      </c>
    </row>
    <row r="50" spans="1:16">
      <c r="A50" s="57" t="s">
        <v>734</v>
      </c>
      <c r="B50" s="5" t="s">
        <v>735</v>
      </c>
      <c r="C50" s="63">
        <v>0</v>
      </c>
      <c r="D50" s="63">
        <v>0</v>
      </c>
      <c r="E50" s="63">
        <v>0</v>
      </c>
      <c r="F50" s="63">
        <v>0</v>
      </c>
      <c r="G50" s="63">
        <v>0</v>
      </c>
      <c r="H50" s="63">
        <v>0</v>
      </c>
      <c r="I50" s="63">
        <v>0</v>
      </c>
      <c r="J50" s="63">
        <v>0</v>
      </c>
      <c r="K50" s="63">
        <v>0</v>
      </c>
      <c r="L50" s="5"/>
      <c r="M50" s="5"/>
      <c r="N50" s="60"/>
      <c r="O50" s="61" t="str">
        <f t="shared" si="1"/>
        <v>DNPPSU</v>
      </c>
      <c r="P50" t="str">
        <f t="shared" si="0"/>
        <v/>
      </c>
    </row>
    <row r="51" spans="1:16">
      <c r="A51" s="57" t="s">
        <v>736</v>
      </c>
      <c r="B51" s="5" t="s">
        <v>737</v>
      </c>
      <c r="C51" s="63">
        <v>0</v>
      </c>
      <c r="D51" s="63">
        <v>0</v>
      </c>
      <c r="E51" s="63">
        <v>0</v>
      </c>
      <c r="F51" s="63">
        <v>0</v>
      </c>
      <c r="G51" s="63">
        <v>0</v>
      </c>
      <c r="H51" s="63">
        <v>0</v>
      </c>
      <c r="I51" s="63">
        <v>0</v>
      </c>
      <c r="J51" s="63">
        <v>0</v>
      </c>
      <c r="K51" s="63">
        <v>0</v>
      </c>
      <c r="L51" s="5"/>
      <c r="M51" s="5"/>
      <c r="N51" s="60"/>
      <c r="O51" s="61" t="str">
        <f t="shared" si="1"/>
        <v>DNPPHP</v>
      </c>
      <c r="P51" t="str">
        <f t="shared" si="0"/>
        <v/>
      </c>
    </row>
    <row r="52" spans="1:16">
      <c r="A52" s="57" t="s">
        <v>738</v>
      </c>
      <c r="B52" s="5" t="s">
        <v>739</v>
      </c>
      <c r="C52" s="63">
        <v>0</v>
      </c>
      <c r="D52" s="63">
        <v>0</v>
      </c>
      <c r="E52" s="63">
        <v>0</v>
      </c>
      <c r="F52" s="63">
        <v>0</v>
      </c>
      <c r="G52" s="63">
        <v>0</v>
      </c>
      <c r="H52" s="63">
        <v>0</v>
      </c>
      <c r="I52" s="63">
        <v>0</v>
      </c>
      <c r="J52" s="63">
        <v>0</v>
      </c>
      <c r="K52" s="63">
        <v>0</v>
      </c>
      <c r="L52" s="5"/>
      <c r="M52" s="5"/>
      <c r="N52" s="60"/>
      <c r="O52" s="61" t="str">
        <f t="shared" si="1"/>
        <v>DNPPHU</v>
      </c>
      <c r="P52" t="str">
        <f t="shared" si="0"/>
        <v/>
      </c>
    </row>
    <row r="53" spans="1:16">
      <c r="A53" s="57" t="s">
        <v>740</v>
      </c>
      <c r="B53" s="5" t="s">
        <v>741</v>
      </c>
      <c r="C53" s="63">
        <v>1.7090866469273453E-2</v>
      </c>
      <c r="D53" s="63">
        <v>0.25837432114839337</v>
      </c>
      <c r="E53" s="63">
        <v>7.948826342067665E-2</v>
      </c>
      <c r="F53" s="63">
        <v>0</v>
      </c>
      <c r="G53" s="63">
        <v>0.12165816442311413</v>
      </c>
      <c r="H53" s="63">
        <v>0.43154681048764926</v>
      </c>
      <c r="I53" s="63">
        <v>5.6322179470869503E-2</v>
      </c>
      <c r="J53" s="63">
        <v>3.215227721770559E-2</v>
      </c>
      <c r="K53" s="63">
        <v>3.3671173623181839E-3</v>
      </c>
      <c r="L53" s="5"/>
      <c r="M53" s="5"/>
      <c r="N53" s="60"/>
      <c r="O53" s="61" t="str">
        <f t="shared" si="1"/>
        <v>SNPPH-P</v>
      </c>
      <c r="P53" t="str">
        <f t="shared" si="0"/>
        <v>Same as SG</v>
      </c>
    </row>
    <row r="54" spans="1:16">
      <c r="A54" s="57" t="s">
        <v>742</v>
      </c>
      <c r="B54" s="5" t="s">
        <v>743</v>
      </c>
      <c r="C54" s="63">
        <v>1.7090866469273453E-2</v>
      </c>
      <c r="D54" s="63">
        <v>0.25837432114839337</v>
      </c>
      <c r="E54" s="63">
        <v>7.948826342067665E-2</v>
      </c>
      <c r="F54" s="63">
        <v>0</v>
      </c>
      <c r="G54" s="63">
        <v>0.12165816442311413</v>
      </c>
      <c r="H54" s="63">
        <v>0.43154681048764926</v>
      </c>
      <c r="I54" s="63">
        <v>5.6322179470869503E-2</v>
      </c>
      <c r="J54" s="63">
        <v>3.215227721770559E-2</v>
      </c>
      <c r="K54" s="63">
        <v>3.3671173623181839E-3</v>
      </c>
      <c r="L54" s="5"/>
      <c r="M54" s="5"/>
      <c r="N54" s="60"/>
      <c r="O54" s="61" t="str">
        <f t="shared" si="1"/>
        <v>SNPPH-U</v>
      </c>
      <c r="P54" t="str">
        <f t="shared" si="0"/>
        <v>Same as SG</v>
      </c>
    </row>
    <row r="55" spans="1:16">
      <c r="A55" s="57" t="s">
        <v>744</v>
      </c>
      <c r="B55" s="5" t="s">
        <v>606</v>
      </c>
      <c r="C55" s="63">
        <v>2.4339200552455784E-2</v>
      </c>
      <c r="D55" s="63">
        <v>0.29721871195912802</v>
      </c>
      <c r="E55" s="63">
        <v>6.7967529168451959E-2</v>
      </c>
      <c r="F55" s="63">
        <v>0</v>
      </c>
      <c r="G55" s="63">
        <v>6.5184342513853993E-2</v>
      </c>
      <c r="H55" s="63">
        <v>0.49892765457990973</v>
      </c>
      <c r="I55" s="63">
        <v>3.7920454045697556E-2</v>
      </c>
      <c r="J55" s="63">
        <v>8.4421071805029883E-3</v>
      </c>
      <c r="K55" s="63">
        <v>0</v>
      </c>
      <c r="L55" s="4">
        <v>0</v>
      </c>
      <c r="M55" s="4">
        <v>0</v>
      </c>
      <c r="N55" s="64"/>
      <c r="O55" s="61" t="str">
        <f t="shared" si="1"/>
        <v>CN</v>
      </c>
      <c r="P55" t="str">
        <f t="shared" si="0"/>
        <v/>
      </c>
    </row>
    <row r="56" spans="1:16">
      <c r="A56" s="57" t="s">
        <v>745</v>
      </c>
      <c r="B56" s="5" t="s">
        <v>746</v>
      </c>
      <c r="C56" s="63">
        <v>5.3526889894406737E-2</v>
      </c>
      <c r="D56" s="63">
        <v>0.65364485720499255</v>
      </c>
      <c r="E56" s="63">
        <v>0.14947452535894934</v>
      </c>
      <c r="F56" s="63">
        <v>0</v>
      </c>
      <c r="G56" s="63">
        <v>0.14335372754165146</v>
      </c>
      <c r="H56" s="63">
        <v>0</v>
      </c>
      <c r="I56" s="63">
        <v>0</v>
      </c>
      <c r="J56" s="63">
        <v>0</v>
      </c>
      <c r="K56" s="63">
        <v>0</v>
      </c>
      <c r="L56" s="4">
        <v>0</v>
      </c>
      <c r="M56" s="4">
        <v>0</v>
      </c>
      <c r="N56" s="64"/>
      <c r="O56" s="61" t="str">
        <f t="shared" si="1"/>
        <v>CNP</v>
      </c>
      <c r="P56" t="str">
        <f t="shared" si="0"/>
        <v/>
      </c>
    </row>
    <row r="57" spans="1:16">
      <c r="A57" s="57" t="s">
        <v>747</v>
      </c>
      <c r="B57" s="65" t="s">
        <v>748</v>
      </c>
      <c r="C57" s="63">
        <v>0</v>
      </c>
      <c r="D57" s="63">
        <v>0</v>
      </c>
      <c r="E57" s="63">
        <v>0</v>
      </c>
      <c r="F57" s="63">
        <v>0</v>
      </c>
      <c r="G57" s="63">
        <v>0</v>
      </c>
      <c r="H57" s="63">
        <v>0.91497635592514326</v>
      </c>
      <c r="I57" s="63">
        <v>6.9541783341260238E-2</v>
      </c>
      <c r="J57" s="63">
        <v>1.5481860733596515E-2</v>
      </c>
      <c r="K57" s="63">
        <v>0</v>
      </c>
      <c r="L57" s="4">
        <v>0</v>
      </c>
      <c r="M57" s="4">
        <v>0</v>
      </c>
      <c r="N57" s="64"/>
      <c r="O57" s="61" t="str">
        <f t="shared" si="1"/>
        <v>CNU</v>
      </c>
      <c r="P57" t="str">
        <f t="shared" si="0"/>
        <v/>
      </c>
    </row>
    <row r="58" spans="1:16">
      <c r="A58" s="57" t="s">
        <v>749</v>
      </c>
      <c r="B58" s="5" t="s">
        <v>750</v>
      </c>
      <c r="C58" s="63">
        <v>0</v>
      </c>
      <c r="D58" s="63">
        <v>0</v>
      </c>
      <c r="E58" s="63">
        <v>1</v>
      </c>
      <c r="F58" s="63">
        <v>0</v>
      </c>
      <c r="G58" s="63">
        <v>0</v>
      </c>
      <c r="H58" s="63">
        <v>0</v>
      </c>
      <c r="I58" s="63">
        <v>0</v>
      </c>
      <c r="J58" s="63">
        <v>0</v>
      </c>
      <c r="K58" s="63">
        <v>0</v>
      </c>
      <c r="L58" s="4">
        <v>0</v>
      </c>
      <c r="M58" s="4">
        <v>0</v>
      </c>
      <c r="N58" s="64"/>
      <c r="O58" s="61" t="str">
        <f t="shared" si="1"/>
        <v>WBTAX</v>
      </c>
      <c r="P58" t="str">
        <f t="shared" si="0"/>
        <v/>
      </c>
    </row>
    <row r="59" spans="1:16">
      <c r="A59" s="57" t="s">
        <v>751</v>
      </c>
      <c r="B59" s="5" t="s">
        <v>752</v>
      </c>
      <c r="C59" s="63">
        <v>0</v>
      </c>
      <c r="D59" s="63">
        <v>0</v>
      </c>
      <c r="E59" s="63">
        <v>0</v>
      </c>
      <c r="F59" s="63">
        <v>0</v>
      </c>
      <c r="G59" s="63">
        <v>0</v>
      </c>
      <c r="H59" s="63">
        <v>0</v>
      </c>
      <c r="I59" s="63">
        <v>0</v>
      </c>
      <c r="J59" s="63">
        <v>0</v>
      </c>
      <c r="K59" s="63">
        <v>0</v>
      </c>
      <c r="L59" s="5"/>
      <c r="M59" s="5"/>
      <c r="N59" s="60"/>
      <c r="O59" s="61" t="str">
        <f t="shared" si="1"/>
        <v>OPRV-ID</v>
      </c>
      <c r="P59" t="str">
        <f t="shared" si="0"/>
        <v/>
      </c>
    </row>
    <row r="60" spans="1:16">
      <c r="A60" s="57" t="s">
        <v>753</v>
      </c>
      <c r="B60" s="5" t="s">
        <v>754</v>
      </c>
      <c r="C60" s="63">
        <v>0</v>
      </c>
      <c r="D60" s="63">
        <v>0</v>
      </c>
      <c r="E60" s="63">
        <v>0</v>
      </c>
      <c r="F60" s="63">
        <v>0</v>
      </c>
      <c r="G60" s="63">
        <v>0</v>
      </c>
      <c r="H60" s="63">
        <v>0</v>
      </c>
      <c r="I60" s="63">
        <v>0</v>
      </c>
      <c r="J60" s="63">
        <v>0</v>
      </c>
      <c r="K60" s="63">
        <v>0</v>
      </c>
      <c r="L60" s="5"/>
      <c r="M60" s="5"/>
      <c r="N60" s="60"/>
      <c r="O60" s="61" t="str">
        <f t="shared" si="1"/>
        <v>OPRVWY</v>
      </c>
      <c r="P60" t="str">
        <f t="shared" si="0"/>
        <v/>
      </c>
    </row>
    <row r="61" spans="1:16">
      <c r="A61" s="62" t="s">
        <v>755</v>
      </c>
      <c r="B61" s="33" t="s">
        <v>756</v>
      </c>
      <c r="C61" s="66">
        <v>8.9615655953550102E-2</v>
      </c>
      <c r="D61" s="66">
        <v>0.43854942896089077</v>
      </c>
      <c r="E61" s="66">
        <v>0.11087185724970405</v>
      </c>
      <c r="F61" s="66">
        <v>0</v>
      </c>
      <c r="G61" s="66">
        <v>0.262997160482285</v>
      </c>
      <c r="H61" s="66">
        <v>0.32299482385676892</v>
      </c>
      <c r="I61" s="66">
        <v>1.2953429715973977E-2</v>
      </c>
      <c r="J61" s="66">
        <v>-0.16221541577751622</v>
      </c>
      <c r="K61" s="66">
        <v>-2.1113595025371298E-2</v>
      </c>
      <c r="L61" s="66">
        <v>4.1266750521974675E-3</v>
      </c>
      <c r="M61" s="66">
        <v>-5.8780020468492927E-2</v>
      </c>
      <c r="N61" s="67"/>
      <c r="O61" s="61" t="str">
        <f t="shared" si="1"/>
        <v>EXCTAX</v>
      </c>
      <c r="P61" t="str">
        <f t="shared" si="0"/>
        <v/>
      </c>
    </row>
    <row r="62" spans="1:16">
      <c r="A62" s="57" t="s">
        <v>757</v>
      </c>
      <c r="B62" s="5" t="s">
        <v>758</v>
      </c>
      <c r="C62" s="63">
        <v>2.1571458166674176E-2</v>
      </c>
      <c r="D62" s="63">
        <v>0.26254346305316129</v>
      </c>
      <c r="E62" s="63">
        <v>7.5564097932817986E-2</v>
      </c>
      <c r="F62" s="63">
        <v>0</v>
      </c>
      <c r="G62" s="63">
        <v>0.11393616033870556</v>
      </c>
      <c r="H62" s="63">
        <v>0.44099472443823223</v>
      </c>
      <c r="I62" s="63">
        <v>5.4794285170786515E-2</v>
      </c>
      <c r="J62" s="63">
        <v>2.8070943661104495E-2</v>
      </c>
      <c r="K62" s="63">
        <v>2.5248672385178791E-3</v>
      </c>
      <c r="L62" s="5"/>
      <c r="M62" s="63">
        <v>0</v>
      </c>
      <c r="N62" s="68"/>
      <c r="O62" s="61" t="str">
        <f t="shared" si="1"/>
        <v>INT</v>
      </c>
      <c r="P62" t="str">
        <f t="shared" si="0"/>
        <v/>
      </c>
    </row>
    <row r="63" spans="1:16">
      <c r="A63" s="57" t="s">
        <v>759</v>
      </c>
      <c r="B63" s="5" t="s">
        <v>759</v>
      </c>
      <c r="C63" s="63">
        <v>3.5321967579972302E-2</v>
      </c>
      <c r="D63" s="63">
        <v>0.26977021713896421</v>
      </c>
      <c r="E63" s="63">
        <v>6.3344733859796734E-2</v>
      </c>
      <c r="F63" s="63">
        <v>0</v>
      </c>
      <c r="G63" s="63">
        <v>8.7878069775335105E-2</v>
      </c>
      <c r="H63" s="63">
        <v>0.48091933708169576</v>
      </c>
      <c r="I63" s="63">
        <v>4.7394689700502715E-2</v>
      </c>
      <c r="J63" s="63">
        <v>1.5370984863733068E-2</v>
      </c>
      <c r="K63" s="69">
        <v>0</v>
      </c>
      <c r="L63" s="5"/>
      <c r="M63" s="5"/>
      <c r="N63" s="60"/>
      <c r="O63" s="61" t="str">
        <f t="shared" si="1"/>
        <v>CIAC</v>
      </c>
      <c r="P63" t="str">
        <f t="shared" si="0"/>
        <v/>
      </c>
    </row>
    <row r="64" spans="1:16">
      <c r="A64" s="57" t="s">
        <v>760</v>
      </c>
      <c r="B64" s="5" t="s">
        <v>761</v>
      </c>
      <c r="C64" s="4">
        <v>0</v>
      </c>
      <c r="D64" s="4">
        <v>0</v>
      </c>
      <c r="E64" s="4">
        <v>0</v>
      </c>
      <c r="F64" s="4">
        <v>0</v>
      </c>
      <c r="G64" s="4">
        <v>0</v>
      </c>
      <c r="H64" s="4">
        <v>0</v>
      </c>
      <c r="I64" s="4">
        <v>1</v>
      </c>
      <c r="J64" s="4">
        <v>0</v>
      </c>
      <c r="K64" s="4">
        <v>0</v>
      </c>
      <c r="L64" s="5"/>
      <c r="M64" s="63">
        <v>0</v>
      </c>
      <c r="N64" s="68"/>
      <c r="O64" s="61" t="str">
        <f t="shared" si="1"/>
        <v>IDSIT</v>
      </c>
      <c r="P64" t="str">
        <f t="shared" si="0"/>
        <v/>
      </c>
    </row>
    <row r="65" spans="1:16">
      <c r="A65" s="70" t="s">
        <v>762</v>
      </c>
      <c r="B65" s="5" t="s">
        <v>763</v>
      </c>
      <c r="C65" s="63">
        <v>0</v>
      </c>
      <c r="D65" s="63">
        <v>0</v>
      </c>
      <c r="E65" s="63">
        <v>0</v>
      </c>
      <c r="F65" s="63">
        <v>0</v>
      </c>
      <c r="G65" s="63">
        <v>0</v>
      </c>
      <c r="H65" s="63">
        <v>0</v>
      </c>
      <c r="I65" s="63">
        <v>0</v>
      </c>
      <c r="J65" s="63">
        <v>0</v>
      </c>
      <c r="K65" s="63">
        <v>0</v>
      </c>
      <c r="L65" s="5"/>
      <c r="M65" s="5"/>
      <c r="N65" s="60"/>
      <c r="O65" s="61" t="str">
        <f t="shared" si="1"/>
        <v>DONOTUSE</v>
      </c>
      <c r="P65" t="str">
        <f t="shared" si="0"/>
        <v/>
      </c>
    </row>
    <row r="66" spans="1:16">
      <c r="A66" s="57" t="s">
        <v>764</v>
      </c>
      <c r="B66" s="5" t="s">
        <v>765</v>
      </c>
      <c r="C66" s="63">
        <v>3.9234491807791434E-2</v>
      </c>
      <c r="D66" s="63">
        <v>0.46175077278939536</v>
      </c>
      <c r="E66" s="63">
        <v>0.12800664495110223</v>
      </c>
      <c r="F66" s="63">
        <v>0</v>
      </c>
      <c r="G66" s="63">
        <v>4.9754737863373394E-2</v>
      </c>
      <c r="H66" s="63">
        <v>0.28819492682655984</v>
      </c>
      <c r="I66" s="63">
        <v>3.2809201028037027E-2</v>
      </c>
      <c r="J66" s="63">
        <v>2.4922473374086238E-4</v>
      </c>
      <c r="K66" s="63">
        <v>0</v>
      </c>
      <c r="L66" s="63">
        <v>0</v>
      </c>
      <c r="M66" s="63">
        <v>0</v>
      </c>
      <c r="N66" s="68"/>
      <c r="O66" s="61" t="str">
        <f t="shared" si="1"/>
        <v>BADDEBT</v>
      </c>
      <c r="P66" t="str">
        <f t="shared" si="0"/>
        <v/>
      </c>
    </row>
    <row r="67" spans="1:16">
      <c r="A67" s="70" t="s">
        <v>762</v>
      </c>
      <c r="B67" s="33" t="s">
        <v>763</v>
      </c>
      <c r="C67" s="63">
        <v>0</v>
      </c>
      <c r="D67" s="63">
        <v>0</v>
      </c>
      <c r="E67" s="63">
        <v>0</v>
      </c>
      <c r="F67" s="63">
        <v>0</v>
      </c>
      <c r="G67" s="63">
        <v>0</v>
      </c>
      <c r="H67" s="63">
        <v>0</v>
      </c>
      <c r="I67" s="63">
        <v>0</v>
      </c>
      <c r="J67" s="63">
        <v>0</v>
      </c>
      <c r="K67" s="63">
        <v>0</v>
      </c>
      <c r="L67" s="63">
        <v>0</v>
      </c>
      <c r="M67" s="63">
        <v>0</v>
      </c>
      <c r="N67" s="68"/>
      <c r="O67" s="61" t="str">
        <f t="shared" si="1"/>
        <v>DONOTUSE</v>
      </c>
      <c r="P67" t="str">
        <f t="shared" si="0"/>
        <v/>
      </c>
    </row>
    <row r="68" spans="1:16">
      <c r="A68" s="70" t="s">
        <v>762</v>
      </c>
      <c r="B68" s="5" t="s">
        <v>763</v>
      </c>
      <c r="C68" s="63">
        <v>0</v>
      </c>
      <c r="D68" s="63">
        <v>0</v>
      </c>
      <c r="E68" s="63">
        <v>0</v>
      </c>
      <c r="F68" s="63">
        <v>0</v>
      </c>
      <c r="G68" s="63">
        <v>0</v>
      </c>
      <c r="H68" s="63">
        <v>0</v>
      </c>
      <c r="I68" s="63">
        <v>0</v>
      </c>
      <c r="J68" s="63">
        <v>0</v>
      </c>
      <c r="K68" s="63">
        <v>0</v>
      </c>
      <c r="L68" s="63">
        <v>0</v>
      </c>
      <c r="M68" s="63">
        <v>0</v>
      </c>
      <c r="N68" s="68"/>
      <c r="O68" s="61" t="str">
        <f t="shared" si="1"/>
        <v>DONOTUSE</v>
      </c>
      <c r="P68" t="str">
        <f t="shared" si="0"/>
        <v/>
      </c>
    </row>
    <row r="69" spans="1:16">
      <c r="A69" s="57" t="s">
        <v>766</v>
      </c>
      <c r="B69" s="5" t="s">
        <v>767</v>
      </c>
      <c r="C69" s="4">
        <v>3.2870000000000003E-2</v>
      </c>
      <c r="D69" s="4">
        <v>0.70975999999999995</v>
      </c>
      <c r="E69" s="4">
        <v>0.14180000000000001</v>
      </c>
      <c r="F69" s="4">
        <v>0</v>
      </c>
      <c r="G69" s="4">
        <v>0.10946</v>
      </c>
      <c r="H69" s="5"/>
      <c r="I69" s="5"/>
      <c r="J69" s="5"/>
      <c r="K69" s="5"/>
      <c r="L69" s="4"/>
      <c r="M69" s="4">
        <v>6.11E-3</v>
      </c>
      <c r="N69" s="64"/>
      <c r="O69" s="61" t="str">
        <f t="shared" si="1"/>
        <v>ITC84</v>
      </c>
      <c r="P69" t="str">
        <f t="shared" si="0"/>
        <v/>
      </c>
    </row>
    <row r="70" spans="1:16">
      <c r="A70" s="57" t="s">
        <v>768</v>
      </c>
      <c r="B70" s="5" t="s">
        <v>769</v>
      </c>
      <c r="C70" s="4">
        <v>5.4199999999999998E-2</v>
      </c>
      <c r="D70" s="4">
        <v>0.67689999999999995</v>
      </c>
      <c r="E70" s="4">
        <v>0.1336</v>
      </c>
      <c r="F70" s="4">
        <v>0</v>
      </c>
      <c r="G70" s="4">
        <v>0.11609999999999999</v>
      </c>
      <c r="H70" s="5"/>
      <c r="I70" s="5"/>
      <c r="J70" s="5"/>
      <c r="K70" s="5"/>
      <c r="L70" s="4"/>
      <c r="M70" s="4">
        <v>1.9199999999999998E-2</v>
      </c>
      <c r="N70" s="64"/>
      <c r="O70" s="61" t="str">
        <f t="shared" si="1"/>
        <v>ITC85</v>
      </c>
      <c r="P70" t="str">
        <f t="shared" si="0"/>
        <v/>
      </c>
    </row>
    <row r="71" spans="1:16">
      <c r="A71" s="57" t="s">
        <v>770</v>
      </c>
      <c r="B71" s="5" t="s">
        <v>771</v>
      </c>
      <c r="C71" s="4">
        <v>4.7890000000000002E-2</v>
      </c>
      <c r="D71" s="4">
        <v>0.64607999999999999</v>
      </c>
      <c r="E71" s="4">
        <v>0.13125999999999999</v>
      </c>
      <c r="F71" s="4">
        <v>0</v>
      </c>
      <c r="G71" s="4">
        <v>0.155</v>
      </c>
      <c r="H71" s="5"/>
      <c r="I71" s="5"/>
      <c r="J71" s="5"/>
      <c r="K71" s="5"/>
      <c r="L71" s="4"/>
      <c r="M71" s="4">
        <v>1.9769999999999999E-2</v>
      </c>
      <c r="N71" s="64"/>
      <c r="O71" s="61" t="str">
        <f t="shared" si="1"/>
        <v>ITC86</v>
      </c>
      <c r="P71" t="str">
        <f t="shared" si="0"/>
        <v/>
      </c>
    </row>
    <row r="72" spans="1:16">
      <c r="A72" s="57" t="s">
        <v>772</v>
      </c>
      <c r="B72" s="5" t="s">
        <v>773</v>
      </c>
      <c r="C72" s="4">
        <v>4.2700000000000002E-2</v>
      </c>
      <c r="D72" s="4">
        <v>0.61199999999999999</v>
      </c>
      <c r="E72" s="4">
        <v>0.14960000000000001</v>
      </c>
      <c r="F72" s="4">
        <v>0</v>
      </c>
      <c r="G72" s="4">
        <v>0.1671</v>
      </c>
      <c r="H72" s="5"/>
      <c r="I72" s="5"/>
      <c r="J72" s="5"/>
      <c r="K72" s="5"/>
      <c r="L72" s="4"/>
      <c r="M72" s="4">
        <v>2.86E-2</v>
      </c>
      <c r="N72" s="64"/>
      <c r="O72" s="61" t="str">
        <f t="shared" si="1"/>
        <v>ITC88</v>
      </c>
      <c r="P72" t="str">
        <f t="shared" si="0"/>
        <v/>
      </c>
    </row>
    <row r="73" spans="1:16">
      <c r="A73" s="57" t="s">
        <v>774</v>
      </c>
      <c r="B73" s="5" t="s">
        <v>775</v>
      </c>
      <c r="C73" s="4">
        <v>4.8806000000000002E-2</v>
      </c>
      <c r="D73" s="4">
        <v>0.563558</v>
      </c>
      <c r="E73" s="4">
        <v>0.15268799999999999</v>
      </c>
      <c r="F73" s="4">
        <v>0</v>
      </c>
      <c r="G73" s="4">
        <v>0.20677599999999999</v>
      </c>
      <c r="H73" s="5"/>
      <c r="I73" s="5"/>
      <c r="J73" s="5"/>
      <c r="K73" s="5"/>
      <c r="L73" s="4"/>
      <c r="M73" s="4">
        <v>2.8171999999999999E-2</v>
      </c>
      <c r="N73" s="64"/>
      <c r="O73" s="61" t="str">
        <f t="shared" si="1"/>
        <v>ITC89</v>
      </c>
      <c r="P73" t="str">
        <f t="shared" si="0"/>
        <v/>
      </c>
    </row>
    <row r="74" spans="1:16">
      <c r="A74" s="57" t="s">
        <v>776</v>
      </c>
      <c r="B74" s="5" t="s">
        <v>777</v>
      </c>
      <c r="C74" s="4">
        <v>1.5047E-2</v>
      </c>
      <c r="D74" s="4">
        <v>0.159356</v>
      </c>
      <c r="E74" s="4">
        <v>3.9132E-2</v>
      </c>
      <c r="F74" s="4">
        <v>0</v>
      </c>
      <c r="G74" s="4">
        <v>3.8051000000000001E-2</v>
      </c>
      <c r="H74" s="4">
        <v>0.46935500000000002</v>
      </c>
      <c r="I74" s="4">
        <v>0.13981499999999999</v>
      </c>
      <c r="J74" s="4">
        <v>0.135384</v>
      </c>
      <c r="K74" s="5"/>
      <c r="L74" s="4"/>
      <c r="M74" s="4">
        <v>3.8600000000000001E-3</v>
      </c>
      <c r="N74" s="64"/>
      <c r="O74" s="61" t="str">
        <f t="shared" si="1"/>
        <v>ITC90</v>
      </c>
      <c r="P74" t="str">
        <f t="shared" si="0"/>
        <v/>
      </c>
    </row>
    <row r="75" spans="1:16">
      <c r="A75" s="57" t="s">
        <v>778</v>
      </c>
      <c r="B75" s="5" t="s">
        <v>609</v>
      </c>
      <c r="C75" s="4">
        <v>0</v>
      </c>
      <c r="D75" s="4">
        <v>0</v>
      </c>
      <c r="E75" s="4">
        <v>0</v>
      </c>
      <c r="F75" s="4">
        <v>0</v>
      </c>
      <c r="G75" s="4">
        <v>0</v>
      </c>
      <c r="H75" s="4">
        <v>0</v>
      </c>
      <c r="I75" s="4">
        <v>0</v>
      </c>
      <c r="J75" s="4">
        <v>0</v>
      </c>
      <c r="K75" s="4">
        <v>0</v>
      </c>
      <c r="L75" s="4">
        <v>1</v>
      </c>
      <c r="M75" s="4">
        <v>0</v>
      </c>
      <c r="N75" s="64"/>
      <c r="O75" s="61" t="str">
        <f t="shared" si="1"/>
        <v>OTHER</v>
      </c>
      <c r="P75" t="str">
        <f t="shared" si="0"/>
        <v/>
      </c>
    </row>
    <row r="76" spans="1:16">
      <c r="A76" s="57" t="s">
        <v>779</v>
      </c>
      <c r="B76" s="5" t="s">
        <v>780</v>
      </c>
      <c r="C76" s="4">
        <v>0</v>
      </c>
      <c r="D76" s="4">
        <v>0</v>
      </c>
      <c r="E76" s="4">
        <v>0</v>
      </c>
      <c r="F76" s="4">
        <v>0</v>
      </c>
      <c r="G76" s="4">
        <v>0</v>
      </c>
      <c r="H76" s="4">
        <v>0</v>
      </c>
      <c r="I76" s="4">
        <v>0</v>
      </c>
      <c r="J76" s="4">
        <v>0</v>
      </c>
      <c r="K76" s="4">
        <v>0</v>
      </c>
      <c r="L76" s="4">
        <v>0</v>
      </c>
      <c r="M76" s="4">
        <v>1</v>
      </c>
      <c r="N76" s="64"/>
      <c r="O76" s="61" t="str">
        <f t="shared" si="1"/>
        <v>NUTIL</v>
      </c>
      <c r="P76" t="str">
        <f t="shared" si="0"/>
        <v/>
      </c>
    </row>
    <row r="77" spans="1:16">
      <c r="A77" s="57" t="s">
        <v>781</v>
      </c>
      <c r="B77" s="5" t="s">
        <v>782</v>
      </c>
      <c r="C77" s="63">
        <v>1.7090866469273439E-2</v>
      </c>
      <c r="D77" s="63">
        <v>0.25837432114839332</v>
      </c>
      <c r="E77" s="63">
        <v>7.9488263420676664E-2</v>
      </c>
      <c r="F77" s="63">
        <v>0</v>
      </c>
      <c r="G77" s="63">
        <v>0.12165816442311408</v>
      </c>
      <c r="H77" s="63">
        <v>0.43154681048764915</v>
      </c>
      <c r="I77" s="63">
        <v>5.632217947086951E-2</v>
      </c>
      <c r="J77" s="63">
        <v>3.2152277217705569E-2</v>
      </c>
      <c r="K77" s="63">
        <v>3.3671173623181839E-3</v>
      </c>
      <c r="L77" s="5"/>
      <c r="M77" s="5"/>
      <c r="N77" s="60"/>
      <c r="O77" s="61" t="str">
        <f t="shared" si="1"/>
        <v>SNPPS</v>
      </c>
      <c r="P77" t="str">
        <f t="shared" ref="P77:P96" si="2">IF($H$12=H77,"Same as SG","")</f>
        <v>Same as SG</v>
      </c>
    </row>
    <row r="78" spans="1:16">
      <c r="A78" s="57" t="s">
        <v>783</v>
      </c>
      <c r="B78" s="5" t="s">
        <v>784</v>
      </c>
      <c r="C78" s="63">
        <v>1.7090866469273453E-2</v>
      </c>
      <c r="D78" s="63">
        <v>0.25837432114839354</v>
      </c>
      <c r="E78" s="63">
        <v>7.9488263420676705E-2</v>
      </c>
      <c r="F78" s="63">
        <v>0</v>
      </c>
      <c r="G78" s="63">
        <v>0.1216581644231142</v>
      </c>
      <c r="H78" s="63">
        <v>0.43154681048764937</v>
      </c>
      <c r="I78" s="63">
        <v>5.6322179470869545E-2</v>
      </c>
      <c r="J78" s="63">
        <v>3.2152277217705597E-2</v>
      </c>
      <c r="K78" s="63">
        <v>3.3671173623181848E-3</v>
      </c>
      <c r="L78" s="5"/>
      <c r="M78" s="5"/>
      <c r="N78" s="60"/>
      <c r="O78" s="61" t="str">
        <f t="shared" si="1"/>
        <v>SNPT</v>
      </c>
      <c r="P78" t="str">
        <f t="shared" si="2"/>
        <v>Same as SG</v>
      </c>
    </row>
    <row r="79" spans="1:16">
      <c r="A79" s="57" t="s">
        <v>785</v>
      </c>
      <c r="B79" s="5" t="s">
        <v>786</v>
      </c>
      <c r="C79" s="63">
        <v>1.7090866469273443E-2</v>
      </c>
      <c r="D79" s="63">
        <v>0.25837432114839326</v>
      </c>
      <c r="E79" s="63">
        <v>7.9488263420676664E-2</v>
      </c>
      <c r="F79" s="63">
        <v>0</v>
      </c>
      <c r="G79" s="63">
        <v>0.1216581644231141</v>
      </c>
      <c r="H79" s="63">
        <v>0.43154681048764909</v>
      </c>
      <c r="I79" s="63">
        <v>5.6322179470869503E-2</v>
      </c>
      <c r="J79" s="63">
        <v>3.2152277217705569E-2</v>
      </c>
      <c r="K79" s="63">
        <v>3.367117362318183E-3</v>
      </c>
      <c r="L79" s="5"/>
      <c r="M79" s="5"/>
      <c r="N79" s="60"/>
      <c r="O79" s="61" t="str">
        <f t="shared" si="1"/>
        <v>SNPP</v>
      </c>
      <c r="P79" t="str">
        <f t="shared" si="2"/>
        <v>Same as SG</v>
      </c>
    </row>
    <row r="80" spans="1:16">
      <c r="A80" s="57" t="s">
        <v>787</v>
      </c>
      <c r="B80" s="5" t="s">
        <v>788</v>
      </c>
      <c r="C80" s="63">
        <v>1.7090866469273453E-2</v>
      </c>
      <c r="D80" s="63">
        <v>0.25837432114839337</v>
      </c>
      <c r="E80" s="63">
        <v>7.948826342067665E-2</v>
      </c>
      <c r="F80" s="63">
        <v>0</v>
      </c>
      <c r="G80" s="63">
        <v>0.12165816442311413</v>
      </c>
      <c r="H80" s="63">
        <v>0.43154681048764926</v>
      </c>
      <c r="I80" s="63">
        <v>5.6322179470869503E-2</v>
      </c>
      <c r="J80" s="63">
        <v>3.215227721770559E-2</v>
      </c>
      <c r="K80" s="63">
        <v>3.3671173623181839E-3</v>
      </c>
      <c r="L80" s="63"/>
      <c r="M80" s="63"/>
      <c r="N80" s="68"/>
      <c r="O80" s="61" t="str">
        <f t="shared" si="1"/>
        <v>SNPPH</v>
      </c>
      <c r="P80" t="str">
        <f t="shared" si="2"/>
        <v>Same as SG</v>
      </c>
    </row>
    <row r="81" spans="1:16">
      <c r="A81" s="57" t="s">
        <v>789</v>
      </c>
      <c r="B81" s="5" t="s">
        <v>790</v>
      </c>
      <c r="C81" s="63">
        <v>1.709086646927345E-2</v>
      </c>
      <c r="D81" s="63">
        <v>0.25837432114839337</v>
      </c>
      <c r="E81" s="63">
        <v>7.9488263420676677E-2</v>
      </c>
      <c r="F81" s="63">
        <v>0</v>
      </c>
      <c r="G81" s="63">
        <v>0.12165816442311414</v>
      </c>
      <c r="H81" s="63">
        <v>0.4315468104876492</v>
      </c>
      <c r="I81" s="63">
        <v>5.6322179470869517E-2</v>
      </c>
      <c r="J81" s="63">
        <v>3.2152277217705583E-2</v>
      </c>
      <c r="K81" s="63">
        <v>3.3671173623181843E-3</v>
      </c>
      <c r="L81" s="5"/>
      <c r="M81" s="5"/>
      <c r="N81" s="60"/>
      <c r="O81" s="61" t="str">
        <f t="shared" si="1"/>
        <v>SNPPN</v>
      </c>
      <c r="P81" t="str">
        <f t="shared" si="2"/>
        <v>Same as SG</v>
      </c>
    </row>
    <row r="82" spans="1:16">
      <c r="A82" s="57" t="s">
        <v>791</v>
      </c>
      <c r="B82" s="5" t="s">
        <v>792</v>
      </c>
      <c r="C82" s="63">
        <v>1.7090866469273446E-2</v>
      </c>
      <c r="D82" s="63">
        <v>0.25837432114839332</v>
      </c>
      <c r="E82" s="63">
        <v>7.9488263420676677E-2</v>
      </c>
      <c r="F82" s="63">
        <v>0</v>
      </c>
      <c r="G82" s="63">
        <v>0.12165816442311417</v>
      </c>
      <c r="H82" s="63">
        <v>0.4315468104876492</v>
      </c>
      <c r="I82" s="63">
        <v>5.6322179470869517E-2</v>
      </c>
      <c r="J82" s="63">
        <v>3.2152277217705583E-2</v>
      </c>
      <c r="K82" s="63">
        <v>3.3671173623181822E-3</v>
      </c>
      <c r="L82" s="5"/>
      <c r="M82" s="5"/>
      <c r="N82" s="60"/>
      <c r="O82" s="61" t="str">
        <f t="shared" ref="O82:O96" si="3">B82</f>
        <v>SNPPO</v>
      </c>
      <c r="P82" t="str">
        <f t="shared" si="2"/>
        <v>Same as SG</v>
      </c>
    </row>
    <row r="83" spans="1:16">
      <c r="A83" s="57" t="s">
        <v>793</v>
      </c>
      <c r="B83" s="5" t="s">
        <v>794</v>
      </c>
      <c r="C83" s="63">
        <v>2.6270709251250059E-2</v>
      </c>
      <c r="D83" s="63">
        <v>0.30043294809764837</v>
      </c>
      <c r="E83" s="63">
        <v>7.4618966953259772E-2</v>
      </c>
      <c r="F83" s="63">
        <v>0</v>
      </c>
      <c r="G83" s="63">
        <v>0.11419451435922484</v>
      </c>
      <c r="H83" s="63">
        <v>0.39632164079317073</v>
      </c>
      <c r="I83" s="63">
        <v>6.354430507316948E-2</v>
      </c>
      <c r="J83" s="63">
        <v>2.3338868234088622E-2</v>
      </c>
      <c r="K83" s="63">
        <v>1.2780472381882021E-3</v>
      </c>
      <c r="L83" s="5"/>
      <c r="M83" s="5"/>
      <c r="N83" s="60"/>
      <c r="O83" s="61" t="str">
        <f t="shared" si="3"/>
        <v>SNPG</v>
      </c>
      <c r="P83" t="str">
        <f t="shared" si="2"/>
        <v/>
      </c>
    </row>
    <row r="84" spans="1:16">
      <c r="A84" s="57" t="s">
        <v>795</v>
      </c>
      <c r="B84" s="5" t="s">
        <v>796</v>
      </c>
      <c r="C84" s="63">
        <v>1.9258648328887438E-2</v>
      </c>
      <c r="D84" s="63">
        <v>0.26339731929286597</v>
      </c>
      <c r="E84" s="63">
        <v>7.8580296023568655E-2</v>
      </c>
      <c r="F84" s="63">
        <v>0</v>
      </c>
      <c r="G84" s="63">
        <v>0.11736077476249052</v>
      </c>
      <c r="H84" s="63">
        <v>0.43309972268234803</v>
      </c>
      <c r="I84" s="63">
        <v>5.5946813259459639E-2</v>
      </c>
      <c r="J84" s="63">
        <v>2.9435390668458575E-2</v>
      </c>
      <c r="K84" s="63">
        <v>2.9210349819213978E-3</v>
      </c>
      <c r="L84" s="5"/>
      <c r="M84" s="5"/>
      <c r="N84" s="60"/>
      <c r="O84" s="61" t="str">
        <f t="shared" si="3"/>
        <v>SNPI</v>
      </c>
      <c r="P84" t="str">
        <f t="shared" si="2"/>
        <v/>
      </c>
    </row>
    <row r="85" spans="1:16">
      <c r="A85" s="57" t="s">
        <v>797</v>
      </c>
      <c r="B85" s="5" t="s">
        <v>798</v>
      </c>
      <c r="C85" s="63">
        <v>1.6896625511434255E-2</v>
      </c>
      <c r="D85" s="63">
        <v>0.25605384637044959</v>
      </c>
      <c r="E85" s="63">
        <v>7.8758621498649733E-2</v>
      </c>
      <c r="F85" s="63">
        <v>0</v>
      </c>
      <c r="G85" s="63">
        <v>0.12328099908630652</v>
      </c>
      <c r="H85" s="63">
        <v>0.4312409995559815</v>
      </c>
      <c r="I85" s="63">
        <v>5.7450388450077813E-2</v>
      </c>
      <c r="J85" s="63">
        <v>3.2889882596135518E-2</v>
      </c>
      <c r="K85" s="63">
        <v>3.4286369309652568E-3</v>
      </c>
      <c r="L85" s="5"/>
      <c r="M85" s="5"/>
      <c r="N85" s="60"/>
      <c r="O85" s="61" t="str">
        <f t="shared" si="3"/>
        <v>TROJP</v>
      </c>
      <c r="P85" t="str">
        <f t="shared" si="2"/>
        <v/>
      </c>
    </row>
    <row r="86" spans="1:16">
      <c r="A86" s="57" t="s">
        <v>799</v>
      </c>
      <c r="B86" s="5" t="s">
        <v>800</v>
      </c>
      <c r="C86" s="63">
        <v>1.686231863265885E-2</v>
      </c>
      <c r="D86" s="63">
        <v>0.25564400362773509</v>
      </c>
      <c r="E86" s="63">
        <v>7.8629751989114302E-2</v>
      </c>
      <c r="F86" s="63">
        <v>0</v>
      </c>
      <c r="G86" s="63">
        <v>0.12356762448540881</v>
      </c>
      <c r="H86" s="63">
        <v>0.43118698716499232</v>
      </c>
      <c r="I86" s="63">
        <v>5.7649652956974787E-2</v>
      </c>
      <c r="J86" s="63">
        <v>3.3020158613013641E-2</v>
      </c>
      <c r="K86" s="63">
        <v>3.4395025301023744E-3</v>
      </c>
      <c r="L86" s="5"/>
      <c r="M86" s="5"/>
      <c r="N86" s="60"/>
      <c r="O86" s="61" t="str">
        <f t="shared" si="3"/>
        <v>TROJD</v>
      </c>
      <c r="P86" t="str">
        <f t="shared" si="2"/>
        <v/>
      </c>
    </row>
    <row r="87" spans="1:16">
      <c r="A87" s="62" t="s">
        <v>801</v>
      </c>
      <c r="B87" s="33" t="s">
        <v>802</v>
      </c>
      <c r="C87" s="66">
        <v>8.984478351677222E-2</v>
      </c>
      <c r="D87" s="66">
        <v>0.43874070468987808</v>
      </c>
      <c r="E87" s="66">
        <v>0.11084481205101177</v>
      </c>
      <c r="F87" s="66">
        <v>0</v>
      </c>
      <c r="G87" s="66">
        <v>0.26328903780821578</v>
      </c>
      <c r="H87" s="66">
        <v>0.32185169015901</v>
      </c>
      <c r="I87" s="66">
        <v>1.2699935009754956E-2</v>
      </c>
      <c r="J87" s="66">
        <v>-0.16296594093339228</v>
      </c>
      <c r="K87" s="66">
        <v>-2.120692940626363E-2</v>
      </c>
      <c r="L87" s="66">
        <v>5.8817744759535502E-3</v>
      </c>
      <c r="M87" s="71">
        <v>-5.8979867370949915E-2</v>
      </c>
      <c r="N87" s="72"/>
      <c r="O87" s="61" t="str">
        <f t="shared" si="3"/>
        <v>IBT</v>
      </c>
      <c r="P87" t="str">
        <f t="shared" si="2"/>
        <v/>
      </c>
    </row>
    <row r="88" spans="1:16">
      <c r="A88" s="62" t="s">
        <v>803</v>
      </c>
      <c r="B88" s="33" t="s">
        <v>804</v>
      </c>
      <c r="C88" s="63">
        <v>1.9141955588282758E-2</v>
      </c>
      <c r="D88" s="63">
        <v>0.27398036455512026</v>
      </c>
      <c r="E88" s="63">
        <v>3.2100059840287035E-2</v>
      </c>
      <c r="F88" s="63">
        <v>0</v>
      </c>
      <c r="G88" s="63">
        <v>0.12117948257707835</v>
      </c>
      <c r="H88" s="63">
        <v>0.41769949533400635</v>
      </c>
      <c r="I88" s="63">
        <v>4.9355006141802826E-2</v>
      </c>
      <c r="J88" s="63">
        <v>2.6508898015263672E-2</v>
      </c>
      <c r="K88" s="63">
        <v>3.2247311804357438E-3</v>
      </c>
      <c r="L88" s="63">
        <v>0</v>
      </c>
      <c r="M88" s="63">
        <v>5.6810006767722993E-2</v>
      </c>
      <c r="N88" s="68"/>
      <c r="O88" s="61" t="str">
        <f t="shared" si="3"/>
        <v>DITEXP</v>
      </c>
      <c r="P88" t="str">
        <f t="shared" si="2"/>
        <v/>
      </c>
    </row>
    <row r="89" spans="1:16">
      <c r="A89" s="62" t="s">
        <v>805</v>
      </c>
      <c r="B89" s="33" t="s">
        <v>806</v>
      </c>
      <c r="C89" s="63">
        <v>2.2536830862779602E-2</v>
      </c>
      <c r="D89" s="63">
        <v>0.27473134266122695</v>
      </c>
      <c r="E89" s="63">
        <v>6.0229438802328297E-2</v>
      </c>
      <c r="F89" s="63">
        <v>0</v>
      </c>
      <c r="G89" s="63">
        <v>0.11467682426697841</v>
      </c>
      <c r="H89" s="63">
        <v>0.42878246419184296</v>
      </c>
      <c r="I89" s="63">
        <v>5.6374368927678768E-2</v>
      </c>
      <c r="J89" s="63">
        <v>2.4047589318853382E-2</v>
      </c>
      <c r="K89" s="63">
        <v>2.8269438730174415E-3</v>
      </c>
      <c r="L89" s="63">
        <v>0</v>
      </c>
      <c r="M89" s="63">
        <v>1.5794197095294182E-2</v>
      </c>
      <c r="N89" s="68"/>
      <c r="O89" s="61" t="str">
        <f t="shared" si="3"/>
        <v>DITBAL</v>
      </c>
      <c r="P89" t="str">
        <f t="shared" si="2"/>
        <v/>
      </c>
    </row>
    <row r="90" spans="1:16">
      <c r="A90" s="62" t="s">
        <v>807</v>
      </c>
      <c r="B90" s="33" t="s">
        <v>808</v>
      </c>
      <c r="C90" s="63">
        <v>2.1108167630461677E-2</v>
      </c>
      <c r="D90" s="63">
        <v>0.26361991754325809</v>
      </c>
      <c r="E90" s="63">
        <v>6.7792273645078935E-2</v>
      </c>
      <c r="F90" s="63">
        <v>0</v>
      </c>
      <c r="G90" s="63">
        <v>0.11327515945209636</v>
      </c>
      <c r="H90" s="63">
        <v>0.43996401677243824</v>
      </c>
      <c r="I90" s="63">
        <v>5.4215162448894814E-2</v>
      </c>
      <c r="J90" s="63">
        <v>2.8579133399544664E-2</v>
      </c>
      <c r="K90" s="63">
        <v>2.6138027450472103E-3</v>
      </c>
      <c r="L90" s="63">
        <v>0</v>
      </c>
      <c r="M90" s="63">
        <v>8.8323663631799873E-3</v>
      </c>
      <c r="N90" s="68"/>
      <c r="O90" s="61" t="str">
        <f t="shared" si="3"/>
        <v>TAXDEPR</v>
      </c>
      <c r="P90" t="str">
        <f t="shared" si="2"/>
        <v/>
      </c>
    </row>
    <row r="91" spans="1:16">
      <c r="A91" s="62" t="s">
        <v>762</v>
      </c>
      <c r="B91" s="36" t="s">
        <v>763</v>
      </c>
      <c r="C91" s="63">
        <v>0</v>
      </c>
      <c r="D91" s="63">
        <v>0</v>
      </c>
      <c r="E91" s="63">
        <v>0</v>
      </c>
      <c r="F91" s="63">
        <v>0</v>
      </c>
      <c r="G91" s="63">
        <v>0</v>
      </c>
      <c r="H91" s="63">
        <v>0</v>
      </c>
      <c r="I91" s="63">
        <v>0</v>
      </c>
      <c r="J91" s="63">
        <v>0</v>
      </c>
      <c r="K91" s="63">
        <v>0</v>
      </c>
      <c r="L91" s="63">
        <v>0</v>
      </c>
      <c r="M91" s="63">
        <v>0</v>
      </c>
      <c r="N91" s="68"/>
      <c r="O91" s="61" t="str">
        <f t="shared" si="3"/>
        <v>DONOTUSE</v>
      </c>
      <c r="P91" t="str">
        <f t="shared" si="2"/>
        <v/>
      </c>
    </row>
    <row r="92" spans="1:16">
      <c r="A92" s="62" t="s">
        <v>762</v>
      </c>
      <c r="B92" s="33" t="s">
        <v>763</v>
      </c>
      <c r="C92" s="63">
        <v>0</v>
      </c>
      <c r="D92" s="63">
        <v>0</v>
      </c>
      <c r="E92" s="63">
        <v>0</v>
      </c>
      <c r="F92" s="63">
        <v>0</v>
      </c>
      <c r="G92" s="63">
        <v>0</v>
      </c>
      <c r="H92" s="63">
        <v>0</v>
      </c>
      <c r="I92" s="63">
        <v>0</v>
      </c>
      <c r="J92" s="63">
        <v>0</v>
      </c>
      <c r="K92" s="63">
        <v>0</v>
      </c>
      <c r="L92" s="63">
        <v>0</v>
      </c>
      <c r="M92" s="63">
        <v>0</v>
      </c>
      <c r="N92" s="68"/>
      <c r="O92" s="61" t="str">
        <f t="shared" si="3"/>
        <v>DONOTUSE</v>
      </c>
      <c r="P92" t="str">
        <f t="shared" si="2"/>
        <v/>
      </c>
    </row>
    <row r="93" spans="1:16">
      <c r="A93" s="62" t="s">
        <v>762</v>
      </c>
      <c r="B93" s="33" t="s">
        <v>763</v>
      </c>
      <c r="C93" s="63">
        <v>0</v>
      </c>
      <c r="D93" s="63">
        <v>0</v>
      </c>
      <c r="E93" s="63">
        <v>0</v>
      </c>
      <c r="F93" s="63">
        <v>0</v>
      </c>
      <c r="G93" s="63">
        <v>0</v>
      </c>
      <c r="H93" s="63">
        <v>0</v>
      </c>
      <c r="I93" s="63">
        <v>0</v>
      </c>
      <c r="J93" s="63">
        <v>0</v>
      </c>
      <c r="K93" s="63">
        <v>0</v>
      </c>
      <c r="L93" s="63">
        <v>0</v>
      </c>
      <c r="M93" s="63">
        <v>0</v>
      </c>
      <c r="N93" s="68"/>
      <c r="O93" s="61" t="str">
        <f t="shared" si="3"/>
        <v>DONOTUSE</v>
      </c>
      <c r="P93" t="str">
        <f t="shared" si="2"/>
        <v/>
      </c>
    </row>
    <row r="94" spans="1:16">
      <c r="A94" s="57" t="s">
        <v>809</v>
      </c>
      <c r="B94" s="5" t="s">
        <v>810</v>
      </c>
      <c r="C94" s="63">
        <v>2.452843001077918E-2</v>
      </c>
      <c r="D94" s="63">
        <v>0.27820830069799102</v>
      </c>
      <c r="E94" s="63">
        <v>8.0819986410976902E-2</v>
      </c>
      <c r="F94" s="63">
        <v>0</v>
      </c>
      <c r="G94" s="63">
        <v>0.11470020162407711</v>
      </c>
      <c r="H94" s="63">
        <v>0.41772868885322084</v>
      </c>
      <c r="I94" s="63">
        <v>5.4133165230538252E-2</v>
      </c>
      <c r="J94" s="63">
        <v>2.7555677031167309E-2</v>
      </c>
      <c r="K94" s="63">
        <v>2.3255501412494479E-3</v>
      </c>
      <c r="L94" s="63">
        <v>0</v>
      </c>
      <c r="M94" s="63">
        <v>0</v>
      </c>
      <c r="N94" s="68"/>
      <c r="O94" s="61" t="str">
        <f t="shared" si="3"/>
        <v>SCHMDEXP</v>
      </c>
      <c r="P94" t="str">
        <f t="shared" si="2"/>
        <v/>
      </c>
    </row>
    <row r="95" spans="1:16">
      <c r="A95" s="57" t="s">
        <v>811</v>
      </c>
      <c r="B95" s="5" t="s">
        <v>812</v>
      </c>
      <c r="C95" s="63">
        <v>2.1592218004304324E-2</v>
      </c>
      <c r="D95" s="63">
        <v>0.26886270241948146</v>
      </c>
      <c r="E95" s="63">
        <v>7.5449689502987125E-2</v>
      </c>
      <c r="F95" s="63">
        <v>0</v>
      </c>
      <c r="G95" s="63">
        <v>0.12513786784161551</v>
      </c>
      <c r="H95" s="63">
        <v>0.42559557122198427</v>
      </c>
      <c r="I95" s="63">
        <v>5.346977213328679E-2</v>
      </c>
      <c r="J95" s="63">
        <v>2.7333793277003731E-2</v>
      </c>
      <c r="K95" s="63">
        <v>2.5583855993367749E-3</v>
      </c>
      <c r="L95" s="63">
        <v>0</v>
      </c>
      <c r="M95" s="63">
        <v>0</v>
      </c>
      <c r="N95" s="68"/>
      <c r="O95" s="61" t="str">
        <f t="shared" si="3"/>
        <v>SCHMAEXP</v>
      </c>
      <c r="P95" t="str">
        <f t="shared" si="2"/>
        <v/>
      </c>
    </row>
    <row r="96" spans="1:16" ht="15.75" thickBot="1">
      <c r="A96" s="73" t="s">
        <v>813</v>
      </c>
      <c r="B96" s="74" t="s">
        <v>610</v>
      </c>
      <c r="C96" s="75">
        <v>1.7148607844486206E-2</v>
      </c>
      <c r="D96" s="75">
        <v>0.25924723702130076</v>
      </c>
      <c r="E96" s="75">
        <v>7.9756813973770949E-2</v>
      </c>
      <c r="F96" s="75">
        <v>0</v>
      </c>
      <c r="G96" s="75">
        <v>0.12206918569768084</v>
      </c>
      <c r="H96" s="75">
        <v>0.43300478842873452</v>
      </c>
      <c r="I96" s="75">
        <v>5.6512463568137175E-2</v>
      </c>
      <c r="J96" s="75">
        <v>3.2260903465889654E-2</v>
      </c>
      <c r="K96" s="74"/>
      <c r="L96" s="74"/>
      <c r="M96" s="74"/>
      <c r="N96" s="76"/>
      <c r="O96" s="77" t="str">
        <f t="shared" si="3"/>
        <v>SGCT</v>
      </c>
      <c r="P96" t="str">
        <f t="shared" si="2"/>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66"/>
  <sheetViews>
    <sheetView workbookViewId="0">
      <selection activeCell="B2" sqref="B2"/>
    </sheetView>
  </sheetViews>
  <sheetFormatPr defaultRowHeight="15"/>
  <cols>
    <col min="1" max="1" width="14.140625" style="2" bestFit="1" customWidth="1"/>
  </cols>
  <sheetData>
    <row r="1" spans="1:2">
      <c r="B1" s="17" t="s">
        <v>12</v>
      </c>
    </row>
    <row r="2" spans="1:2">
      <c r="A2" s="16" t="s">
        <v>154</v>
      </c>
    </row>
    <row r="3" spans="1:2">
      <c r="A3" s="13" t="s">
        <v>94</v>
      </c>
      <c r="B3" s="11">
        <v>2.8807478674566383E-2</v>
      </c>
    </row>
    <row r="4" spans="1:2">
      <c r="A4" s="13" t="s">
        <v>95</v>
      </c>
      <c r="B4" s="11">
        <v>2.5704388912336354E-2</v>
      </c>
    </row>
    <row r="5" spans="1:2">
      <c r="A5" s="13" t="s">
        <v>96</v>
      </c>
      <c r="B5" s="11">
        <v>2.8472056188706085E-2</v>
      </c>
    </row>
    <row r="6" spans="1:2">
      <c r="A6" s="13" t="s">
        <v>97</v>
      </c>
      <c r="B6" s="11">
        <v>2.4824839294823705E-2</v>
      </c>
    </row>
    <row r="7" spans="1:2">
      <c r="A7" s="13" t="s">
        <v>98</v>
      </c>
      <c r="B7" s="11">
        <v>3.1207698316638614E-2</v>
      </c>
    </row>
    <row r="8" spans="1:2">
      <c r="A8" s="13" t="s">
        <v>99</v>
      </c>
      <c r="B8" s="11">
        <v>2.8272708810753083E-2</v>
      </c>
    </row>
    <row r="9" spans="1:2">
      <c r="A9" s="13" t="s">
        <v>100</v>
      </c>
      <c r="B9" s="11">
        <v>2.9904363242890954E-2</v>
      </c>
    </row>
    <row r="10" spans="1:2">
      <c r="A10" s="13" t="s">
        <v>101</v>
      </c>
      <c r="B10" s="11">
        <v>2.1924465494319489E-2</v>
      </c>
    </row>
    <row r="11" spans="1:2">
      <c r="A11" s="13" t="s">
        <v>102</v>
      </c>
      <c r="B11" s="11">
        <v>8.0646195140174418E-2</v>
      </c>
    </row>
    <row r="12" spans="1:2">
      <c r="A12" s="13" t="s">
        <v>103</v>
      </c>
      <c r="B12" s="11">
        <v>3.1281306059259641E-2</v>
      </c>
    </row>
    <row r="13" spans="1:2">
      <c r="A13" s="13" t="s">
        <v>104</v>
      </c>
      <c r="B13" s="11">
        <v>2.4838299365672983E-2</v>
      </c>
    </row>
    <row r="14" spans="1:2">
      <c r="A14" s="13" t="s">
        <v>105</v>
      </c>
      <c r="B14" s="11">
        <v>2.2833031606655972E-2</v>
      </c>
    </row>
    <row r="15" spans="1:2">
      <c r="A15" s="13" t="s">
        <v>106</v>
      </c>
      <c r="B15" s="11">
        <v>2.4719386251540222E-2</v>
      </c>
    </row>
    <row r="16" spans="1:2">
      <c r="A16" s="13" t="s">
        <v>107</v>
      </c>
      <c r="B16" s="11">
        <v>2.9892703508067591E-2</v>
      </c>
    </row>
    <row r="17" spans="1:2">
      <c r="A17" s="13" t="s">
        <v>108</v>
      </c>
      <c r="B17" s="11">
        <v>3.3220677208109416E-2</v>
      </c>
    </row>
    <row r="18" spans="1:2">
      <c r="A18" s="13" t="s">
        <v>109</v>
      </c>
      <c r="B18" s="11">
        <v>6.4396257324090253E-2</v>
      </c>
    </row>
    <row r="19" spans="1:2">
      <c r="A19" s="13" t="s">
        <v>110</v>
      </c>
      <c r="B19" s="11">
        <v>2.9149151406004329E-2</v>
      </c>
    </row>
    <row r="20" spans="1:2">
      <c r="A20" s="13" t="s">
        <v>111</v>
      </c>
      <c r="B20" s="11">
        <v>3.2872884607568674E-2</v>
      </c>
    </row>
    <row r="21" spans="1:2">
      <c r="A21" s="13" t="s">
        <v>112</v>
      </c>
      <c r="B21" s="11">
        <v>2.2184974936272757E-2</v>
      </c>
    </row>
    <row r="22" spans="1:2">
      <c r="A22" s="13" t="s">
        <v>113</v>
      </c>
      <c r="B22" s="11">
        <v>3.4362428948909139E-2</v>
      </c>
    </row>
    <row r="23" spans="1:2">
      <c r="A23" s="13" t="s">
        <v>114</v>
      </c>
      <c r="B23" s="11">
        <v>3.8318338319872559E-2</v>
      </c>
    </row>
    <row r="24" spans="1:2">
      <c r="A24" s="13" t="s">
        <v>115</v>
      </c>
      <c r="B24" s="11">
        <v>2.7300851256434132E-2</v>
      </c>
    </row>
    <row r="25" spans="1:2">
      <c r="A25" s="13" t="s">
        <v>116</v>
      </c>
      <c r="B25" s="11">
        <v>1.5461057946175921E-2</v>
      </c>
    </row>
    <row r="26" spans="1:2">
      <c r="A26" s="13" t="s">
        <v>117</v>
      </c>
      <c r="B26" s="11">
        <v>2.2298770008384719E-2</v>
      </c>
    </row>
    <row r="27" spans="1:2">
      <c r="A27" s="13" t="s">
        <v>118</v>
      </c>
      <c r="B27" s="11">
        <v>1.9641842810825601E-2</v>
      </c>
    </row>
    <row r="28" spans="1:2">
      <c r="A28" s="13" t="s">
        <v>119</v>
      </c>
      <c r="B28" s="11">
        <v>2.7494235981839227E-2</v>
      </c>
    </row>
    <row r="29" spans="1:2">
      <c r="A29" s="13" t="s">
        <v>120</v>
      </c>
      <c r="B29" s="11">
        <v>3.5550752282130858E-2</v>
      </c>
    </row>
    <row r="30" spans="1:2">
      <c r="A30" s="13" t="s">
        <v>121</v>
      </c>
      <c r="B30" s="11">
        <v>0.1023374150728809</v>
      </c>
    </row>
    <row r="31" spans="1:2">
      <c r="A31" s="13" t="s">
        <v>122</v>
      </c>
      <c r="B31" s="11">
        <v>2.6017563160336508E-2</v>
      </c>
    </row>
    <row r="32" spans="1:2">
      <c r="A32" s="13" t="s">
        <v>123</v>
      </c>
      <c r="B32" s="11">
        <v>4.0416844605133478E-2</v>
      </c>
    </row>
    <row r="33" spans="1:2">
      <c r="A33" s="13" t="s">
        <v>124</v>
      </c>
      <c r="B33" s="11">
        <v>3.320603176197811E-2</v>
      </c>
    </row>
    <row r="34" spans="1:2">
      <c r="A34" s="13" t="s">
        <v>125</v>
      </c>
      <c r="B34" s="11">
        <v>1.9275219864838572E-2</v>
      </c>
    </row>
    <row r="35" spans="1:2">
      <c r="A35" s="13" t="s">
        <v>126</v>
      </c>
      <c r="B35" s="11">
        <v>1.9601168427467966E-2</v>
      </c>
    </row>
    <row r="36" spans="1:2">
      <c r="A36" s="13" t="s">
        <v>29</v>
      </c>
      <c r="B36" s="11">
        <v>2.3702982490951839E-2</v>
      </c>
    </row>
    <row r="37" spans="1:2">
      <c r="A37" s="13" t="s">
        <v>127</v>
      </c>
      <c r="B37" s="11">
        <v>1.5078399802771619E-2</v>
      </c>
    </row>
    <row r="38" spans="1:2">
      <c r="A38" s="13" t="s">
        <v>128</v>
      </c>
      <c r="B38" s="11">
        <v>1.9435598088034144E-2</v>
      </c>
    </row>
    <row r="39" spans="1:2">
      <c r="A39" s="13" t="s">
        <v>129</v>
      </c>
      <c r="B39" s="11">
        <v>1.8967889497817299E-2</v>
      </c>
    </row>
    <row r="40" spans="1:2">
      <c r="A40" s="13" t="s">
        <v>130</v>
      </c>
      <c r="B40" s="11">
        <v>1.8901600515895678E-2</v>
      </c>
    </row>
    <row r="41" spans="1:2">
      <c r="A41" s="14"/>
      <c r="B41" s="11"/>
    </row>
    <row r="42" spans="1:2">
      <c r="A42" s="14"/>
      <c r="B42" s="11"/>
    </row>
    <row r="43" spans="1:2">
      <c r="A43" s="15" t="s">
        <v>155</v>
      </c>
      <c r="B43" s="11"/>
    </row>
    <row r="44" spans="1:2">
      <c r="A44" s="13" t="s">
        <v>131</v>
      </c>
      <c r="B44" s="11">
        <v>5.3322685010229687E-2</v>
      </c>
    </row>
    <row r="45" spans="1:2">
      <c r="A45" s="13" t="s">
        <v>132</v>
      </c>
      <c r="B45" s="11">
        <v>8.0381426273808579E-2</v>
      </c>
    </row>
    <row r="46" spans="1:2">
      <c r="A46" s="13" t="s">
        <v>133</v>
      </c>
      <c r="B46" s="11">
        <v>3.1175339157399635E-2</v>
      </c>
    </row>
    <row r="47" spans="1:2">
      <c r="A47" s="13" t="s">
        <v>134</v>
      </c>
      <c r="B47" s="11">
        <v>7.5801420264895045E-2</v>
      </c>
    </row>
    <row r="48" spans="1:2">
      <c r="A48" s="13" t="s">
        <v>135</v>
      </c>
      <c r="B48" s="11">
        <v>3.8920935783584E-2</v>
      </c>
    </row>
    <row r="49" spans="1:2">
      <c r="A49" s="13" t="s">
        <v>136</v>
      </c>
      <c r="B49" s="11">
        <v>4.3035996126488042E-2</v>
      </c>
    </row>
    <row r="50" spans="1:2">
      <c r="A50" s="13" t="s">
        <v>137</v>
      </c>
      <c r="B50" s="11">
        <v>7.9413088165362536E-2</v>
      </c>
    </row>
    <row r="51" spans="1:2">
      <c r="A51" s="13" t="s">
        <v>138</v>
      </c>
      <c r="B51" s="11">
        <v>8.5954509363103407E-2</v>
      </c>
    </row>
    <row r="52" spans="1:2">
      <c r="A52" s="13" t="s">
        <v>139</v>
      </c>
      <c r="B52" s="11">
        <v>2.4573027792736155E-2</v>
      </c>
    </row>
    <row r="53" spans="1:2">
      <c r="A53" s="13" t="s">
        <v>140</v>
      </c>
      <c r="B53" s="11">
        <v>6.2368190332799493E-2</v>
      </c>
    </row>
    <row r="54" spans="1:2">
      <c r="A54" s="13" t="s">
        <v>141</v>
      </c>
      <c r="B54" s="11">
        <v>0</v>
      </c>
    </row>
    <row r="55" spans="1:2">
      <c r="A55" s="13" t="s">
        <v>142</v>
      </c>
      <c r="B55" s="11">
        <v>4.8062949026964452E-2</v>
      </c>
    </row>
    <row r="56" spans="1:2">
      <c r="A56" s="13" t="s">
        <v>143</v>
      </c>
      <c r="B56" s="11">
        <v>2.7884391078713426E-2</v>
      </c>
    </row>
    <row r="57" spans="1:2">
      <c r="A57" s="13" t="s">
        <v>144</v>
      </c>
      <c r="B57" s="11">
        <v>1.4370421615402269E-2</v>
      </c>
    </row>
    <row r="58" spans="1:2">
      <c r="A58" s="13" t="s">
        <v>145</v>
      </c>
      <c r="B58" s="11">
        <v>6.7864250266365901E-3</v>
      </c>
    </row>
    <row r="59" spans="1:2">
      <c r="A59" s="13" t="s">
        <v>146</v>
      </c>
      <c r="B59" s="11">
        <v>9.5090184711451281E-2</v>
      </c>
    </row>
    <row r="60" spans="1:2">
      <c r="A60" s="13" t="s">
        <v>147</v>
      </c>
      <c r="B60" s="11">
        <v>3.922972299431822E-2</v>
      </c>
    </row>
    <row r="61" spans="1:2">
      <c r="A61" s="13" t="s">
        <v>148</v>
      </c>
      <c r="B61" s="11">
        <v>2.6278055170308116E-2</v>
      </c>
    </row>
    <row r="62" spans="1:2">
      <c r="A62" s="13" t="s">
        <v>149</v>
      </c>
      <c r="B62" s="11">
        <v>3.3383548576060518E-2</v>
      </c>
    </row>
    <row r="63" spans="1:2">
      <c r="A63" s="13" t="s">
        <v>150</v>
      </c>
      <c r="B63" s="11">
        <v>5.4974090031589963E-2</v>
      </c>
    </row>
    <row r="64" spans="1:2">
      <c r="A64" s="13" t="s">
        <v>151</v>
      </c>
      <c r="B64" s="11">
        <v>4.2918002189314798E-3</v>
      </c>
    </row>
    <row r="65" spans="1:2">
      <c r="A65" s="13" t="s">
        <v>152</v>
      </c>
      <c r="B65" s="11">
        <v>0</v>
      </c>
    </row>
    <row r="66" spans="1:2">
      <c r="A66" s="13" t="s">
        <v>153</v>
      </c>
      <c r="B66" s="11">
        <v>0.10386677753645113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427"/>
  <sheetViews>
    <sheetView workbookViewId="0">
      <pane xSplit="1" ySplit="1" topLeftCell="B426" activePane="bottomRight" state="frozen"/>
      <selection pane="topRight" activeCell="B1" sqref="B1"/>
      <selection pane="bottomLeft" activeCell="A2" sqref="A2"/>
      <selection pane="bottomRight" activeCell="B39" sqref="B39"/>
    </sheetView>
  </sheetViews>
  <sheetFormatPr defaultRowHeight="15"/>
  <cols>
    <col min="1" max="1" width="13.42578125" bestFit="1" customWidth="1"/>
    <col min="2" max="2" width="13.42578125" customWidth="1"/>
    <col min="3" max="3" width="9.140625" style="80"/>
    <col min="4" max="4" width="17.5703125" style="8" bestFit="1" customWidth="1"/>
    <col min="5" max="5" width="17.5703125" style="8" customWidth="1"/>
    <col min="6" max="6" width="24.85546875" bestFit="1" customWidth="1"/>
    <col min="7" max="7" width="9.5703125" bestFit="1" customWidth="1"/>
    <col min="8" max="8" width="9.5703125" customWidth="1"/>
    <col min="9" max="9" width="11.85546875" bestFit="1" customWidth="1"/>
    <col min="10" max="10" width="11.28515625" bestFit="1" customWidth="1"/>
    <col min="11" max="11" width="23.28515625" bestFit="1" customWidth="1"/>
  </cols>
  <sheetData>
    <row r="1" spans="1:11">
      <c r="A1" s="2" t="s">
        <v>612</v>
      </c>
      <c r="B1" s="2" t="s">
        <v>833</v>
      </c>
      <c r="C1" s="79" t="s">
        <v>172</v>
      </c>
      <c r="D1" s="37" t="s">
        <v>613</v>
      </c>
      <c r="E1" s="37" t="s">
        <v>847</v>
      </c>
      <c r="F1" s="2" t="s">
        <v>623</v>
      </c>
      <c r="G1" s="2" t="s">
        <v>831</v>
      </c>
      <c r="H1" s="2" t="s">
        <v>832</v>
      </c>
      <c r="I1" s="2" t="s">
        <v>156</v>
      </c>
      <c r="J1" s="2" t="s">
        <v>157</v>
      </c>
      <c r="K1" s="2" t="s">
        <v>614</v>
      </c>
    </row>
    <row r="2" spans="1:11">
      <c r="A2" s="40" t="s">
        <v>318</v>
      </c>
      <c r="B2" s="40"/>
      <c r="C2" s="79">
        <v>302</v>
      </c>
      <c r="D2" s="37" t="s">
        <v>28</v>
      </c>
      <c r="E2" s="37" t="str">
        <f>C2&amp;D2</f>
        <v>302SG</v>
      </c>
      <c r="F2" s="2" t="s">
        <v>624</v>
      </c>
      <c r="G2" s="2" t="s">
        <v>822</v>
      </c>
      <c r="H2" s="2" t="s">
        <v>823</v>
      </c>
      <c r="I2" s="2" t="str">
        <f t="shared" ref="I2:I65" si="0">G2&amp;D2</f>
        <v>DINTPSG</v>
      </c>
      <c r="J2" s="2" t="str">
        <f t="shared" ref="J2:J65" si="1">H2&amp;D2</f>
        <v>INTPSG</v>
      </c>
      <c r="K2" s="2" t="s">
        <v>627</v>
      </c>
    </row>
    <row r="3" spans="1:11">
      <c r="A3" s="40" t="s">
        <v>319</v>
      </c>
      <c r="B3" s="40"/>
      <c r="C3" s="79">
        <v>302</v>
      </c>
      <c r="D3" s="37" t="s">
        <v>600</v>
      </c>
      <c r="E3" s="37" t="str">
        <f t="shared" ref="E3:E66" si="2">C3&amp;D3</f>
        <v>302ID</v>
      </c>
      <c r="F3" s="2" t="s">
        <v>624</v>
      </c>
      <c r="G3" s="2" t="s">
        <v>822</v>
      </c>
      <c r="H3" s="2" t="s">
        <v>823</v>
      </c>
      <c r="I3" s="2" t="str">
        <f t="shared" si="0"/>
        <v>DINTPID</v>
      </c>
      <c r="J3" s="2" t="str">
        <f t="shared" si="1"/>
        <v>INTPID</v>
      </c>
      <c r="K3" s="2" t="s">
        <v>627</v>
      </c>
    </row>
    <row r="4" spans="1:11">
      <c r="A4" s="40" t="s">
        <v>320</v>
      </c>
      <c r="B4" s="40"/>
      <c r="C4" s="79">
        <v>302</v>
      </c>
      <c r="D4" s="37" t="s">
        <v>28</v>
      </c>
      <c r="E4" s="37" t="str">
        <f t="shared" si="2"/>
        <v>302SG</v>
      </c>
      <c r="F4" s="2" t="s">
        <v>624</v>
      </c>
      <c r="G4" s="2" t="s">
        <v>822</v>
      </c>
      <c r="H4" s="2" t="s">
        <v>823</v>
      </c>
      <c r="I4" s="2" t="str">
        <f t="shared" si="0"/>
        <v>DINTPSG</v>
      </c>
      <c r="J4" s="2" t="str">
        <f t="shared" si="1"/>
        <v>INTPSG</v>
      </c>
      <c r="K4" s="2" t="s">
        <v>627</v>
      </c>
    </row>
    <row r="5" spans="1:11">
      <c r="A5" s="40" t="s">
        <v>321</v>
      </c>
      <c r="B5" s="40"/>
      <c r="C5" s="79">
        <v>302</v>
      </c>
      <c r="D5" s="37" t="s">
        <v>28</v>
      </c>
      <c r="E5" s="37" t="str">
        <f t="shared" si="2"/>
        <v>302SG</v>
      </c>
      <c r="F5" s="2" t="s">
        <v>624</v>
      </c>
      <c r="G5" s="2" t="s">
        <v>822</v>
      </c>
      <c r="H5" s="2" t="s">
        <v>823</v>
      </c>
      <c r="I5" s="2" t="str">
        <f t="shared" si="0"/>
        <v>DINTPSG</v>
      </c>
      <c r="J5" s="2" t="str">
        <f t="shared" si="1"/>
        <v>INTPSG</v>
      </c>
      <c r="K5" s="2" t="s">
        <v>627</v>
      </c>
    </row>
    <row r="6" spans="1:11">
      <c r="A6" s="40" t="s">
        <v>322</v>
      </c>
      <c r="B6" s="40"/>
      <c r="C6" s="79">
        <v>302</v>
      </c>
      <c r="D6" s="37" t="s">
        <v>28</v>
      </c>
      <c r="E6" s="37" t="str">
        <f t="shared" si="2"/>
        <v>302SG</v>
      </c>
      <c r="F6" s="2" t="s">
        <v>624</v>
      </c>
      <c r="G6" s="2" t="s">
        <v>822</v>
      </c>
      <c r="H6" s="2" t="s">
        <v>823</v>
      </c>
      <c r="I6" s="2" t="str">
        <f t="shared" si="0"/>
        <v>DINTPSG</v>
      </c>
      <c r="J6" s="2" t="str">
        <f t="shared" si="1"/>
        <v>INTPSG</v>
      </c>
      <c r="K6" s="2" t="s">
        <v>627</v>
      </c>
    </row>
    <row r="7" spans="1:11">
      <c r="A7" s="40" t="s">
        <v>323</v>
      </c>
      <c r="B7" s="40"/>
      <c r="C7" s="79">
        <v>303</v>
      </c>
      <c r="D7" s="37" t="s">
        <v>599</v>
      </c>
      <c r="E7" s="37" t="str">
        <f t="shared" si="2"/>
        <v>303CA</v>
      </c>
      <c r="F7" s="2" t="s">
        <v>624</v>
      </c>
      <c r="G7" s="2" t="s">
        <v>822</v>
      </c>
      <c r="H7" s="2" t="s">
        <v>823</v>
      </c>
      <c r="I7" s="2" t="str">
        <f t="shared" si="0"/>
        <v>DINTPCA</v>
      </c>
      <c r="J7" s="2" t="str">
        <f t="shared" si="1"/>
        <v>INTPCA</v>
      </c>
      <c r="K7" s="2" t="s">
        <v>627</v>
      </c>
    </row>
    <row r="8" spans="1:11">
      <c r="A8" s="40" t="s">
        <v>324</v>
      </c>
      <c r="B8" s="40"/>
      <c r="C8" s="79">
        <v>303</v>
      </c>
      <c r="D8" s="37" t="s">
        <v>606</v>
      </c>
      <c r="E8" s="37" t="str">
        <f t="shared" si="2"/>
        <v>303CN</v>
      </c>
      <c r="F8" s="2" t="s">
        <v>624</v>
      </c>
      <c r="G8" s="2" t="s">
        <v>822</v>
      </c>
      <c r="H8" s="2" t="s">
        <v>823</v>
      </c>
      <c r="I8" s="2" t="str">
        <f t="shared" si="0"/>
        <v>DINTPCN</v>
      </c>
      <c r="J8" s="2" t="str">
        <f t="shared" si="1"/>
        <v>INTPCN</v>
      </c>
      <c r="K8" s="2" t="s">
        <v>627</v>
      </c>
    </row>
    <row r="9" spans="1:11">
      <c r="A9" s="40" t="s">
        <v>325</v>
      </c>
      <c r="B9" s="40"/>
      <c r="C9" s="79">
        <v>303</v>
      </c>
      <c r="D9" s="37" t="s">
        <v>600</v>
      </c>
      <c r="E9" s="37" t="str">
        <f t="shared" si="2"/>
        <v>303ID</v>
      </c>
      <c r="F9" s="2" t="s">
        <v>624</v>
      </c>
      <c r="G9" s="2" t="s">
        <v>822</v>
      </c>
      <c r="H9" s="2" t="s">
        <v>823</v>
      </c>
      <c r="I9" s="2" t="str">
        <f t="shared" si="0"/>
        <v>DINTPID</v>
      </c>
      <c r="J9" s="2" t="str">
        <f t="shared" si="1"/>
        <v>INTPID</v>
      </c>
      <c r="K9" s="2" t="s">
        <v>627</v>
      </c>
    </row>
    <row r="10" spans="1:11">
      <c r="A10" s="40" t="s">
        <v>326</v>
      </c>
      <c r="B10" s="40"/>
      <c r="C10" s="79">
        <v>303</v>
      </c>
      <c r="D10" s="37" t="s">
        <v>601</v>
      </c>
      <c r="E10" s="37" t="str">
        <f t="shared" si="2"/>
        <v>303OR</v>
      </c>
      <c r="F10" s="2" t="s">
        <v>624</v>
      </c>
      <c r="G10" s="2" t="s">
        <v>822</v>
      </c>
      <c r="H10" s="2" t="s">
        <v>823</v>
      </c>
      <c r="I10" s="2" t="str">
        <f t="shared" si="0"/>
        <v>DINTPOR</v>
      </c>
      <c r="J10" s="2" t="str">
        <f t="shared" si="1"/>
        <v>INTPOR</v>
      </c>
      <c r="K10" s="2" t="s">
        <v>627</v>
      </c>
    </row>
    <row r="11" spans="1:11">
      <c r="A11" s="40" t="s">
        <v>327</v>
      </c>
      <c r="B11" s="40"/>
      <c r="C11" s="79">
        <v>303</v>
      </c>
      <c r="D11" s="37" t="s">
        <v>166</v>
      </c>
      <c r="E11" s="37" t="str">
        <f t="shared" si="2"/>
        <v>303SE</v>
      </c>
      <c r="F11" s="2" t="s">
        <v>624</v>
      </c>
      <c r="G11" s="2" t="s">
        <v>822</v>
      </c>
      <c r="H11" s="2" t="s">
        <v>823</v>
      </c>
      <c r="I11" s="2" t="str">
        <f t="shared" si="0"/>
        <v>DINTPSE</v>
      </c>
      <c r="J11" s="2" t="str">
        <f t="shared" si="1"/>
        <v>INTPSE</v>
      </c>
      <c r="K11" s="2" t="s">
        <v>627</v>
      </c>
    </row>
    <row r="12" spans="1:11">
      <c r="A12" s="40" t="s">
        <v>328</v>
      </c>
      <c r="B12" s="40"/>
      <c r="C12" s="79">
        <v>303</v>
      </c>
      <c r="D12" s="37" t="s">
        <v>28</v>
      </c>
      <c r="E12" s="37" t="str">
        <f t="shared" si="2"/>
        <v>303SG</v>
      </c>
      <c r="F12" s="2" t="s">
        <v>624</v>
      </c>
      <c r="G12" s="2" t="s">
        <v>822</v>
      </c>
      <c r="H12" s="2" t="s">
        <v>823</v>
      </c>
      <c r="I12" s="2" t="str">
        <f t="shared" si="0"/>
        <v>DINTPSG</v>
      </c>
      <c r="J12" s="2" t="str">
        <f t="shared" si="1"/>
        <v>INTPSG</v>
      </c>
      <c r="K12" s="2" t="s">
        <v>627</v>
      </c>
    </row>
    <row r="13" spans="1:11">
      <c r="A13" s="40" t="s">
        <v>329</v>
      </c>
      <c r="B13" s="40"/>
      <c r="C13" s="79">
        <v>303</v>
      </c>
      <c r="D13" s="37" t="s">
        <v>607</v>
      </c>
      <c r="E13" s="37" t="str">
        <f t="shared" si="2"/>
        <v>303SO</v>
      </c>
      <c r="F13" s="2" t="s">
        <v>624</v>
      </c>
      <c r="G13" s="2" t="s">
        <v>822</v>
      </c>
      <c r="H13" s="2" t="s">
        <v>823</v>
      </c>
      <c r="I13" s="2" t="str">
        <f t="shared" si="0"/>
        <v>DINTPSO</v>
      </c>
      <c r="J13" s="2" t="str">
        <f t="shared" si="1"/>
        <v>INTPSO</v>
      </c>
      <c r="K13" s="2" t="s">
        <v>627</v>
      </c>
    </row>
    <row r="14" spans="1:11">
      <c r="A14" s="40" t="s">
        <v>330</v>
      </c>
      <c r="B14" s="40"/>
      <c r="C14" s="79">
        <v>303</v>
      </c>
      <c r="D14" s="37" t="s">
        <v>602</v>
      </c>
      <c r="E14" s="37" t="str">
        <f t="shared" si="2"/>
        <v>303UT</v>
      </c>
      <c r="F14" s="2" t="s">
        <v>624</v>
      </c>
      <c r="G14" s="2" t="s">
        <v>822</v>
      </c>
      <c r="H14" s="2" t="s">
        <v>823</v>
      </c>
      <c r="I14" s="2" t="str">
        <f t="shared" si="0"/>
        <v>DINTPUT</v>
      </c>
      <c r="J14" s="2" t="str">
        <f t="shared" si="1"/>
        <v>INTPUT</v>
      </c>
      <c r="K14" s="2" t="s">
        <v>627</v>
      </c>
    </row>
    <row r="15" spans="1:11">
      <c r="A15" s="40" t="s">
        <v>331</v>
      </c>
      <c r="B15" s="40"/>
      <c r="C15" s="79">
        <v>303</v>
      </c>
      <c r="D15" s="37" t="s">
        <v>603</v>
      </c>
      <c r="E15" s="37" t="str">
        <f t="shared" si="2"/>
        <v>303WA</v>
      </c>
      <c r="F15" s="2" t="s">
        <v>624</v>
      </c>
      <c r="G15" s="2" t="s">
        <v>822</v>
      </c>
      <c r="H15" s="2" t="s">
        <v>823</v>
      </c>
      <c r="I15" s="2" t="str">
        <f t="shared" si="0"/>
        <v>DINTPWA</v>
      </c>
      <c r="J15" s="2" t="str">
        <f t="shared" si="1"/>
        <v>INTPWA</v>
      </c>
      <c r="K15" s="2" t="s">
        <v>627</v>
      </c>
    </row>
    <row r="16" spans="1:11">
      <c r="A16" s="40" t="s">
        <v>332</v>
      </c>
      <c r="B16" s="40"/>
      <c r="C16" s="79">
        <v>303</v>
      </c>
      <c r="D16" s="37" t="s">
        <v>604</v>
      </c>
      <c r="E16" s="37" t="str">
        <f t="shared" si="2"/>
        <v>303WYP</v>
      </c>
      <c r="F16" s="2" t="s">
        <v>624</v>
      </c>
      <c r="G16" s="2" t="s">
        <v>822</v>
      </c>
      <c r="H16" s="2" t="s">
        <v>823</v>
      </c>
      <c r="I16" s="2" t="str">
        <f t="shared" si="0"/>
        <v>DINTPWYP</v>
      </c>
      <c r="J16" s="2" t="str">
        <f t="shared" si="1"/>
        <v>INTPWYP</v>
      </c>
      <c r="K16" s="2" t="s">
        <v>627</v>
      </c>
    </row>
    <row r="17" spans="1:11">
      <c r="A17" s="40" t="s">
        <v>333</v>
      </c>
      <c r="B17" s="40"/>
      <c r="C17" s="79">
        <v>312</v>
      </c>
      <c r="D17" s="37" t="s">
        <v>28</v>
      </c>
      <c r="E17" s="37" t="str">
        <f t="shared" si="2"/>
        <v>312SG</v>
      </c>
      <c r="F17" s="2" t="s">
        <v>624</v>
      </c>
      <c r="G17" s="2" t="s">
        <v>828</v>
      </c>
      <c r="H17" s="2" t="s">
        <v>814</v>
      </c>
      <c r="I17" s="2" t="str">
        <f t="shared" si="0"/>
        <v>DSTMPSG</v>
      </c>
      <c r="J17" s="2" t="str">
        <f t="shared" si="1"/>
        <v>STMPSG</v>
      </c>
      <c r="K17" s="2" t="s">
        <v>615</v>
      </c>
    </row>
    <row r="18" spans="1:11">
      <c r="A18" s="40" t="s">
        <v>334</v>
      </c>
      <c r="B18" s="40"/>
      <c r="C18" s="79">
        <v>312</v>
      </c>
      <c r="D18" s="37" t="s">
        <v>28</v>
      </c>
      <c r="E18" s="37" t="str">
        <f t="shared" si="2"/>
        <v>312SG</v>
      </c>
      <c r="F18" s="2" t="s">
        <v>624</v>
      </c>
      <c r="G18" s="2" t="s">
        <v>828</v>
      </c>
      <c r="H18" s="2" t="s">
        <v>814</v>
      </c>
      <c r="I18" s="2" t="str">
        <f t="shared" si="0"/>
        <v>DSTMPSG</v>
      </c>
      <c r="J18" s="2" t="str">
        <f t="shared" si="1"/>
        <v>STMPSG</v>
      </c>
      <c r="K18" s="2" t="s">
        <v>615</v>
      </c>
    </row>
    <row r="19" spans="1:11">
      <c r="A19" s="40" t="s">
        <v>335</v>
      </c>
      <c r="B19" s="40"/>
      <c r="C19" s="79">
        <v>312</v>
      </c>
      <c r="D19" s="37" t="s">
        <v>28</v>
      </c>
      <c r="E19" s="37" t="str">
        <f t="shared" si="2"/>
        <v>312SG</v>
      </c>
      <c r="F19" s="2" t="s">
        <v>624</v>
      </c>
      <c r="G19" s="2" t="s">
        <v>828</v>
      </c>
      <c r="H19" s="2" t="s">
        <v>814</v>
      </c>
      <c r="I19" s="2" t="str">
        <f t="shared" si="0"/>
        <v>DSTMPSG</v>
      </c>
      <c r="J19" s="2" t="str">
        <f t="shared" si="1"/>
        <v>STMPSG</v>
      </c>
      <c r="K19" s="2" t="s">
        <v>615</v>
      </c>
    </row>
    <row r="20" spans="1:11">
      <c r="A20" s="40" t="s">
        <v>336</v>
      </c>
      <c r="B20" s="40"/>
      <c r="C20" s="79">
        <v>312</v>
      </c>
      <c r="D20" s="37" t="s">
        <v>28</v>
      </c>
      <c r="E20" s="37" t="str">
        <f t="shared" si="2"/>
        <v>312SG</v>
      </c>
      <c r="F20" s="2" t="s">
        <v>624</v>
      </c>
      <c r="G20" s="2" t="s">
        <v>828</v>
      </c>
      <c r="H20" s="2" t="s">
        <v>814</v>
      </c>
      <c r="I20" s="2" t="str">
        <f t="shared" si="0"/>
        <v>DSTMPSG</v>
      </c>
      <c r="J20" s="2" t="str">
        <f t="shared" si="1"/>
        <v>STMPSG</v>
      </c>
      <c r="K20" s="2" t="s">
        <v>615</v>
      </c>
    </row>
    <row r="21" spans="1:11">
      <c r="A21" s="40" t="s">
        <v>337</v>
      </c>
      <c r="B21" s="40"/>
      <c r="C21" s="79">
        <v>332</v>
      </c>
      <c r="D21" s="37" t="s">
        <v>28</v>
      </c>
      <c r="E21" s="37" t="str">
        <f t="shared" si="2"/>
        <v>332SG</v>
      </c>
      <c r="F21" s="2" t="s">
        <v>624</v>
      </c>
      <c r="G21" s="2" t="s">
        <v>820</v>
      </c>
      <c r="H21" s="2" t="s">
        <v>821</v>
      </c>
      <c r="I21" s="2" t="str">
        <f t="shared" si="0"/>
        <v>DHYDPSG</v>
      </c>
      <c r="J21" s="2" t="str">
        <f t="shared" si="1"/>
        <v>HYDPSG</v>
      </c>
      <c r="K21" s="2" t="s">
        <v>618</v>
      </c>
    </row>
    <row r="22" spans="1:11">
      <c r="A22" s="40" t="s">
        <v>338</v>
      </c>
      <c r="B22" s="40"/>
      <c r="C22" s="79">
        <v>332</v>
      </c>
      <c r="D22" s="37" t="s">
        <v>28</v>
      </c>
      <c r="E22" s="37" t="str">
        <f t="shared" si="2"/>
        <v>332SG</v>
      </c>
      <c r="F22" s="2" t="s">
        <v>624</v>
      </c>
      <c r="G22" s="2" t="s">
        <v>820</v>
      </c>
      <c r="H22" s="2" t="s">
        <v>821</v>
      </c>
      <c r="I22" s="2" t="str">
        <f t="shared" si="0"/>
        <v>DHYDPSG</v>
      </c>
      <c r="J22" s="2" t="str">
        <f t="shared" si="1"/>
        <v>HYDPSG</v>
      </c>
      <c r="K22" s="2" t="s">
        <v>618</v>
      </c>
    </row>
    <row r="23" spans="1:11">
      <c r="A23" s="40" t="s">
        <v>339</v>
      </c>
      <c r="B23" s="40"/>
      <c r="C23" s="79">
        <v>332</v>
      </c>
      <c r="D23" s="37" t="s">
        <v>28</v>
      </c>
      <c r="E23" s="37" t="str">
        <f t="shared" si="2"/>
        <v>332SG</v>
      </c>
      <c r="F23" s="2" t="s">
        <v>624</v>
      </c>
      <c r="G23" s="2" t="s">
        <v>820</v>
      </c>
      <c r="H23" s="2" t="s">
        <v>821</v>
      </c>
      <c r="I23" s="2" t="str">
        <f t="shared" si="0"/>
        <v>DHYDPSG</v>
      </c>
      <c r="J23" s="2" t="str">
        <f t="shared" si="1"/>
        <v>HYDPSG</v>
      </c>
      <c r="K23" s="2" t="s">
        <v>618</v>
      </c>
    </row>
    <row r="24" spans="1:11">
      <c r="A24" s="40" t="s">
        <v>340</v>
      </c>
      <c r="B24" s="40"/>
      <c r="C24" s="79">
        <v>332</v>
      </c>
      <c r="D24" s="37" t="s">
        <v>28</v>
      </c>
      <c r="E24" s="37" t="str">
        <f t="shared" si="2"/>
        <v>332SG</v>
      </c>
      <c r="F24" s="2" t="s">
        <v>624</v>
      </c>
      <c r="G24" s="2" t="s">
        <v>820</v>
      </c>
      <c r="H24" s="2" t="s">
        <v>821</v>
      </c>
      <c r="I24" s="2" t="str">
        <f t="shared" si="0"/>
        <v>DHYDPSG</v>
      </c>
      <c r="J24" s="2" t="str">
        <f t="shared" si="1"/>
        <v>HYDPSG</v>
      </c>
      <c r="K24" s="2" t="s">
        <v>618</v>
      </c>
    </row>
    <row r="25" spans="1:11">
      <c r="A25" s="40" t="s">
        <v>341</v>
      </c>
      <c r="B25" s="40"/>
      <c r="C25" s="79">
        <v>343</v>
      </c>
      <c r="D25" s="37" t="s">
        <v>28</v>
      </c>
      <c r="E25" s="37" t="str">
        <f t="shared" si="2"/>
        <v>343SG</v>
      </c>
      <c r="F25" s="2" t="s">
        <v>624</v>
      </c>
      <c r="G25" s="2" t="s">
        <v>826</v>
      </c>
      <c r="H25" s="2" t="s">
        <v>827</v>
      </c>
      <c r="I25" s="2" t="str">
        <f t="shared" si="0"/>
        <v>DOTHPSG</v>
      </c>
      <c r="J25" s="2" t="str">
        <f t="shared" si="1"/>
        <v>OTHPSG</v>
      </c>
      <c r="K25" s="2" t="s">
        <v>620</v>
      </c>
    </row>
    <row r="26" spans="1:11">
      <c r="A26" s="40" t="s">
        <v>342</v>
      </c>
      <c r="B26" s="40"/>
      <c r="C26" s="79">
        <v>343</v>
      </c>
      <c r="D26" s="37" t="s">
        <v>28</v>
      </c>
      <c r="E26" s="37" t="str">
        <f t="shared" si="2"/>
        <v>343SG</v>
      </c>
      <c r="F26" s="2" t="s">
        <v>624</v>
      </c>
      <c r="G26" s="2" t="s">
        <v>826</v>
      </c>
      <c r="H26" s="2" t="s">
        <v>827</v>
      </c>
      <c r="I26" s="2" t="str">
        <f t="shared" si="0"/>
        <v>DOTHPSG</v>
      </c>
      <c r="J26" s="2" t="str">
        <f t="shared" si="1"/>
        <v>OTHPSG</v>
      </c>
      <c r="K26" s="2" t="s">
        <v>620</v>
      </c>
    </row>
    <row r="27" spans="1:11">
      <c r="A27" s="40" t="s">
        <v>343</v>
      </c>
      <c r="B27" s="40"/>
      <c r="C27" s="79">
        <v>343</v>
      </c>
      <c r="D27" s="37" t="s">
        <v>28</v>
      </c>
      <c r="E27" s="37" t="str">
        <f t="shared" si="2"/>
        <v>343SG</v>
      </c>
      <c r="F27" s="2" t="s">
        <v>624</v>
      </c>
      <c r="G27" s="2" t="s">
        <v>826</v>
      </c>
      <c r="H27" s="2" t="s">
        <v>827</v>
      </c>
      <c r="I27" s="2" t="str">
        <f t="shared" si="0"/>
        <v>DOTHPSG</v>
      </c>
      <c r="J27" s="2" t="str">
        <f t="shared" si="1"/>
        <v>OTHPSG</v>
      </c>
      <c r="K27" s="2" t="s">
        <v>621</v>
      </c>
    </row>
    <row r="28" spans="1:11">
      <c r="A28" s="40" t="s">
        <v>344</v>
      </c>
      <c r="B28" s="40"/>
      <c r="C28" s="79">
        <v>343</v>
      </c>
      <c r="D28" s="37" t="s">
        <v>28</v>
      </c>
      <c r="E28" s="37" t="str">
        <f t="shared" si="2"/>
        <v>343SG</v>
      </c>
      <c r="F28" s="2" t="s">
        <v>624</v>
      </c>
      <c r="G28" s="2" t="s">
        <v>826</v>
      </c>
      <c r="H28" s="2" t="s">
        <v>827</v>
      </c>
      <c r="I28" s="2" t="str">
        <f t="shared" si="0"/>
        <v>DOTHPSG</v>
      </c>
      <c r="J28" s="2" t="str">
        <f t="shared" si="1"/>
        <v>OTHPSG</v>
      </c>
      <c r="K28" s="2" t="s">
        <v>620</v>
      </c>
    </row>
    <row r="29" spans="1:11">
      <c r="A29" s="40" t="s">
        <v>345</v>
      </c>
      <c r="B29" s="40"/>
      <c r="C29" s="79">
        <v>355</v>
      </c>
      <c r="D29" s="37" t="s">
        <v>28</v>
      </c>
      <c r="E29" s="37" t="str">
        <f t="shared" si="2"/>
        <v>355SG</v>
      </c>
      <c r="F29" s="2" t="s">
        <v>624</v>
      </c>
      <c r="G29" s="2" t="s">
        <v>829</v>
      </c>
      <c r="H29" s="2" t="s">
        <v>830</v>
      </c>
      <c r="I29" s="2" t="str">
        <f t="shared" si="0"/>
        <v>DTRNPSG</v>
      </c>
      <c r="J29" s="2" t="str">
        <f t="shared" si="1"/>
        <v>TRNPSG</v>
      </c>
      <c r="K29" s="2" t="s">
        <v>622</v>
      </c>
    </row>
    <row r="30" spans="1:11">
      <c r="A30" s="40" t="s">
        <v>346</v>
      </c>
      <c r="B30" s="40"/>
      <c r="C30" s="79">
        <v>355</v>
      </c>
      <c r="D30" s="37" t="s">
        <v>28</v>
      </c>
      <c r="E30" s="37" t="str">
        <f t="shared" si="2"/>
        <v>355SG</v>
      </c>
      <c r="F30" s="2" t="s">
        <v>624</v>
      </c>
      <c r="G30" s="2" t="s">
        <v>829</v>
      </c>
      <c r="H30" s="2" t="s">
        <v>830</v>
      </c>
      <c r="I30" s="2" t="str">
        <f t="shared" si="0"/>
        <v>DTRNPSG</v>
      </c>
      <c r="J30" s="2" t="str">
        <f t="shared" si="1"/>
        <v>TRNPSG</v>
      </c>
      <c r="K30" s="2" t="s">
        <v>622</v>
      </c>
    </row>
    <row r="31" spans="1:11">
      <c r="A31" s="40" t="s">
        <v>347</v>
      </c>
      <c r="B31" s="40"/>
      <c r="C31" s="79">
        <v>355</v>
      </c>
      <c r="D31" s="37" t="s">
        <v>28</v>
      </c>
      <c r="E31" s="37" t="str">
        <f t="shared" si="2"/>
        <v>355SG</v>
      </c>
      <c r="F31" s="2" t="s">
        <v>624</v>
      </c>
      <c r="G31" s="2" t="s">
        <v>829</v>
      </c>
      <c r="H31" s="2" t="s">
        <v>830</v>
      </c>
      <c r="I31" s="2" t="str">
        <f t="shared" si="0"/>
        <v>DTRNPSG</v>
      </c>
      <c r="J31" s="2" t="str">
        <f t="shared" si="1"/>
        <v>TRNPSG</v>
      </c>
      <c r="K31" s="2" t="s">
        <v>622</v>
      </c>
    </row>
    <row r="32" spans="1:11">
      <c r="A32" s="40" t="s">
        <v>348</v>
      </c>
      <c r="B32" s="40"/>
      <c r="C32" s="79">
        <v>360</v>
      </c>
      <c r="D32" s="37" t="s">
        <v>599</v>
      </c>
      <c r="E32" s="37" t="str">
        <f t="shared" si="2"/>
        <v>360CA</v>
      </c>
      <c r="F32" s="2" t="s">
        <v>624</v>
      </c>
      <c r="G32" s="2" t="s">
        <v>816</v>
      </c>
      <c r="H32" s="2" t="s">
        <v>815</v>
      </c>
      <c r="I32" s="2" t="str">
        <f t="shared" si="0"/>
        <v>DDSTPCA</v>
      </c>
      <c r="J32" s="2" t="str">
        <f t="shared" si="1"/>
        <v>DSTPCA</v>
      </c>
      <c r="K32" s="2" t="s">
        <v>616</v>
      </c>
    </row>
    <row r="33" spans="1:11">
      <c r="A33" s="40" t="s">
        <v>349</v>
      </c>
      <c r="B33" s="40"/>
      <c r="C33" s="79">
        <v>360</v>
      </c>
      <c r="D33" s="41" t="s">
        <v>600</v>
      </c>
      <c r="E33" s="37" t="str">
        <f t="shared" si="2"/>
        <v>360ID</v>
      </c>
      <c r="F33" s="2" t="s">
        <v>624</v>
      </c>
      <c r="G33" s="2" t="s">
        <v>816</v>
      </c>
      <c r="H33" s="2" t="s">
        <v>815</v>
      </c>
      <c r="I33" s="2" t="str">
        <f t="shared" si="0"/>
        <v>DDSTPID</v>
      </c>
      <c r="J33" s="2" t="str">
        <f t="shared" si="1"/>
        <v>DSTPID</v>
      </c>
      <c r="K33" s="2" t="s">
        <v>616</v>
      </c>
    </row>
    <row r="34" spans="1:11">
      <c r="A34" s="40" t="s">
        <v>350</v>
      </c>
      <c r="B34" s="40"/>
      <c r="C34" s="79">
        <v>360</v>
      </c>
      <c r="D34" s="41" t="s">
        <v>601</v>
      </c>
      <c r="E34" s="37" t="str">
        <f t="shared" si="2"/>
        <v>360OR</v>
      </c>
      <c r="F34" s="2" t="s">
        <v>624</v>
      </c>
      <c r="G34" s="2" t="s">
        <v>816</v>
      </c>
      <c r="H34" s="2" t="s">
        <v>815</v>
      </c>
      <c r="I34" s="2" t="str">
        <f t="shared" si="0"/>
        <v>DDSTPOR</v>
      </c>
      <c r="J34" s="2" t="str">
        <f t="shared" si="1"/>
        <v>DSTPOR</v>
      </c>
      <c r="K34" s="2" t="s">
        <v>616</v>
      </c>
    </row>
    <row r="35" spans="1:11">
      <c r="A35" s="40" t="s">
        <v>351</v>
      </c>
      <c r="B35" s="40"/>
      <c r="C35" s="79">
        <v>360</v>
      </c>
      <c r="D35" s="41" t="s">
        <v>602</v>
      </c>
      <c r="E35" s="37" t="str">
        <f t="shared" si="2"/>
        <v>360UT</v>
      </c>
      <c r="F35" s="2" t="s">
        <v>624</v>
      </c>
      <c r="G35" s="2" t="s">
        <v>816</v>
      </c>
      <c r="H35" s="2" t="s">
        <v>815</v>
      </c>
      <c r="I35" s="2" t="str">
        <f t="shared" si="0"/>
        <v>DDSTPUT</v>
      </c>
      <c r="J35" s="2" t="str">
        <f t="shared" si="1"/>
        <v>DSTPUT</v>
      </c>
      <c r="K35" s="2" t="s">
        <v>616</v>
      </c>
    </row>
    <row r="36" spans="1:11">
      <c r="A36" s="40" t="s">
        <v>352</v>
      </c>
      <c r="B36" s="40"/>
      <c r="C36" s="79">
        <v>360</v>
      </c>
      <c r="D36" s="41" t="s">
        <v>603</v>
      </c>
      <c r="E36" s="37" t="str">
        <f t="shared" si="2"/>
        <v>360WA</v>
      </c>
      <c r="F36" s="2" t="s">
        <v>624</v>
      </c>
      <c r="G36" s="2" t="s">
        <v>816</v>
      </c>
      <c r="H36" s="2" t="s">
        <v>815</v>
      </c>
      <c r="I36" s="2" t="str">
        <f t="shared" si="0"/>
        <v>DDSTPWA</v>
      </c>
      <c r="J36" s="2" t="str">
        <f t="shared" si="1"/>
        <v>DSTPWA</v>
      </c>
      <c r="K36" s="2" t="s">
        <v>616</v>
      </c>
    </row>
    <row r="37" spans="1:11">
      <c r="A37" s="40" t="s">
        <v>353</v>
      </c>
      <c r="B37" s="40"/>
      <c r="C37" s="79">
        <v>360</v>
      </c>
      <c r="D37" s="41" t="s">
        <v>604</v>
      </c>
      <c r="E37" s="37" t="str">
        <f t="shared" si="2"/>
        <v>360WYP</v>
      </c>
      <c r="F37" s="2" t="s">
        <v>624</v>
      </c>
      <c r="G37" s="2" t="s">
        <v>816</v>
      </c>
      <c r="H37" s="2" t="s">
        <v>815</v>
      </c>
      <c r="I37" s="2" t="str">
        <f t="shared" si="0"/>
        <v>DDSTPWYP</v>
      </c>
      <c r="J37" s="2" t="str">
        <f t="shared" si="1"/>
        <v>DSTPWYP</v>
      </c>
      <c r="K37" s="2" t="s">
        <v>616</v>
      </c>
    </row>
    <row r="38" spans="1:11">
      <c r="A38" s="40" t="s">
        <v>354</v>
      </c>
      <c r="B38" s="40"/>
      <c r="C38" s="79">
        <v>360</v>
      </c>
      <c r="D38" s="41" t="s">
        <v>605</v>
      </c>
      <c r="E38" s="37" t="str">
        <f t="shared" si="2"/>
        <v>360WYU</v>
      </c>
      <c r="F38" s="2" t="s">
        <v>624</v>
      </c>
      <c r="G38" s="2" t="s">
        <v>816</v>
      </c>
      <c r="H38" s="2" t="s">
        <v>815</v>
      </c>
      <c r="I38" s="2" t="str">
        <f t="shared" si="0"/>
        <v>DDSTPWYU</v>
      </c>
      <c r="J38" s="2" t="str">
        <f t="shared" si="1"/>
        <v>DSTPWYU</v>
      </c>
      <c r="K38" s="2" t="s">
        <v>616</v>
      </c>
    </row>
    <row r="39" spans="1:11">
      <c r="A39" s="9" t="s">
        <v>454</v>
      </c>
      <c r="B39" s="9"/>
      <c r="C39" s="42">
        <v>360</v>
      </c>
      <c r="D39" s="37" t="s">
        <v>599</v>
      </c>
      <c r="E39" s="37" t="str">
        <f t="shared" si="2"/>
        <v>360CA</v>
      </c>
      <c r="F39" s="2" t="s">
        <v>10</v>
      </c>
      <c r="G39" s="2" t="s">
        <v>816</v>
      </c>
      <c r="H39" s="2" t="s">
        <v>815</v>
      </c>
      <c r="I39" s="2" t="str">
        <f t="shared" si="0"/>
        <v>DDSTPCA</v>
      </c>
      <c r="J39" s="2" t="str">
        <f t="shared" si="1"/>
        <v>DSTPCA</v>
      </c>
      <c r="K39" s="2" t="s">
        <v>616</v>
      </c>
    </row>
    <row r="40" spans="1:11">
      <c r="A40" s="9" t="s">
        <v>455</v>
      </c>
      <c r="B40" s="9"/>
      <c r="C40" s="42">
        <v>360</v>
      </c>
      <c r="D40" s="37" t="s">
        <v>600</v>
      </c>
      <c r="E40" s="37" t="str">
        <f t="shared" si="2"/>
        <v>360ID</v>
      </c>
      <c r="F40" s="2" t="s">
        <v>10</v>
      </c>
      <c r="G40" s="2" t="s">
        <v>816</v>
      </c>
      <c r="H40" s="2" t="s">
        <v>815</v>
      </c>
      <c r="I40" s="2" t="str">
        <f t="shared" si="0"/>
        <v>DDSTPID</v>
      </c>
      <c r="J40" s="2" t="str">
        <f t="shared" si="1"/>
        <v>DSTPID</v>
      </c>
      <c r="K40" s="2" t="s">
        <v>616</v>
      </c>
    </row>
    <row r="41" spans="1:11">
      <c r="A41" s="9" t="s">
        <v>456</v>
      </c>
      <c r="B41" s="9"/>
      <c r="C41" s="42">
        <v>360</v>
      </c>
      <c r="D41" s="37" t="s">
        <v>601</v>
      </c>
      <c r="E41" s="37" t="str">
        <f t="shared" si="2"/>
        <v>360OR</v>
      </c>
      <c r="F41" s="2" t="s">
        <v>10</v>
      </c>
      <c r="G41" s="2" t="s">
        <v>816</v>
      </c>
      <c r="H41" s="2" t="s">
        <v>815</v>
      </c>
      <c r="I41" s="2" t="str">
        <f t="shared" si="0"/>
        <v>DDSTPOR</v>
      </c>
      <c r="J41" s="2" t="str">
        <f t="shared" si="1"/>
        <v>DSTPOR</v>
      </c>
      <c r="K41" s="2" t="s">
        <v>616</v>
      </c>
    </row>
    <row r="42" spans="1:11">
      <c r="A42" s="9" t="s">
        <v>457</v>
      </c>
      <c r="B42" s="9"/>
      <c r="C42" s="42">
        <v>360</v>
      </c>
      <c r="D42" s="37" t="s">
        <v>602</v>
      </c>
      <c r="E42" s="37" t="str">
        <f t="shared" si="2"/>
        <v>360UT</v>
      </c>
      <c r="F42" s="2" t="s">
        <v>10</v>
      </c>
      <c r="G42" s="2" t="s">
        <v>816</v>
      </c>
      <c r="H42" s="2" t="s">
        <v>815</v>
      </c>
      <c r="I42" s="2" t="str">
        <f t="shared" si="0"/>
        <v>DDSTPUT</v>
      </c>
      <c r="J42" s="2" t="str">
        <f t="shared" si="1"/>
        <v>DSTPUT</v>
      </c>
      <c r="K42" s="2" t="s">
        <v>616</v>
      </c>
    </row>
    <row r="43" spans="1:11">
      <c r="A43" s="9" t="s">
        <v>458</v>
      </c>
      <c r="B43" s="9"/>
      <c r="C43" s="42">
        <v>360</v>
      </c>
      <c r="D43" s="37" t="s">
        <v>603</v>
      </c>
      <c r="E43" s="37" t="str">
        <f t="shared" si="2"/>
        <v>360WA</v>
      </c>
      <c r="F43" s="2" t="s">
        <v>10</v>
      </c>
      <c r="G43" s="2" t="s">
        <v>816</v>
      </c>
      <c r="H43" s="2" t="s">
        <v>815</v>
      </c>
      <c r="I43" s="2" t="str">
        <f t="shared" si="0"/>
        <v>DDSTPWA</v>
      </c>
      <c r="J43" s="2" t="str">
        <f t="shared" si="1"/>
        <v>DSTPWA</v>
      </c>
      <c r="K43" s="2" t="s">
        <v>616</v>
      </c>
    </row>
    <row r="44" spans="1:11">
      <c r="A44" s="9" t="s">
        <v>459</v>
      </c>
      <c r="B44" s="9"/>
      <c r="C44" s="42">
        <v>360</v>
      </c>
      <c r="D44" s="37" t="s">
        <v>604</v>
      </c>
      <c r="E44" s="37" t="str">
        <f t="shared" si="2"/>
        <v>360WYP</v>
      </c>
      <c r="F44" s="2" t="s">
        <v>10</v>
      </c>
      <c r="G44" s="2" t="s">
        <v>816</v>
      </c>
      <c r="H44" s="2" t="s">
        <v>815</v>
      </c>
      <c r="I44" s="2" t="str">
        <f t="shared" si="0"/>
        <v>DDSTPWYP</v>
      </c>
      <c r="J44" s="2" t="str">
        <f t="shared" si="1"/>
        <v>DSTPWYP</v>
      </c>
      <c r="K44" s="2" t="s">
        <v>616</v>
      </c>
    </row>
    <row r="45" spans="1:11">
      <c r="A45" s="9" t="s">
        <v>460</v>
      </c>
      <c r="B45" s="9"/>
      <c r="C45" s="42">
        <v>360</v>
      </c>
      <c r="D45" s="37" t="s">
        <v>605</v>
      </c>
      <c r="E45" s="37" t="str">
        <f t="shared" si="2"/>
        <v>360WYU</v>
      </c>
      <c r="F45" s="2" t="s">
        <v>10</v>
      </c>
      <c r="G45" s="2" t="s">
        <v>816</v>
      </c>
      <c r="H45" s="2" t="s">
        <v>815</v>
      </c>
      <c r="I45" s="2" t="str">
        <f t="shared" si="0"/>
        <v>DDSTPWYU</v>
      </c>
      <c r="J45" s="2" t="str">
        <f t="shared" si="1"/>
        <v>DSTPWYU</v>
      </c>
      <c r="K45" s="2" t="s">
        <v>616</v>
      </c>
    </row>
    <row r="46" spans="1:11">
      <c r="A46" s="40" t="s">
        <v>355</v>
      </c>
      <c r="B46" s="40"/>
      <c r="C46" s="79">
        <v>361</v>
      </c>
      <c r="D46" s="41" t="s">
        <v>599</v>
      </c>
      <c r="E46" s="37" t="str">
        <f t="shared" si="2"/>
        <v>361CA</v>
      </c>
      <c r="F46" s="2" t="s">
        <v>624</v>
      </c>
      <c r="G46" s="2" t="s">
        <v>816</v>
      </c>
      <c r="H46" s="2" t="s">
        <v>815</v>
      </c>
      <c r="I46" s="2" t="str">
        <f t="shared" si="0"/>
        <v>DDSTPCA</v>
      </c>
      <c r="J46" s="2" t="str">
        <f t="shared" si="1"/>
        <v>DSTPCA</v>
      </c>
      <c r="K46" s="2" t="s">
        <v>616</v>
      </c>
    </row>
    <row r="47" spans="1:11">
      <c r="A47" s="40" t="s">
        <v>356</v>
      </c>
      <c r="B47" s="40"/>
      <c r="C47" s="79">
        <v>361</v>
      </c>
      <c r="D47" s="41" t="s">
        <v>600</v>
      </c>
      <c r="E47" s="37" t="str">
        <f t="shared" si="2"/>
        <v>361ID</v>
      </c>
      <c r="F47" s="2" t="s">
        <v>624</v>
      </c>
      <c r="G47" s="2" t="s">
        <v>816</v>
      </c>
      <c r="H47" s="2" t="s">
        <v>815</v>
      </c>
      <c r="I47" s="2" t="str">
        <f t="shared" si="0"/>
        <v>DDSTPID</v>
      </c>
      <c r="J47" s="2" t="str">
        <f t="shared" si="1"/>
        <v>DSTPID</v>
      </c>
      <c r="K47" s="2" t="s">
        <v>616</v>
      </c>
    </row>
    <row r="48" spans="1:11">
      <c r="A48" s="40" t="s">
        <v>357</v>
      </c>
      <c r="B48" s="40"/>
      <c r="C48" s="79">
        <v>361</v>
      </c>
      <c r="D48" s="41" t="s">
        <v>601</v>
      </c>
      <c r="E48" s="37" t="str">
        <f t="shared" si="2"/>
        <v>361OR</v>
      </c>
      <c r="F48" s="2" t="s">
        <v>624</v>
      </c>
      <c r="G48" s="2" t="s">
        <v>816</v>
      </c>
      <c r="H48" s="2" t="s">
        <v>815</v>
      </c>
      <c r="I48" s="2" t="str">
        <f t="shared" si="0"/>
        <v>DDSTPOR</v>
      </c>
      <c r="J48" s="2" t="str">
        <f t="shared" si="1"/>
        <v>DSTPOR</v>
      </c>
      <c r="K48" s="2" t="s">
        <v>616</v>
      </c>
    </row>
    <row r="49" spans="1:11">
      <c r="A49" s="40" t="s">
        <v>358</v>
      </c>
      <c r="B49" s="40"/>
      <c r="C49" s="79">
        <v>361</v>
      </c>
      <c r="D49" s="41" t="s">
        <v>602</v>
      </c>
      <c r="E49" s="37" t="str">
        <f t="shared" si="2"/>
        <v>361UT</v>
      </c>
      <c r="F49" s="2" t="s">
        <v>624</v>
      </c>
      <c r="G49" s="2" t="s">
        <v>816</v>
      </c>
      <c r="H49" s="2" t="s">
        <v>815</v>
      </c>
      <c r="I49" s="2" t="str">
        <f t="shared" si="0"/>
        <v>DDSTPUT</v>
      </c>
      <c r="J49" s="2" t="str">
        <f t="shared" si="1"/>
        <v>DSTPUT</v>
      </c>
      <c r="K49" s="2" t="s">
        <v>616</v>
      </c>
    </row>
    <row r="50" spans="1:11">
      <c r="A50" s="40" t="s">
        <v>359</v>
      </c>
      <c r="B50" s="40"/>
      <c r="C50" s="79">
        <v>361</v>
      </c>
      <c r="D50" s="41" t="s">
        <v>603</v>
      </c>
      <c r="E50" s="37" t="str">
        <f t="shared" si="2"/>
        <v>361WA</v>
      </c>
      <c r="F50" s="2" t="s">
        <v>624</v>
      </c>
      <c r="G50" s="2" t="s">
        <v>816</v>
      </c>
      <c r="H50" s="2" t="s">
        <v>815</v>
      </c>
      <c r="I50" s="2" t="str">
        <f t="shared" si="0"/>
        <v>DDSTPWA</v>
      </c>
      <c r="J50" s="2" t="str">
        <f t="shared" si="1"/>
        <v>DSTPWA</v>
      </c>
      <c r="K50" s="2" t="s">
        <v>616</v>
      </c>
    </row>
    <row r="51" spans="1:11">
      <c r="A51" s="40" t="s">
        <v>360</v>
      </c>
      <c r="B51" s="40"/>
      <c r="C51" s="79">
        <v>361</v>
      </c>
      <c r="D51" s="41" t="s">
        <v>604</v>
      </c>
      <c r="E51" s="37" t="str">
        <f t="shared" si="2"/>
        <v>361WYP</v>
      </c>
      <c r="F51" s="2" t="s">
        <v>624</v>
      </c>
      <c r="G51" s="2" t="s">
        <v>816</v>
      </c>
      <c r="H51" s="2" t="s">
        <v>815</v>
      </c>
      <c r="I51" s="2" t="str">
        <f t="shared" si="0"/>
        <v>DDSTPWYP</v>
      </c>
      <c r="J51" s="2" t="str">
        <f t="shared" si="1"/>
        <v>DSTPWYP</v>
      </c>
      <c r="K51" s="2" t="s">
        <v>616</v>
      </c>
    </row>
    <row r="52" spans="1:11">
      <c r="A52" s="40" t="s">
        <v>361</v>
      </c>
      <c r="B52" s="40"/>
      <c r="C52" s="79">
        <v>361</v>
      </c>
      <c r="D52" s="41" t="s">
        <v>605</v>
      </c>
      <c r="E52" s="37" t="str">
        <f t="shared" si="2"/>
        <v>361WYU</v>
      </c>
      <c r="F52" s="2" t="s">
        <v>624</v>
      </c>
      <c r="G52" s="2" t="s">
        <v>816</v>
      </c>
      <c r="H52" s="2" t="s">
        <v>815</v>
      </c>
      <c r="I52" s="2" t="str">
        <f t="shared" si="0"/>
        <v>DDSTPWYU</v>
      </c>
      <c r="J52" s="2" t="str">
        <f t="shared" si="1"/>
        <v>DSTPWYU</v>
      </c>
      <c r="K52" s="2" t="s">
        <v>616</v>
      </c>
    </row>
    <row r="53" spans="1:11">
      <c r="A53" s="9" t="s">
        <v>461</v>
      </c>
      <c r="B53" s="9"/>
      <c r="C53" s="42">
        <v>361</v>
      </c>
      <c r="D53" s="37" t="s">
        <v>599</v>
      </c>
      <c r="E53" s="37" t="str">
        <f t="shared" si="2"/>
        <v>361CA</v>
      </c>
      <c r="F53" s="2" t="s">
        <v>10</v>
      </c>
      <c r="G53" s="2" t="s">
        <v>816</v>
      </c>
      <c r="H53" s="2" t="s">
        <v>815</v>
      </c>
      <c r="I53" s="2" t="str">
        <f t="shared" si="0"/>
        <v>DDSTPCA</v>
      </c>
      <c r="J53" s="2" t="str">
        <f t="shared" si="1"/>
        <v>DSTPCA</v>
      </c>
      <c r="K53" s="2" t="s">
        <v>616</v>
      </c>
    </row>
    <row r="54" spans="1:11">
      <c r="A54" s="9" t="s">
        <v>462</v>
      </c>
      <c r="B54" s="9"/>
      <c r="C54" s="42">
        <v>361</v>
      </c>
      <c r="D54" s="37" t="s">
        <v>600</v>
      </c>
      <c r="E54" s="37" t="str">
        <f t="shared" si="2"/>
        <v>361ID</v>
      </c>
      <c r="F54" s="2" t="s">
        <v>10</v>
      </c>
      <c r="G54" s="2" t="s">
        <v>816</v>
      </c>
      <c r="H54" s="2" t="s">
        <v>815</v>
      </c>
      <c r="I54" s="2" t="str">
        <f t="shared" si="0"/>
        <v>DDSTPID</v>
      </c>
      <c r="J54" s="2" t="str">
        <f t="shared" si="1"/>
        <v>DSTPID</v>
      </c>
      <c r="K54" s="2" t="s">
        <v>616</v>
      </c>
    </row>
    <row r="55" spans="1:11">
      <c r="A55" s="9" t="s">
        <v>463</v>
      </c>
      <c r="B55" s="9"/>
      <c r="C55" s="42">
        <v>361</v>
      </c>
      <c r="D55" s="37" t="s">
        <v>601</v>
      </c>
      <c r="E55" s="37" t="str">
        <f t="shared" si="2"/>
        <v>361OR</v>
      </c>
      <c r="F55" s="2" t="s">
        <v>10</v>
      </c>
      <c r="G55" s="2" t="s">
        <v>816</v>
      </c>
      <c r="H55" s="2" t="s">
        <v>815</v>
      </c>
      <c r="I55" s="2" t="str">
        <f t="shared" si="0"/>
        <v>DDSTPOR</v>
      </c>
      <c r="J55" s="2" t="str">
        <f t="shared" si="1"/>
        <v>DSTPOR</v>
      </c>
      <c r="K55" s="2" t="s">
        <v>616</v>
      </c>
    </row>
    <row r="56" spans="1:11">
      <c r="A56" s="9" t="s">
        <v>464</v>
      </c>
      <c r="B56" s="9"/>
      <c r="C56" s="42">
        <v>361</v>
      </c>
      <c r="D56" s="37" t="s">
        <v>602</v>
      </c>
      <c r="E56" s="37" t="str">
        <f t="shared" si="2"/>
        <v>361UT</v>
      </c>
      <c r="F56" s="2" t="s">
        <v>10</v>
      </c>
      <c r="G56" s="2" t="s">
        <v>816</v>
      </c>
      <c r="H56" s="2" t="s">
        <v>815</v>
      </c>
      <c r="I56" s="2" t="str">
        <f t="shared" si="0"/>
        <v>DDSTPUT</v>
      </c>
      <c r="J56" s="2" t="str">
        <f t="shared" si="1"/>
        <v>DSTPUT</v>
      </c>
      <c r="K56" s="2" t="s">
        <v>616</v>
      </c>
    </row>
    <row r="57" spans="1:11">
      <c r="A57" s="9" t="s">
        <v>465</v>
      </c>
      <c r="B57" s="9"/>
      <c r="C57" s="42">
        <v>361</v>
      </c>
      <c r="D57" s="37" t="s">
        <v>603</v>
      </c>
      <c r="E57" s="37" t="str">
        <f t="shared" si="2"/>
        <v>361WA</v>
      </c>
      <c r="F57" s="2" t="s">
        <v>10</v>
      </c>
      <c r="G57" s="2" t="s">
        <v>816</v>
      </c>
      <c r="H57" s="2" t="s">
        <v>815</v>
      </c>
      <c r="I57" s="2" t="str">
        <f t="shared" si="0"/>
        <v>DDSTPWA</v>
      </c>
      <c r="J57" s="2" t="str">
        <f t="shared" si="1"/>
        <v>DSTPWA</v>
      </c>
      <c r="K57" s="2" t="s">
        <v>616</v>
      </c>
    </row>
    <row r="58" spans="1:11">
      <c r="A58" s="9" t="s">
        <v>466</v>
      </c>
      <c r="B58" s="9"/>
      <c r="C58" s="42">
        <v>361</v>
      </c>
      <c r="D58" s="37" t="s">
        <v>604</v>
      </c>
      <c r="E58" s="37" t="str">
        <f t="shared" si="2"/>
        <v>361WYP</v>
      </c>
      <c r="F58" s="2" t="s">
        <v>10</v>
      </c>
      <c r="G58" s="2" t="s">
        <v>816</v>
      </c>
      <c r="H58" s="2" t="s">
        <v>815</v>
      </c>
      <c r="I58" s="2" t="str">
        <f t="shared" si="0"/>
        <v>DDSTPWYP</v>
      </c>
      <c r="J58" s="2" t="str">
        <f t="shared" si="1"/>
        <v>DSTPWYP</v>
      </c>
      <c r="K58" s="2" t="s">
        <v>616</v>
      </c>
    </row>
    <row r="59" spans="1:11">
      <c r="A59" s="9" t="s">
        <v>467</v>
      </c>
      <c r="B59" s="9"/>
      <c r="C59" s="42">
        <v>361</v>
      </c>
      <c r="D59" s="37" t="s">
        <v>605</v>
      </c>
      <c r="E59" s="37" t="str">
        <f t="shared" si="2"/>
        <v>361WYU</v>
      </c>
      <c r="F59" s="2" t="s">
        <v>10</v>
      </c>
      <c r="G59" s="2" t="s">
        <v>816</v>
      </c>
      <c r="H59" s="2" t="s">
        <v>815</v>
      </c>
      <c r="I59" s="2" t="str">
        <f t="shared" si="0"/>
        <v>DDSTPWYU</v>
      </c>
      <c r="J59" s="2" t="str">
        <f t="shared" si="1"/>
        <v>DSTPWYU</v>
      </c>
      <c r="K59" s="2" t="s">
        <v>616</v>
      </c>
    </row>
    <row r="60" spans="1:11">
      <c r="A60" s="40" t="s">
        <v>362</v>
      </c>
      <c r="B60" s="40"/>
      <c r="C60" s="79">
        <v>362</v>
      </c>
      <c r="D60" s="41" t="s">
        <v>599</v>
      </c>
      <c r="E60" s="37" t="str">
        <f t="shared" si="2"/>
        <v>362CA</v>
      </c>
      <c r="F60" s="2" t="s">
        <v>624</v>
      </c>
      <c r="G60" s="2" t="s">
        <v>816</v>
      </c>
      <c r="H60" s="2" t="s">
        <v>815</v>
      </c>
      <c r="I60" s="2" t="str">
        <f t="shared" si="0"/>
        <v>DDSTPCA</v>
      </c>
      <c r="J60" s="2" t="str">
        <f t="shared" si="1"/>
        <v>DSTPCA</v>
      </c>
      <c r="K60" s="2" t="s">
        <v>616</v>
      </c>
    </row>
    <row r="61" spans="1:11">
      <c r="A61" s="40" t="s">
        <v>363</v>
      </c>
      <c r="B61" s="40"/>
      <c r="C61" s="79">
        <v>362</v>
      </c>
      <c r="D61" s="41" t="s">
        <v>600</v>
      </c>
      <c r="E61" s="37" t="str">
        <f t="shared" si="2"/>
        <v>362ID</v>
      </c>
      <c r="F61" s="2" t="s">
        <v>624</v>
      </c>
      <c r="G61" s="2" t="s">
        <v>816</v>
      </c>
      <c r="H61" s="2" t="s">
        <v>815</v>
      </c>
      <c r="I61" s="2" t="str">
        <f t="shared" si="0"/>
        <v>DDSTPID</v>
      </c>
      <c r="J61" s="2" t="str">
        <f t="shared" si="1"/>
        <v>DSTPID</v>
      </c>
      <c r="K61" s="2" t="s">
        <v>616</v>
      </c>
    </row>
    <row r="62" spans="1:11">
      <c r="A62" s="40" t="s">
        <v>364</v>
      </c>
      <c r="B62" s="40"/>
      <c r="C62" s="79">
        <v>362</v>
      </c>
      <c r="D62" s="41" t="s">
        <v>601</v>
      </c>
      <c r="E62" s="37" t="str">
        <f t="shared" si="2"/>
        <v>362OR</v>
      </c>
      <c r="F62" s="2" t="s">
        <v>624</v>
      </c>
      <c r="G62" s="2" t="s">
        <v>816</v>
      </c>
      <c r="H62" s="2" t="s">
        <v>815</v>
      </c>
      <c r="I62" s="2" t="str">
        <f t="shared" si="0"/>
        <v>DDSTPOR</v>
      </c>
      <c r="J62" s="2" t="str">
        <f t="shared" si="1"/>
        <v>DSTPOR</v>
      </c>
      <c r="K62" s="2" t="s">
        <v>616</v>
      </c>
    </row>
    <row r="63" spans="1:11">
      <c r="A63" s="40" t="s">
        <v>365</v>
      </c>
      <c r="B63" s="40"/>
      <c r="C63" s="79">
        <v>362</v>
      </c>
      <c r="D63" s="41" t="s">
        <v>602</v>
      </c>
      <c r="E63" s="37" t="str">
        <f t="shared" si="2"/>
        <v>362UT</v>
      </c>
      <c r="F63" s="2" t="s">
        <v>624</v>
      </c>
      <c r="G63" s="2" t="s">
        <v>816</v>
      </c>
      <c r="H63" s="2" t="s">
        <v>815</v>
      </c>
      <c r="I63" s="2" t="str">
        <f t="shared" si="0"/>
        <v>DDSTPUT</v>
      </c>
      <c r="J63" s="2" t="str">
        <f t="shared" si="1"/>
        <v>DSTPUT</v>
      </c>
      <c r="K63" s="2" t="s">
        <v>616</v>
      </c>
    </row>
    <row r="64" spans="1:11">
      <c r="A64" s="40" t="s">
        <v>366</v>
      </c>
      <c r="B64" s="40"/>
      <c r="C64" s="79">
        <v>362</v>
      </c>
      <c r="D64" s="41" t="s">
        <v>603</v>
      </c>
      <c r="E64" s="37" t="str">
        <f t="shared" si="2"/>
        <v>362WA</v>
      </c>
      <c r="F64" s="2" t="s">
        <v>624</v>
      </c>
      <c r="G64" s="2" t="s">
        <v>816</v>
      </c>
      <c r="H64" s="2" t="s">
        <v>815</v>
      </c>
      <c r="I64" s="2" t="str">
        <f t="shared" si="0"/>
        <v>DDSTPWA</v>
      </c>
      <c r="J64" s="2" t="str">
        <f t="shared" si="1"/>
        <v>DSTPWA</v>
      </c>
      <c r="K64" s="2" t="s">
        <v>616</v>
      </c>
    </row>
    <row r="65" spans="1:11">
      <c r="A65" s="40" t="s">
        <v>367</v>
      </c>
      <c r="B65" s="40"/>
      <c r="C65" s="79">
        <v>362</v>
      </c>
      <c r="D65" s="41" t="s">
        <v>604</v>
      </c>
      <c r="E65" s="37" t="str">
        <f t="shared" si="2"/>
        <v>362WYP</v>
      </c>
      <c r="F65" s="2" t="s">
        <v>624</v>
      </c>
      <c r="G65" s="2" t="s">
        <v>816</v>
      </c>
      <c r="H65" s="2" t="s">
        <v>815</v>
      </c>
      <c r="I65" s="2" t="str">
        <f t="shared" si="0"/>
        <v>DDSTPWYP</v>
      </c>
      <c r="J65" s="2" t="str">
        <f t="shared" si="1"/>
        <v>DSTPWYP</v>
      </c>
      <c r="K65" s="2" t="s">
        <v>616</v>
      </c>
    </row>
    <row r="66" spans="1:11">
      <c r="A66" s="40" t="s">
        <v>368</v>
      </c>
      <c r="B66" s="40"/>
      <c r="C66" s="79">
        <v>362</v>
      </c>
      <c r="D66" s="41" t="s">
        <v>605</v>
      </c>
      <c r="E66" s="37" t="str">
        <f t="shared" si="2"/>
        <v>362WYU</v>
      </c>
      <c r="F66" s="2" t="s">
        <v>624</v>
      </c>
      <c r="G66" s="2" t="s">
        <v>816</v>
      </c>
      <c r="H66" s="2" t="s">
        <v>815</v>
      </c>
      <c r="I66" s="2" t="str">
        <f t="shared" ref="I66:I129" si="3">G66&amp;D66</f>
        <v>DDSTPWYU</v>
      </c>
      <c r="J66" s="2" t="str">
        <f t="shared" ref="J66:J129" si="4">H66&amp;D66</f>
        <v>DSTPWYU</v>
      </c>
      <c r="K66" s="2" t="s">
        <v>616</v>
      </c>
    </row>
    <row r="67" spans="1:11">
      <c r="A67" s="9" t="s">
        <v>468</v>
      </c>
      <c r="B67" s="9"/>
      <c r="C67" s="42">
        <v>362</v>
      </c>
      <c r="D67" s="37" t="s">
        <v>599</v>
      </c>
      <c r="E67" s="37" t="str">
        <f t="shared" ref="E67:E130" si="5">C67&amp;D67</f>
        <v>362CA</v>
      </c>
      <c r="F67" s="2" t="s">
        <v>10</v>
      </c>
      <c r="G67" s="2" t="s">
        <v>816</v>
      </c>
      <c r="H67" s="2" t="s">
        <v>815</v>
      </c>
      <c r="I67" s="2" t="str">
        <f t="shared" si="3"/>
        <v>DDSTPCA</v>
      </c>
      <c r="J67" s="2" t="str">
        <f t="shared" si="4"/>
        <v>DSTPCA</v>
      </c>
      <c r="K67" s="2" t="s">
        <v>616</v>
      </c>
    </row>
    <row r="68" spans="1:11">
      <c r="A68" s="9" t="s">
        <v>469</v>
      </c>
      <c r="B68" s="9"/>
      <c r="C68" s="42">
        <v>362</v>
      </c>
      <c r="D68" s="37" t="s">
        <v>600</v>
      </c>
      <c r="E68" s="37" t="str">
        <f t="shared" si="5"/>
        <v>362ID</v>
      </c>
      <c r="F68" s="2" t="s">
        <v>10</v>
      </c>
      <c r="G68" s="2" t="s">
        <v>816</v>
      </c>
      <c r="H68" s="2" t="s">
        <v>815</v>
      </c>
      <c r="I68" s="2" t="str">
        <f t="shared" si="3"/>
        <v>DDSTPID</v>
      </c>
      <c r="J68" s="2" t="str">
        <f t="shared" si="4"/>
        <v>DSTPID</v>
      </c>
      <c r="K68" s="2" t="s">
        <v>616</v>
      </c>
    </row>
    <row r="69" spans="1:11">
      <c r="A69" s="9" t="s">
        <v>470</v>
      </c>
      <c r="B69" s="9"/>
      <c r="C69" s="42">
        <v>362</v>
      </c>
      <c r="D69" s="37" t="s">
        <v>601</v>
      </c>
      <c r="E69" s="37" t="str">
        <f t="shared" si="5"/>
        <v>362OR</v>
      </c>
      <c r="F69" s="2" t="s">
        <v>10</v>
      </c>
      <c r="G69" s="2" t="s">
        <v>816</v>
      </c>
      <c r="H69" s="2" t="s">
        <v>815</v>
      </c>
      <c r="I69" s="2" t="str">
        <f t="shared" si="3"/>
        <v>DDSTPOR</v>
      </c>
      <c r="J69" s="2" t="str">
        <f t="shared" si="4"/>
        <v>DSTPOR</v>
      </c>
      <c r="K69" s="2" t="s">
        <v>616</v>
      </c>
    </row>
    <row r="70" spans="1:11">
      <c r="A70" s="9" t="s">
        <v>471</v>
      </c>
      <c r="B70" s="9"/>
      <c r="C70" s="42">
        <v>362</v>
      </c>
      <c r="D70" s="37" t="s">
        <v>602</v>
      </c>
      <c r="E70" s="37" t="str">
        <f t="shared" si="5"/>
        <v>362UT</v>
      </c>
      <c r="F70" s="2" t="s">
        <v>10</v>
      </c>
      <c r="G70" s="2" t="s">
        <v>816</v>
      </c>
      <c r="H70" s="2" t="s">
        <v>815</v>
      </c>
      <c r="I70" s="2" t="str">
        <f t="shared" si="3"/>
        <v>DDSTPUT</v>
      </c>
      <c r="J70" s="2" t="str">
        <f t="shared" si="4"/>
        <v>DSTPUT</v>
      </c>
      <c r="K70" s="2" t="s">
        <v>616</v>
      </c>
    </row>
    <row r="71" spans="1:11">
      <c r="A71" s="9" t="s">
        <v>472</v>
      </c>
      <c r="B71" s="9"/>
      <c r="C71" s="42">
        <v>362</v>
      </c>
      <c r="D71" s="37" t="s">
        <v>603</v>
      </c>
      <c r="E71" s="37" t="str">
        <f t="shared" si="5"/>
        <v>362WA</v>
      </c>
      <c r="F71" s="2" t="s">
        <v>10</v>
      </c>
      <c r="G71" s="2" t="s">
        <v>816</v>
      </c>
      <c r="H71" s="2" t="s">
        <v>815</v>
      </c>
      <c r="I71" s="2" t="str">
        <f t="shared" si="3"/>
        <v>DDSTPWA</v>
      </c>
      <c r="J71" s="2" t="str">
        <f t="shared" si="4"/>
        <v>DSTPWA</v>
      </c>
      <c r="K71" s="2" t="s">
        <v>616</v>
      </c>
    </row>
    <row r="72" spans="1:11">
      <c r="A72" s="9" t="s">
        <v>473</v>
      </c>
      <c r="B72" s="9"/>
      <c r="C72" s="42">
        <v>362</v>
      </c>
      <c r="D72" s="37" t="s">
        <v>604</v>
      </c>
      <c r="E72" s="37" t="str">
        <f t="shared" si="5"/>
        <v>362WYP</v>
      </c>
      <c r="F72" s="2" t="s">
        <v>10</v>
      </c>
      <c r="G72" s="2" t="s">
        <v>816</v>
      </c>
      <c r="H72" s="2" t="s">
        <v>815</v>
      </c>
      <c r="I72" s="2" t="str">
        <f t="shared" si="3"/>
        <v>DDSTPWYP</v>
      </c>
      <c r="J72" s="2" t="str">
        <f t="shared" si="4"/>
        <v>DSTPWYP</v>
      </c>
      <c r="K72" s="2" t="s">
        <v>616</v>
      </c>
    </row>
    <row r="73" spans="1:11">
      <c r="A73" s="9" t="s">
        <v>474</v>
      </c>
      <c r="B73" s="9"/>
      <c r="C73" s="42">
        <v>362</v>
      </c>
      <c r="D73" s="37" t="s">
        <v>605</v>
      </c>
      <c r="E73" s="37" t="str">
        <f t="shared" si="5"/>
        <v>362WYU</v>
      </c>
      <c r="F73" s="2" t="s">
        <v>10</v>
      </c>
      <c r="G73" s="2" t="s">
        <v>816</v>
      </c>
      <c r="H73" s="2" t="s">
        <v>815</v>
      </c>
      <c r="I73" s="2" t="str">
        <f t="shared" si="3"/>
        <v>DDSTPWYU</v>
      </c>
      <c r="J73" s="2" t="str">
        <f t="shared" si="4"/>
        <v>DSTPWYU</v>
      </c>
      <c r="K73" s="2" t="s">
        <v>616</v>
      </c>
    </row>
    <row r="74" spans="1:11">
      <c r="A74" s="40" t="s">
        <v>369</v>
      </c>
      <c r="B74" s="40"/>
      <c r="C74" s="79">
        <v>363</v>
      </c>
      <c r="D74" s="41" t="s">
        <v>599</v>
      </c>
      <c r="E74" s="37" t="str">
        <f t="shared" si="5"/>
        <v>363CA</v>
      </c>
      <c r="F74" s="2" t="s">
        <v>624</v>
      </c>
      <c r="G74" s="2" t="s">
        <v>816</v>
      </c>
      <c r="H74" s="2" t="s">
        <v>815</v>
      </c>
      <c r="I74" s="2" t="str">
        <f t="shared" si="3"/>
        <v>DDSTPCA</v>
      </c>
      <c r="J74" s="2" t="str">
        <f t="shared" si="4"/>
        <v>DSTPCA</v>
      </c>
      <c r="K74" s="2" t="s">
        <v>616</v>
      </c>
    </row>
    <row r="75" spans="1:11">
      <c r="A75" s="40" t="s">
        <v>370</v>
      </c>
      <c r="B75" s="40"/>
      <c r="C75" s="79">
        <v>363</v>
      </c>
      <c r="D75" s="41" t="s">
        <v>600</v>
      </c>
      <c r="E75" s="37" t="str">
        <f t="shared" si="5"/>
        <v>363ID</v>
      </c>
      <c r="F75" s="2" t="s">
        <v>624</v>
      </c>
      <c r="G75" s="2" t="s">
        <v>816</v>
      </c>
      <c r="H75" s="2" t="s">
        <v>815</v>
      </c>
      <c r="I75" s="2" t="str">
        <f t="shared" si="3"/>
        <v>DDSTPID</v>
      </c>
      <c r="J75" s="2" t="str">
        <f t="shared" si="4"/>
        <v>DSTPID</v>
      </c>
      <c r="K75" s="2" t="s">
        <v>616</v>
      </c>
    </row>
    <row r="76" spans="1:11">
      <c r="A76" s="40" t="s">
        <v>371</v>
      </c>
      <c r="B76" s="40"/>
      <c r="C76" s="79">
        <v>363</v>
      </c>
      <c r="D76" s="41" t="s">
        <v>601</v>
      </c>
      <c r="E76" s="37" t="str">
        <f t="shared" si="5"/>
        <v>363OR</v>
      </c>
      <c r="F76" s="2" t="s">
        <v>624</v>
      </c>
      <c r="G76" s="2" t="s">
        <v>816</v>
      </c>
      <c r="H76" s="2" t="s">
        <v>815</v>
      </c>
      <c r="I76" s="2" t="str">
        <f t="shared" si="3"/>
        <v>DDSTPOR</v>
      </c>
      <c r="J76" s="2" t="str">
        <f t="shared" si="4"/>
        <v>DSTPOR</v>
      </c>
      <c r="K76" s="2" t="s">
        <v>616</v>
      </c>
    </row>
    <row r="77" spans="1:11">
      <c r="A77" s="40" t="s">
        <v>372</v>
      </c>
      <c r="B77" s="40"/>
      <c r="C77" s="79">
        <v>363</v>
      </c>
      <c r="D77" s="41" t="s">
        <v>602</v>
      </c>
      <c r="E77" s="37" t="str">
        <f t="shared" si="5"/>
        <v>363UT</v>
      </c>
      <c r="F77" s="2" t="s">
        <v>624</v>
      </c>
      <c r="G77" s="2" t="s">
        <v>816</v>
      </c>
      <c r="H77" s="2" t="s">
        <v>815</v>
      </c>
      <c r="I77" s="2" t="str">
        <f t="shared" si="3"/>
        <v>DDSTPUT</v>
      </c>
      <c r="J77" s="2" t="str">
        <f t="shared" si="4"/>
        <v>DSTPUT</v>
      </c>
      <c r="K77" s="2" t="s">
        <v>616</v>
      </c>
    </row>
    <row r="78" spans="1:11">
      <c r="A78" s="40" t="s">
        <v>373</v>
      </c>
      <c r="B78" s="40"/>
      <c r="C78" s="79">
        <v>363</v>
      </c>
      <c r="D78" s="41" t="s">
        <v>603</v>
      </c>
      <c r="E78" s="37" t="str">
        <f t="shared" si="5"/>
        <v>363WA</v>
      </c>
      <c r="F78" s="2" t="s">
        <v>624</v>
      </c>
      <c r="G78" s="2" t="s">
        <v>816</v>
      </c>
      <c r="H78" s="2" t="s">
        <v>815</v>
      </c>
      <c r="I78" s="2" t="str">
        <f t="shared" si="3"/>
        <v>DDSTPWA</v>
      </c>
      <c r="J78" s="2" t="str">
        <f t="shared" si="4"/>
        <v>DSTPWA</v>
      </c>
      <c r="K78" s="2" t="s">
        <v>616</v>
      </c>
    </row>
    <row r="79" spans="1:11">
      <c r="A79" s="40" t="s">
        <v>374</v>
      </c>
      <c r="B79" s="40"/>
      <c r="C79" s="79">
        <v>363</v>
      </c>
      <c r="D79" s="41" t="s">
        <v>604</v>
      </c>
      <c r="E79" s="37" t="str">
        <f t="shared" si="5"/>
        <v>363WYP</v>
      </c>
      <c r="F79" s="2" t="s">
        <v>624</v>
      </c>
      <c r="G79" s="2" t="s">
        <v>816</v>
      </c>
      <c r="H79" s="2" t="s">
        <v>815</v>
      </c>
      <c r="I79" s="2" t="str">
        <f t="shared" si="3"/>
        <v>DDSTPWYP</v>
      </c>
      <c r="J79" s="2" t="str">
        <f t="shared" si="4"/>
        <v>DSTPWYP</v>
      </c>
      <c r="K79" s="2" t="s">
        <v>616</v>
      </c>
    </row>
    <row r="80" spans="1:11">
      <c r="A80" s="9" t="s">
        <v>475</v>
      </c>
      <c r="B80" s="9"/>
      <c r="C80" s="42">
        <v>363</v>
      </c>
      <c r="D80" s="37" t="s">
        <v>599</v>
      </c>
      <c r="E80" s="37" t="str">
        <f t="shared" si="5"/>
        <v>363CA</v>
      </c>
      <c r="F80" s="2" t="s">
        <v>10</v>
      </c>
      <c r="G80" s="2" t="s">
        <v>816</v>
      </c>
      <c r="H80" s="2" t="s">
        <v>815</v>
      </c>
      <c r="I80" s="2" t="str">
        <f t="shared" si="3"/>
        <v>DDSTPCA</v>
      </c>
      <c r="J80" s="2" t="str">
        <f t="shared" si="4"/>
        <v>DSTPCA</v>
      </c>
      <c r="K80" s="2" t="s">
        <v>616</v>
      </c>
    </row>
    <row r="81" spans="1:11">
      <c r="A81" s="9" t="s">
        <v>476</v>
      </c>
      <c r="B81" s="9"/>
      <c r="C81" s="42">
        <v>363</v>
      </c>
      <c r="D81" s="37" t="s">
        <v>600</v>
      </c>
      <c r="E81" s="37" t="str">
        <f t="shared" si="5"/>
        <v>363ID</v>
      </c>
      <c r="F81" s="2" t="s">
        <v>10</v>
      </c>
      <c r="G81" s="2" t="s">
        <v>816</v>
      </c>
      <c r="H81" s="2" t="s">
        <v>815</v>
      </c>
      <c r="I81" s="2" t="str">
        <f t="shared" si="3"/>
        <v>DDSTPID</v>
      </c>
      <c r="J81" s="2" t="str">
        <f t="shared" si="4"/>
        <v>DSTPID</v>
      </c>
      <c r="K81" s="2" t="s">
        <v>616</v>
      </c>
    </row>
    <row r="82" spans="1:11">
      <c r="A82" s="9" t="s">
        <v>477</v>
      </c>
      <c r="B82" s="9"/>
      <c r="C82" s="42">
        <v>363</v>
      </c>
      <c r="D82" s="37" t="s">
        <v>601</v>
      </c>
      <c r="E82" s="37" t="str">
        <f t="shared" si="5"/>
        <v>363OR</v>
      </c>
      <c r="F82" s="2" t="s">
        <v>10</v>
      </c>
      <c r="G82" s="2" t="s">
        <v>816</v>
      </c>
      <c r="H82" s="2" t="s">
        <v>815</v>
      </c>
      <c r="I82" s="2" t="str">
        <f t="shared" si="3"/>
        <v>DDSTPOR</v>
      </c>
      <c r="J82" s="2" t="str">
        <f t="shared" si="4"/>
        <v>DSTPOR</v>
      </c>
      <c r="K82" s="2" t="s">
        <v>616</v>
      </c>
    </row>
    <row r="83" spans="1:11">
      <c r="A83" s="9" t="s">
        <v>478</v>
      </c>
      <c r="B83" s="9"/>
      <c r="C83" s="42">
        <v>363</v>
      </c>
      <c r="D83" s="37" t="s">
        <v>602</v>
      </c>
      <c r="E83" s="37" t="str">
        <f t="shared" si="5"/>
        <v>363UT</v>
      </c>
      <c r="F83" s="2" t="s">
        <v>10</v>
      </c>
      <c r="G83" s="2" t="s">
        <v>816</v>
      </c>
      <c r="H83" s="2" t="s">
        <v>815</v>
      </c>
      <c r="I83" s="2" t="str">
        <f t="shared" si="3"/>
        <v>DDSTPUT</v>
      </c>
      <c r="J83" s="2" t="str">
        <f t="shared" si="4"/>
        <v>DSTPUT</v>
      </c>
      <c r="K83" s="2" t="s">
        <v>616</v>
      </c>
    </row>
    <row r="84" spans="1:11">
      <c r="A84" s="9" t="s">
        <v>479</v>
      </c>
      <c r="B84" s="9"/>
      <c r="C84" s="42">
        <v>363</v>
      </c>
      <c r="D84" s="37" t="s">
        <v>603</v>
      </c>
      <c r="E84" s="37" t="str">
        <f t="shared" si="5"/>
        <v>363WA</v>
      </c>
      <c r="F84" s="2" t="s">
        <v>10</v>
      </c>
      <c r="G84" s="2" t="s">
        <v>816</v>
      </c>
      <c r="H84" s="2" t="s">
        <v>815</v>
      </c>
      <c r="I84" s="2" t="str">
        <f t="shared" si="3"/>
        <v>DDSTPWA</v>
      </c>
      <c r="J84" s="2" t="str">
        <f t="shared" si="4"/>
        <v>DSTPWA</v>
      </c>
      <c r="K84" s="2" t="s">
        <v>616</v>
      </c>
    </row>
    <row r="85" spans="1:11">
      <c r="A85" s="9" t="s">
        <v>480</v>
      </c>
      <c r="B85" s="9"/>
      <c r="C85" s="42">
        <v>363</v>
      </c>
      <c r="D85" s="37" t="s">
        <v>604</v>
      </c>
      <c r="E85" s="37" t="str">
        <f t="shared" si="5"/>
        <v>363WYP</v>
      </c>
      <c r="F85" s="2" t="s">
        <v>10</v>
      </c>
      <c r="G85" s="2" t="s">
        <v>816</v>
      </c>
      <c r="H85" s="2" t="s">
        <v>815</v>
      </c>
      <c r="I85" s="2" t="str">
        <f t="shared" si="3"/>
        <v>DDSTPWYP</v>
      </c>
      <c r="J85" s="2" t="str">
        <f t="shared" si="4"/>
        <v>DSTPWYP</v>
      </c>
      <c r="K85" s="2" t="s">
        <v>616</v>
      </c>
    </row>
    <row r="86" spans="1:11">
      <c r="A86" s="40" t="s">
        <v>375</v>
      </c>
      <c r="B86" s="40"/>
      <c r="C86" s="79">
        <v>364</v>
      </c>
      <c r="D86" s="41" t="s">
        <v>599</v>
      </c>
      <c r="E86" s="37" t="str">
        <f t="shared" si="5"/>
        <v>364CA</v>
      </c>
      <c r="F86" s="2" t="s">
        <v>624</v>
      </c>
      <c r="G86" s="2" t="s">
        <v>816</v>
      </c>
      <c r="H86" s="2" t="s">
        <v>815</v>
      </c>
      <c r="I86" s="2" t="str">
        <f t="shared" si="3"/>
        <v>DDSTPCA</v>
      </c>
      <c r="J86" s="2" t="str">
        <f t="shared" si="4"/>
        <v>DSTPCA</v>
      </c>
      <c r="K86" s="2" t="s">
        <v>616</v>
      </c>
    </row>
    <row r="87" spans="1:11">
      <c r="A87" s="40" t="s">
        <v>376</v>
      </c>
      <c r="B87" s="40"/>
      <c r="C87" s="79">
        <v>364</v>
      </c>
      <c r="D87" s="41" t="s">
        <v>600</v>
      </c>
      <c r="E87" s="37" t="str">
        <f t="shared" si="5"/>
        <v>364ID</v>
      </c>
      <c r="F87" s="2" t="s">
        <v>624</v>
      </c>
      <c r="G87" s="2" t="s">
        <v>816</v>
      </c>
      <c r="H87" s="2" t="s">
        <v>815</v>
      </c>
      <c r="I87" s="2" t="str">
        <f t="shared" si="3"/>
        <v>DDSTPID</v>
      </c>
      <c r="J87" s="2" t="str">
        <f t="shared" si="4"/>
        <v>DSTPID</v>
      </c>
      <c r="K87" s="2" t="s">
        <v>616</v>
      </c>
    </row>
    <row r="88" spans="1:11">
      <c r="A88" s="40" t="s">
        <v>377</v>
      </c>
      <c r="B88" s="40"/>
      <c r="C88" s="79">
        <v>364</v>
      </c>
      <c r="D88" s="41" t="s">
        <v>601</v>
      </c>
      <c r="E88" s="37" t="str">
        <f t="shared" si="5"/>
        <v>364OR</v>
      </c>
      <c r="F88" s="2" t="s">
        <v>624</v>
      </c>
      <c r="G88" s="2" t="s">
        <v>816</v>
      </c>
      <c r="H88" s="2" t="s">
        <v>815</v>
      </c>
      <c r="I88" s="2" t="str">
        <f t="shared" si="3"/>
        <v>DDSTPOR</v>
      </c>
      <c r="J88" s="2" t="str">
        <f t="shared" si="4"/>
        <v>DSTPOR</v>
      </c>
      <c r="K88" s="2" t="s">
        <v>616</v>
      </c>
    </row>
    <row r="89" spans="1:11">
      <c r="A89" s="40" t="s">
        <v>378</v>
      </c>
      <c r="B89" s="40"/>
      <c r="C89" s="79">
        <v>364</v>
      </c>
      <c r="D89" s="41" t="s">
        <v>602</v>
      </c>
      <c r="E89" s="37" t="str">
        <f t="shared" si="5"/>
        <v>364UT</v>
      </c>
      <c r="F89" s="2" t="s">
        <v>624</v>
      </c>
      <c r="G89" s="2" t="s">
        <v>816</v>
      </c>
      <c r="H89" s="2" t="s">
        <v>815</v>
      </c>
      <c r="I89" s="2" t="str">
        <f t="shared" si="3"/>
        <v>DDSTPUT</v>
      </c>
      <c r="J89" s="2" t="str">
        <f t="shared" si="4"/>
        <v>DSTPUT</v>
      </c>
      <c r="K89" s="2" t="s">
        <v>616</v>
      </c>
    </row>
    <row r="90" spans="1:11">
      <c r="A90" s="40" t="s">
        <v>379</v>
      </c>
      <c r="B90" s="40"/>
      <c r="C90" s="79">
        <v>364</v>
      </c>
      <c r="D90" s="41" t="s">
        <v>603</v>
      </c>
      <c r="E90" s="37" t="str">
        <f t="shared" si="5"/>
        <v>364WA</v>
      </c>
      <c r="F90" s="2" t="s">
        <v>624</v>
      </c>
      <c r="G90" s="2" t="s">
        <v>816</v>
      </c>
      <c r="H90" s="2" t="s">
        <v>815</v>
      </c>
      <c r="I90" s="2" t="str">
        <f t="shared" si="3"/>
        <v>DDSTPWA</v>
      </c>
      <c r="J90" s="2" t="str">
        <f t="shared" si="4"/>
        <v>DSTPWA</v>
      </c>
      <c r="K90" s="2" t="s">
        <v>616</v>
      </c>
    </row>
    <row r="91" spans="1:11">
      <c r="A91" s="40" t="s">
        <v>380</v>
      </c>
      <c r="B91" s="40"/>
      <c r="C91" s="79">
        <v>364</v>
      </c>
      <c r="D91" s="41" t="s">
        <v>604</v>
      </c>
      <c r="E91" s="37" t="str">
        <f t="shared" si="5"/>
        <v>364WYP</v>
      </c>
      <c r="F91" s="2" t="s">
        <v>624</v>
      </c>
      <c r="G91" s="2" t="s">
        <v>816</v>
      </c>
      <c r="H91" s="2" t="s">
        <v>815</v>
      </c>
      <c r="I91" s="2" t="str">
        <f t="shared" si="3"/>
        <v>DDSTPWYP</v>
      </c>
      <c r="J91" s="2" t="str">
        <f t="shared" si="4"/>
        <v>DSTPWYP</v>
      </c>
      <c r="K91" s="2" t="s">
        <v>616</v>
      </c>
    </row>
    <row r="92" spans="1:11">
      <c r="A92" s="40" t="s">
        <v>381</v>
      </c>
      <c r="B92" s="40"/>
      <c r="C92" s="79">
        <v>364</v>
      </c>
      <c r="D92" s="41" t="s">
        <v>605</v>
      </c>
      <c r="E92" s="37" t="str">
        <f t="shared" si="5"/>
        <v>364WYU</v>
      </c>
      <c r="F92" s="2" t="s">
        <v>624</v>
      </c>
      <c r="G92" s="2" t="s">
        <v>816</v>
      </c>
      <c r="H92" s="2" t="s">
        <v>815</v>
      </c>
      <c r="I92" s="2" t="str">
        <f t="shared" si="3"/>
        <v>DDSTPWYU</v>
      </c>
      <c r="J92" s="2" t="str">
        <f t="shared" si="4"/>
        <v>DSTPWYU</v>
      </c>
      <c r="K92" s="2" t="s">
        <v>616</v>
      </c>
    </row>
    <row r="93" spans="1:11">
      <c r="A93" s="9" t="s">
        <v>481</v>
      </c>
      <c r="B93" s="9"/>
      <c r="C93" s="42">
        <v>364</v>
      </c>
      <c r="D93" s="37" t="s">
        <v>599</v>
      </c>
      <c r="E93" s="37" t="str">
        <f t="shared" si="5"/>
        <v>364CA</v>
      </c>
      <c r="F93" s="2" t="s">
        <v>10</v>
      </c>
      <c r="G93" s="2" t="s">
        <v>816</v>
      </c>
      <c r="H93" s="2" t="s">
        <v>815</v>
      </c>
      <c r="I93" s="2" t="str">
        <f t="shared" si="3"/>
        <v>DDSTPCA</v>
      </c>
      <c r="J93" s="2" t="str">
        <f t="shared" si="4"/>
        <v>DSTPCA</v>
      </c>
      <c r="K93" s="2" t="s">
        <v>616</v>
      </c>
    </row>
    <row r="94" spans="1:11">
      <c r="A94" s="9" t="s">
        <v>482</v>
      </c>
      <c r="B94" s="9"/>
      <c r="C94" s="42">
        <v>364</v>
      </c>
      <c r="D94" s="37" t="s">
        <v>600</v>
      </c>
      <c r="E94" s="37" t="str">
        <f t="shared" si="5"/>
        <v>364ID</v>
      </c>
      <c r="F94" s="2" t="s">
        <v>10</v>
      </c>
      <c r="G94" s="2" t="s">
        <v>816</v>
      </c>
      <c r="H94" s="2" t="s">
        <v>815</v>
      </c>
      <c r="I94" s="2" t="str">
        <f t="shared" si="3"/>
        <v>DDSTPID</v>
      </c>
      <c r="J94" s="2" t="str">
        <f t="shared" si="4"/>
        <v>DSTPID</v>
      </c>
      <c r="K94" s="2" t="s">
        <v>616</v>
      </c>
    </row>
    <row r="95" spans="1:11">
      <c r="A95" s="9" t="s">
        <v>483</v>
      </c>
      <c r="B95" s="9"/>
      <c r="C95" s="42">
        <v>364</v>
      </c>
      <c r="D95" s="37" t="s">
        <v>601</v>
      </c>
      <c r="E95" s="37" t="str">
        <f t="shared" si="5"/>
        <v>364OR</v>
      </c>
      <c r="F95" s="2" t="s">
        <v>10</v>
      </c>
      <c r="G95" s="2" t="s">
        <v>816</v>
      </c>
      <c r="H95" s="2" t="s">
        <v>815</v>
      </c>
      <c r="I95" s="2" t="str">
        <f t="shared" si="3"/>
        <v>DDSTPOR</v>
      </c>
      <c r="J95" s="2" t="str">
        <f t="shared" si="4"/>
        <v>DSTPOR</v>
      </c>
      <c r="K95" s="2" t="s">
        <v>616</v>
      </c>
    </row>
    <row r="96" spans="1:11">
      <c r="A96" s="9" t="s">
        <v>484</v>
      </c>
      <c r="B96" s="9"/>
      <c r="C96" s="42">
        <v>364</v>
      </c>
      <c r="D96" s="37" t="s">
        <v>602</v>
      </c>
      <c r="E96" s="37" t="str">
        <f t="shared" si="5"/>
        <v>364UT</v>
      </c>
      <c r="F96" s="2" t="s">
        <v>10</v>
      </c>
      <c r="G96" s="2" t="s">
        <v>816</v>
      </c>
      <c r="H96" s="2" t="s">
        <v>815</v>
      </c>
      <c r="I96" s="2" t="str">
        <f t="shared" si="3"/>
        <v>DDSTPUT</v>
      </c>
      <c r="J96" s="2" t="str">
        <f t="shared" si="4"/>
        <v>DSTPUT</v>
      </c>
      <c r="K96" s="2" t="s">
        <v>616</v>
      </c>
    </row>
    <row r="97" spans="1:11">
      <c r="A97" s="9" t="s">
        <v>485</v>
      </c>
      <c r="B97" s="9"/>
      <c r="C97" s="42">
        <v>364</v>
      </c>
      <c r="D97" s="37" t="s">
        <v>603</v>
      </c>
      <c r="E97" s="37" t="str">
        <f t="shared" si="5"/>
        <v>364WA</v>
      </c>
      <c r="F97" s="2" t="s">
        <v>10</v>
      </c>
      <c r="G97" s="2" t="s">
        <v>816</v>
      </c>
      <c r="H97" s="2" t="s">
        <v>815</v>
      </c>
      <c r="I97" s="2" t="str">
        <f t="shared" si="3"/>
        <v>DDSTPWA</v>
      </c>
      <c r="J97" s="2" t="str">
        <f t="shared" si="4"/>
        <v>DSTPWA</v>
      </c>
      <c r="K97" s="2" t="s">
        <v>616</v>
      </c>
    </row>
    <row r="98" spans="1:11">
      <c r="A98" s="9" t="s">
        <v>486</v>
      </c>
      <c r="B98" s="9"/>
      <c r="C98" s="42">
        <v>364</v>
      </c>
      <c r="D98" s="37" t="s">
        <v>604</v>
      </c>
      <c r="E98" s="37" t="str">
        <f t="shared" si="5"/>
        <v>364WYP</v>
      </c>
      <c r="F98" s="2" t="s">
        <v>10</v>
      </c>
      <c r="G98" s="2" t="s">
        <v>816</v>
      </c>
      <c r="H98" s="2" t="s">
        <v>815</v>
      </c>
      <c r="I98" s="2" t="str">
        <f t="shared" si="3"/>
        <v>DDSTPWYP</v>
      </c>
      <c r="J98" s="2" t="str">
        <f t="shared" si="4"/>
        <v>DSTPWYP</v>
      </c>
      <c r="K98" s="2" t="s">
        <v>616</v>
      </c>
    </row>
    <row r="99" spans="1:11">
      <c r="A99" s="9" t="s">
        <v>487</v>
      </c>
      <c r="B99" s="9"/>
      <c r="C99" s="42">
        <v>364</v>
      </c>
      <c r="D99" s="37" t="s">
        <v>605</v>
      </c>
      <c r="E99" s="37" t="str">
        <f t="shared" si="5"/>
        <v>364WYU</v>
      </c>
      <c r="F99" s="2" t="s">
        <v>10</v>
      </c>
      <c r="G99" s="2" t="s">
        <v>816</v>
      </c>
      <c r="H99" s="2" t="s">
        <v>815</v>
      </c>
      <c r="I99" s="2" t="str">
        <f t="shared" si="3"/>
        <v>DDSTPWYU</v>
      </c>
      <c r="J99" s="2" t="str">
        <f t="shared" si="4"/>
        <v>DSTPWYU</v>
      </c>
      <c r="K99" s="2" t="s">
        <v>616</v>
      </c>
    </row>
    <row r="100" spans="1:11">
      <c r="A100" s="40" t="s">
        <v>382</v>
      </c>
      <c r="B100" s="40"/>
      <c r="C100" s="79">
        <v>365</v>
      </c>
      <c r="D100" s="41" t="s">
        <v>599</v>
      </c>
      <c r="E100" s="37" t="str">
        <f t="shared" si="5"/>
        <v>365CA</v>
      </c>
      <c r="F100" s="2" t="s">
        <v>624</v>
      </c>
      <c r="G100" s="2" t="s">
        <v>816</v>
      </c>
      <c r="H100" s="2" t="s">
        <v>815</v>
      </c>
      <c r="I100" s="2" t="str">
        <f t="shared" si="3"/>
        <v>DDSTPCA</v>
      </c>
      <c r="J100" s="2" t="str">
        <f t="shared" si="4"/>
        <v>DSTPCA</v>
      </c>
      <c r="K100" s="2" t="s">
        <v>616</v>
      </c>
    </row>
    <row r="101" spans="1:11">
      <c r="A101" s="40" t="s">
        <v>383</v>
      </c>
      <c r="B101" s="40"/>
      <c r="C101" s="79">
        <v>365</v>
      </c>
      <c r="D101" s="41" t="s">
        <v>600</v>
      </c>
      <c r="E101" s="37" t="str">
        <f t="shared" si="5"/>
        <v>365ID</v>
      </c>
      <c r="F101" s="2" t="s">
        <v>624</v>
      </c>
      <c r="G101" s="2" t="s">
        <v>816</v>
      </c>
      <c r="H101" s="2" t="s">
        <v>815</v>
      </c>
      <c r="I101" s="2" t="str">
        <f t="shared" si="3"/>
        <v>DDSTPID</v>
      </c>
      <c r="J101" s="2" t="str">
        <f t="shared" si="4"/>
        <v>DSTPID</v>
      </c>
      <c r="K101" s="2" t="s">
        <v>616</v>
      </c>
    </row>
    <row r="102" spans="1:11">
      <c r="A102" s="40" t="s">
        <v>384</v>
      </c>
      <c r="B102" s="40"/>
      <c r="C102" s="79">
        <v>365</v>
      </c>
      <c r="D102" s="41" t="s">
        <v>601</v>
      </c>
      <c r="E102" s="37" t="str">
        <f t="shared" si="5"/>
        <v>365OR</v>
      </c>
      <c r="F102" s="2" t="s">
        <v>624</v>
      </c>
      <c r="G102" s="2" t="s">
        <v>816</v>
      </c>
      <c r="H102" s="2" t="s">
        <v>815</v>
      </c>
      <c r="I102" s="2" t="str">
        <f t="shared" si="3"/>
        <v>DDSTPOR</v>
      </c>
      <c r="J102" s="2" t="str">
        <f t="shared" si="4"/>
        <v>DSTPOR</v>
      </c>
      <c r="K102" s="2" t="s">
        <v>616</v>
      </c>
    </row>
    <row r="103" spans="1:11">
      <c r="A103" s="40" t="s">
        <v>385</v>
      </c>
      <c r="B103" s="40"/>
      <c r="C103" s="79">
        <v>365</v>
      </c>
      <c r="D103" s="41" t="s">
        <v>602</v>
      </c>
      <c r="E103" s="37" t="str">
        <f t="shared" si="5"/>
        <v>365UT</v>
      </c>
      <c r="F103" s="2" t="s">
        <v>624</v>
      </c>
      <c r="G103" s="2" t="s">
        <v>816</v>
      </c>
      <c r="H103" s="2" t="s">
        <v>815</v>
      </c>
      <c r="I103" s="2" t="str">
        <f t="shared" si="3"/>
        <v>DDSTPUT</v>
      </c>
      <c r="J103" s="2" t="str">
        <f t="shared" si="4"/>
        <v>DSTPUT</v>
      </c>
      <c r="K103" s="2" t="s">
        <v>616</v>
      </c>
    </row>
    <row r="104" spans="1:11">
      <c r="A104" s="40" t="s">
        <v>386</v>
      </c>
      <c r="B104" s="40"/>
      <c r="C104" s="79">
        <v>365</v>
      </c>
      <c r="D104" s="41" t="s">
        <v>603</v>
      </c>
      <c r="E104" s="37" t="str">
        <f t="shared" si="5"/>
        <v>365WA</v>
      </c>
      <c r="F104" s="2" t="s">
        <v>624</v>
      </c>
      <c r="G104" s="2" t="s">
        <v>816</v>
      </c>
      <c r="H104" s="2" t="s">
        <v>815</v>
      </c>
      <c r="I104" s="2" t="str">
        <f t="shared" si="3"/>
        <v>DDSTPWA</v>
      </c>
      <c r="J104" s="2" t="str">
        <f t="shared" si="4"/>
        <v>DSTPWA</v>
      </c>
      <c r="K104" s="2" t="s">
        <v>616</v>
      </c>
    </row>
    <row r="105" spans="1:11">
      <c r="A105" s="40" t="s">
        <v>387</v>
      </c>
      <c r="B105" s="40"/>
      <c r="C105" s="79">
        <v>365</v>
      </c>
      <c r="D105" s="41" t="s">
        <v>604</v>
      </c>
      <c r="E105" s="37" t="str">
        <f t="shared" si="5"/>
        <v>365WYP</v>
      </c>
      <c r="F105" s="2" t="s">
        <v>624</v>
      </c>
      <c r="G105" s="2" t="s">
        <v>816</v>
      </c>
      <c r="H105" s="2" t="s">
        <v>815</v>
      </c>
      <c r="I105" s="2" t="str">
        <f t="shared" si="3"/>
        <v>DDSTPWYP</v>
      </c>
      <c r="J105" s="2" t="str">
        <f t="shared" si="4"/>
        <v>DSTPWYP</v>
      </c>
      <c r="K105" s="2" t="s">
        <v>616</v>
      </c>
    </row>
    <row r="106" spans="1:11">
      <c r="A106" s="40" t="s">
        <v>388</v>
      </c>
      <c r="B106" s="40"/>
      <c r="C106" s="79">
        <v>365</v>
      </c>
      <c r="D106" s="41" t="s">
        <v>605</v>
      </c>
      <c r="E106" s="37" t="str">
        <f t="shared" si="5"/>
        <v>365WYU</v>
      </c>
      <c r="F106" s="2" t="s">
        <v>624</v>
      </c>
      <c r="G106" s="2" t="s">
        <v>816</v>
      </c>
      <c r="H106" s="2" t="s">
        <v>815</v>
      </c>
      <c r="I106" s="2" t="str">
        <f t="shared" si="3"/>
        <v>DDSTPWYU</v>
      </c>
      <c r="J106" s="2" t="str">
        <f t="shared" si="4"/>
        <v>DSTPWYU</v>
      </c>
      <c r="K106" s="2" t="s">
        <v>616</v>
      </c>
    </row>
    <row r="107" spans="1:11">
      <c r="A107" s="9" t="s">
        <v>488</v>
      </c>
      <c r="B107" s="9"/>
      <c r="C107" s="42">
        <v>365</v>
      </c>
      <c r="D107" s="37" t="s">
        <v>599</v>
      </c>
      <c r="E107" s="37" t="str">
        <f t="shared" si="5"/>
        <v>365CA</v>
      </c>
      <c r="F107" s="2" t="s">
        <v>10</v>
      </c>
      <c r="G107" s="2" t="s">
        <v>816</v>
      </c>
      <c r="H107" s="2" t="s">
        <v>815</v>
      </c>
      <c r="I107" s="2" t="str">
        <f t="shared" si="3"/>
        <v>DDSTPCA</v>
      </c>
      <c r="J107" s="2" t="str">
        <f t="shared" si="4"/>
        <v>DSTPCA</v>
      </c>
      <c r="K107" s="2" t="s">
        <v>616</v>
      </c>
    </row>
    <row r="108" spans="1:11">
      <c r="A108" s="9" t="s">
        <v>489</v>
      </c>
      <c r="B108" s="9"/>
      <c r="C108" s="42">
        <v>365</v>
      </c>
      <c r="D108" s="37" t="s">
        <v>600</v>
      </c>
      <c r="E108" s="37" t="str">
        <f t="shared" si="5"/>
        <v>365ID</v>
      </c>
      <c r="F108" s="2" t="s">
        <v>10</v>
      </c>
      <c r="G108" s="2" t="s">
        <v>816</v>
      </c>
      <c r="H108" s="2" t="s">
        <v>815</v>
      </c>
      <c r="I108" s="2" t="str">
        <f t="shared" si="3"/>
        <v>DDSTPID</v>
      </c>
      <c r="J108" s="2" t="str">
        <f t="shared" si="4"/>
        <v>DSTPID</v>
      </c>
      <c r="K108" s="2" t="s">
        <v>616</v>
      </c>
    </row>
    <row r="109" spans="1:11">
      <c r="A109" s="9" t="s">
        <v>490</v>
      </c>
      <c r="B109" s="9"/>
      <c r="C109" s="42">
        <v>365</v>
      </c>
      <c r="D109" s="37" t="s">
        <v>601</v>
      </c>
      <c r="E109" s="37" t="str">
        <f t="shared" si="5"/>
        <v>365OR</v>
      </c>
      <c r="F109" s="2" t="s">
        <v>10</v>
      </c>
      <c r="G109" s="2" t="s">
        <v>816</v>
      </c>
      <c r="H109" s="2" t="s">
        <v>815</v>
      </c>
      <c r="I109" s="2" t="str">
        <f t="shared" si="3"/>
        <v>DDSTPOR</v>
      </c>
      <c r="J109" s="2" t="str">
        <f t="shared" si="4"/>
        <v>DSTPOR</v>
      </c>
      <c r="K109" s="2" t="s">
        <v>616</v>
      </c>
    </row>
    <row r="110" spans="1:11">
      <c r="A110" s="9" t="s">
        <v>491</v>
      </c>
      <c r="B110" s="9"/>
      <c r="C110" s="42">
        <v>365</v>
      </c>
      <c r="D110" s="37" t="s">
        <v>602</v>
      </c>
      <c r="E110" s="37" t="str">
        <f t="shared" si="5"/>
        <v>365UT</v>
      </c>
      <c r="F110" s="2" t="s">
        <v>10</v>
      </c>
      <c r="G110" s="2" t="s">
        <v>816</v>
      </c>
      <c r="H110" s="2" t="s">
        <v>815</v>
      </c>
      <c r="I110" s="2" t="str">
        <f t="shared" si="3"/>
        <v>DDSTPUT</v>
      </c>
      <c r="J110" s="2" t="str">
        <f t="shared" si="4"/>
        <v>DSTPUT</v>
      </c>
      <c r="K110" s="2" t="s">
        <v>616</v>
      </c>
    </row>
    <row r="111" spans="1:11">
      <c r="A111" s="9" t="s">
        <v>492</v>
      </c>
      <c r="B111" s="9"/>
      <c r="C111" s="42">
        <v>365</v>
      </c>
      <c r="D111" s="37" t="s">
        <v>603</v>
      </c>
      <c r="E111" s="37" t="str">
        <f t="shared" si="5"/>
        <v>365WA</v>
      </c>
      <c r="F111" s="2" t="s">
        <v>10</v>
      </c>
      <c r="G111" s="2" t="s">
        <v>816</v>
      </c>
      <c r="H111" s="2" t="s">
        <v>815</v>
      </c>
      <c r="I111" s="2" t="str">
        <f t="shared" si="3"/>
        <v>DDSTPWA</v>
      </c>
      <c r="J111" s="2" t="str">
        <f t="shared" si="4"/>
        <v>DSTPWA</v>
      </c>
      <c r="K111" s="2" t="s">
        <v>616</v>
      </c>
    </row>
    <row r="112" spans="1:11">
      <c r="A112" s="9" t="s">
        <v>493</v>
      </c>
      <c r="B112" s="9"/>
      <c r="C112" s="42">
        <v>365</v>
      </c>
      <c r="D112" s="37" t="s">
        <v>604</v>
      </c>
      <c r="E112" s="37" t="str">
        <f t="shared" si="5"/>
        <v>365WYP</v>
      </c>
      <c r="F112" s="2" t="s">
        <v>10</v>
      </c>
      <c r="G112" s="2" t="s">
        <v>816</v>
      </c>
      <c r="H112" s="2" t="s">
        <v>815</v>
      </c>
      <c r="I112" s="2" t="str">
        <f t="shared" si="3"/>
        <v>DDSTPWYP</v>
      </c>
      <c r="J112" s="2" t="str">
        <f t="shared" si="4"/>
        <v>DSTPWYP</v>
      </c>
      <c r="K112" s="2" t="s">
        <v>616</v>
      </c>
    </row>
    <row r="113" spans="1:11">
      <c r="A113" s="9" t="s">
        <v>494</v>
      </c>
      <c r="B113" s="9"/>
      <c r="C113" s="42">
        <v>365</v>
      </c>
      <c r="D113" s="37" t="s">
        <v>605</v>
      </c>
      <c r="E113" s="37" t="str">
        <f t="shared" si="5"/>
        <v>365WYU</v>
      </c>
      <c r="F113" s="2" t="s">
        <v>10</v>
      </c>
      <c r="G113" s="2" t="s">
        <v>816</v>
      </c>
      <c r="H113" s="2" t="s">
        <v>815</v>
      </c>
      <c r="I113" s="2" t="str">
        <f t="shared" si="3"/>
        <v>DDSTPWYU</v>
      </c>
      <c r="J113" s="2" t="str">
        <f t="shared" si="4"/>
        <v>DSTPWYU</v>
      </c>
      <c r="K113" s="2" t="s">
        <v>616</v>
      </c>
    </row>
    <row r="114" spans="1:11">
      <c r="A114" s="40" t="s">
        <v>389</v>
      </c>
      <c r="B114" s="40"/>
      <c r="C114" s="79">
        <v>366</v>
      </c>
      <c r="D114" s="41" t="s">
        <v>599</v>
      </c>
      <c r="E114" s="37" t="str">
        <f t="shared" si="5"/>
        <v>366CA</v>
      </c>
      <c r="F114" s="2" t="s">
        <v>624</v>
      </c>
      <c r="G114" s="2" t="s">
        <v>816</v>
      </c>
      <c r="H114" s="2" t="s">
        <v>815</v>
      </c>
      <c r="I114" s="2" t="str">
        <f t="shared" si="3"/>
        <v>DDSTPCA</v>
      </c>
      <c r="J114" s="2" t="str">
        <f t="shared" si="4"/>
        <v>DSTPCA</v>
      </c>
      <c r="K114" s="2" t="s">
        <v>616</v>
      </c>
    </row>
    <row r="115" spans="1:11">
      <c r="A115" s="40" t="s">
        <v>390</v>
      </c>
      <c r="B115" s="40"/>
      <c r="C115" s="79">
        <v>366</v>
      </c>
      <c r="D115" s="41" t="s">
        <v>600</v>
      </c>
      <c r="E115" s="37" t="str">
        <f t="shared" si="5"/>
        <v>366ID</v>
      </c>
      <c r="F115" s="2" t="s">
        <v>624</v>
      </c>
      <c r="G115" s="2" t="s">
        <v>816</v>
      </c>
      <c r="H115" s="2" t="s">
        <v>815</v>
      </c>
      <c r="I115" s="2" t="str">
        <f t="shared" si="3"/>
        <v>DDSTPID</v>
      </c>
      <c r="J115" s="2" t="str">
        <f t="shared" si="4"/>
        <v>DSTPID</v>
      </c>
      <c r="K115" s="2" t="s">
        <v>616</v>
      </c>
    </row>
    <row r="116" spans="1:11">
      <c r="A116" s="40" t="s">
        <v>391</v>
      </c>
      <c r="B116" s="40"/>
      <c r="C116" s="79">
        <v>366</v>
      </c>
      <c r="D116" s="41" t="s">
        <v>601</v>
      </c>
      <c r="E116" s="37" t="str">
        <f t="shared" si="5"/>
        <v>366OR</v>
      </c>
      <c r="F116" s="2" t="s">
        <v>624</v>
      </c>
      <c r="G116" s="2" t="s">
        <v>816</v>
      </c>
      <c r="H116" s="2" t="s">
        <v>815</v>
      </c>
      <c r="I116" s="2" t="str">
        <f t="shared" si="3"/>
        <v>DDSTPOR</v>
      </c>
      <c r="J116" s="2" t="str">
        <f t="shared" si="4"/>
        <v>DSTPOR</v>
      </c>
      <c r="K116" s="2" t="s">
        <v>616</v>
      </c>
    </row>
    <row r="117" spans="1:11">
      <c r="A117" s="40" t="s">
        <v>392</v>
      </c>
      <c r="B117" s="40"/>
      <c r="C117" s="79">
        <v>366</v>
      </c>
      <c r="D117" s="41" t="s">
        <v>602</v>
      </c>
      <c r="E117" s="37" t="str">
        <f t="shared" si="5"/>
        <v>366UT</v>
      </c>
      <c r="F117" s="2" t="s">
        <v>624</v>
      </c>
      <c r="G117" s="2" t="s">
        <v>816</v>
      </c>
      <c r="H117" s="2" t="s">
        <v>815</v>
      </c>
      <c r="I117" s="2" t="str">
        <f t="shared" si="3"/>
        <v>DDSTPUT</v>
      </c>
      <c r="J117" s="2" t="str">
        <f t="shared" si="4"/>
        <v>DSTPUT</v>
      </c>
      <c r="K117" s="2" t="s">
        <v>616</v>
      </c>
    </row>
    <row r="118" spans="1:11">
      <c r="A118" s="40" t="s">
        <v>393</v>
      </c>
      <c r="B118" s="40"/>
      <c r="C118" s="79">
        <v>366</v>
      </c>
      <c r="D118" s="41" t="s">
        <v>603</v>
      </c>
      <c r="E118" s="37" t="str">
        <f t="shared" si="5"/>
        <v>366WA</v>
      </c>
      <c r="F118" s="2" t="s">
        <v>624</v>
      </c>
      <c r="G118" s="2" t="s">
        <v>816</v>
      </c>
      <c r="H118" s="2" t="s">
        <v>815</v>
      </c>
      <c r="I118" s="2" t="str">
        <f t="shared" si="3"/>
        <v>DDSTPWA</v>
      </c>
      <c r="J118" s="2" t="str">
        <f t="shared" si="4"/>
        <v>DSTPWA</v>
      </c>
      <c r="K118" s="2" t="s">
        <v>616</v>
      </c>
    </row>
    <row r="119" spans="1:11">
      <c r="A119" s="40" t="s">
        <v>394</v>
      </c>
      <c r="B119" s="40"/>
      <c r="C119" s="79">
        <v>366</v>
      </c>
      <c r="D119" s="41" t="s">
        <v>604</v>
      </c>
      <c r="E119" s="37" t="str">
        <f t="shared" si="5"/>
        <v>366WYP</v>
      </c>
      <c r="F119" s="2" t="s">
        <v>624</v>
      </c>
      <c r="G119" s="2" t="s">
        <v>816</v>
      </c>
      <c r="H119" s="2" t="s">
        <v>815</v>
      </c>
      <c r="I119" s="2" t="str">
        <f t="shared" si="3"/>
        <v>DDSTPWYP</v>
      </c>
      <c r="J119" s="2" t="str">
        <f t="shared" si="4"/>
        <v>DSTPWYP</v>
      </c>
      <c r="K119" s="2" t="s">
        <v>616</v>
      </c>
    </row>
    <row r="120" spans="1:11">
      <c r="A120" s="40" t="s">
        <v>395</v>
      </c>
      <c r="B120" s="40"/>
      <c r="C120" s="79">
        <v>366</v>
      </c>
      <c r="D120" s="41" t="s">
        <v>605</v>
      </c>
      <c r="E120" s="37" t="str">
        <f t="shared" si="5"/>
        <v>366WYU</v>
      </c>
      <c r="F120" s="2" t="s">
        <v>624</v>
      </c>
      <c r="G120" s="2" t="s">
        <v>816</v>
      </c>
      <c r="H120" s="2" t="s">
        <v>815</v>
      </c>
      <c r="I120" s="2" t="str">
        <f t="shared" si="3"/>
        <v>DDSTPWYU</v>
      </c>
      <c r="J120" s="2" t="str">
        <f t="shared" si="4"/>
        <v>DSTPWYU</v>
      </c>
      <c r="K120" s="2" t="s">
        <v>616</v>
      </c>
    </row>
    <row r="121" spans="1:11">
      <c r="A121" s="9" t="s">
        <v>495</v>
      </c>
      <c r="B121" s="9"/>
      <c r="C121" s="42">
        <v>366</v>
      </c>
      <c r="D121" s="37" t="s">
        <v>599</v>
      </c>
      <c r="E121" s="37" t="str">
        <f t="shared" si="5"/>
        <v>366CA</v>
      </c>
      <c r="F121" s="2" t="s">
        <v>10</v>
      </c>
      <c r="G121" s="2" t="s">
        <v>816</v>
      </c>
      <c r="H121" s="2" t="s">
        <v>815</v>
      </c>
      <c r="I121" s="2" t="str">
        <f t="shared" si="3"/>
        <v>DDSTPCA</v>
      </c>
      <c r="J121" s="2" t="str">
        <f t="shared" si="4"/>
        <v>DSTPCA</v>
      </c>
      <c r="K121" s="2" t="s">
        <v>616</v>
      </c>
    </row>
    <row r="122" spans="1:11">
      <c r="A122" s="9" t="s">
        <v>496</v>
      </c>
      <c r="B122" s="9"/>
      <c r="C122" s="42">
        <v>366</v>
      </c>
      <c r="D122" s="37" t="s">
        <v>600</v>
      </c>
      <c r="E122" s="37" t="str">
        <f t="shared" si="5"/>
        <v>366ID</v>
      </c>
      <c r="F122" s="2" t="s">
        <v>10</v>
      </c>
      <c r="G122" s="2" t="s">
        <v>816</v>
      </c>
      <c r="H122" s="2" t="s">
        <v>815</v>
      </c>
      <c r="I122" s="2" t="str">
        <f t="shared" si="3"/>
        <v>DDSTPID</v>
      </c>
      <c r="J122" s="2" t="str">
        <f t="shared" si="4"/>
        <v>DSTPID</v>
      </c>
      <c r="K122" s="2" t="s">
        <v>616</v>
      </c>
    </row>
    <row r="123" spans="1:11">
      <c r="A123" s="9" t="s">
        <v>497</v>
      </c>
      <c r="B123" s="9"/>
      <c r="C123" s="42">
        <v>366</v>
      </c>
      <c r="D123" s="37" t="s">
        <v>601</v>
      </c>
      <c r="E123" s="37" t="str">
        <f t="shared" si="5"/>
        <v>366OR</v>
      </c>
      <c r="F123" s="2" t="s">
        <v>10</v>
      </c>
      <c r="G123" s="2" t="s">
        <v>816</v>
      </c>
      <c r="H123" s="2" t="s">
        <v>815</v>
      </c>
      <c r="I123" s="2" t="str">
        <f t="shared" si="3"/>
        <v>DDSTPOR</v>
      </c>
      <c r="J123" s="2" t="str">
        <f t="shared" si="4"/>
        <v>DSTPOR</v>
      </c>
      <c r="K123" s="2" t="s">
        <v>616</v>
      </c>
    </row>
    <row r="124" spans="1:11">
      <c r="A124" s="9" t="s">
        <v>498</v>
      </c>
      <c r="B124" s="9"/>
      <c r="C124" s="42">
        <v>366</v>
      </c>
      <c r="D124" s="37" t="s">
        <v>602</v>
      </c>
      <c r="E124" s="37" t="str">
        <f t="shared" si="5"/>
        <v>366UT</v>
      </c>
      <c r="F124" s="2" t="s">
        <v>10</v>
      </c>
      <c r="G124" s="2" t="s">
        <v>816</v>
      </c>
      <c r="H124" s="2" t="s">
        <v>815</v>
      </c>
      <c r="I124" s="2" t="str">
        <f t="shared" si="3"/>
        <v>DDSTPUT</v>
      </c>
      <c r="J124" s="2" t="str">
        <f t="shared" si="4"/>
        <v>DSTPUT</v>
      </c>
      <c r="K124" s="2" t="s">
        <v>616</v>
      </c>
    </row>
    <row r="125" spans="1:11">
      <c r="A125" s="9" t="s">
        <v>499</v>
      </c>
      <c r="B125" s="9"/>
      <c r="C125" s="42">
        <v>366</v>
      </c>
      <c r="D125" s="37" t="s">
        <v>603</v>
      </c>
      <c r="E125" s="37" t="str">
        <f t="shared" si="5"/>
        <v>366WA</v>
      </c>
      <c r="F125" s="2" t="s">
        <v>10</v>
      </c>
      <c r="G125" s="2" t="s">
        <v>816</v>
      </c>
      <c r="H125" s="2" t="s">
        <v>815</v>
      </c>
      <c r="I125" s="2" t="str">
        <f t="shared" si="3"/>
        <v>DDSTPWA</v>
      </c>
      <c r="J125" s="2" t="str">
        <f t="shared" si="4"/>
        <v>DSTPWA</v>
      </c>
      <c r="K125" s="2" t="s">
        <v>616</v>
      </c>
    </row>
    <row r="126" spans="1:11">
      <c r="A126" s="9" t="s">
        <v>500</v>
      </c>
      <c r="B126" s="9"/>
      <c r="C126" s="42">
        <v>366</v>
      </c>
      <c r="D126" s="37" t="s">
        <v>604</v>
      </c>
      <c r="E126" s="37" t="str">
        <f t="shared" si="5"/>
        <v>366WYP</v>
      </c>
      <c r="F126" s="2" t="s">
        <v>10</v>
      </c>
      <c r="G126" s="2" t="s">
        <v>816</v>
      </c>
      <c r="H126" s="2" t="s">
        <v>815</v>
      </c>
      <c r="I126" s="2" t="str">
        <f t="shared" si="3"/>
        <v>DDSTPWYP</v>
      </c>
      <c r="J126" s="2" t="str">
        <f t="shared" si="4"/>
        <v>DSTPWYP</v>
      </c>
      <c r="K126" s="2" t="s">
        <v>616</v>
      </c>
    </row>
    <row r="127" spans="1:11">
      <c r="A127" s="9" t="s">
        <v>501</v>
      </c>
      <c r="B127" s="9"/>
      <c r="C127" s="42">
        <v>366</v>
      </c>
      <c r="D127" s="37" t="s">
        <v>605</v>
      </c>
      <c r="E127" s="37" t="str">
        <f t="shared" si="5"/>
        <v>366WYU</v>
      </c>
      <c r="F127" s="2" t="s">
        <v>10</v>
      </c>
      <c r="G127" s="2" t="s">
        <v>816</v>
      </c>
      <c r="H127" s="2" t="s">
        <v>815</v>
      </c>
      <c r="I127" s="2" t="str">
        <f t="shared" si="3"/>
        <v>DDSTPWYU</v>
      </c>
      <c r="J127" s="2" t="str">
        <f t="shared" si="4"/>
        <v>DSTPWYU</v>
      </c>
      <c r="K127" s="2" t="s">
        <v>616</v>
      </c>
    </row>
    <row r="128" spans="1:11">
      <c r="A128" s="40" t="s">
        <v>396</v>
      </c>
      <c r="B128" s="40"/>
      <c r="C128" s="79">
        <v>367</v>
      </c>
      <c r="D128" s="41" t="s">
        <v>599</v>
      </c>
      <c r="E128" s="37" t="str">
        <f t="shared" si="5"/>
        <v>367CA</v>
      </c>
      <c r="F128" s="2" t="s">
        <v>624</v>
      </c>
      <c r="G128" s="2" t="s">
        <v>816</v>
      </c>
      <c r="H128" s="2" t="s">
        <v>815</v>
      </c>
      <c r="I128" s="2" t="str">
        <f t="shared" si="3"/>
        <v>DDSTPCA</v>
      </c>
      <c r="J128" s="2" t="str">
        <f t="shared" si="4"/>
        <v>DSTPCA</v>
      </c>
      <c r="K128" s="2" t="s">
        <v>616</v>
      </c>
    </row>
    <row r="129" spans="1:11">
      <c r="A129" s="40" t="s">
        <v>397</v>
      </c>
      <c r="B129" s="40"/>
      <c r="C129" s="79">
        <v>367</v>
      </c>
      <c r="D129" s="41" t="s">
        <v>600</v>
      </c>
      <c r="E129" s="37" t="str">
        <f t="shared" si="5"/>
        <v>367ID</v>
      </c>
      <c r="F129" s="2" t="s">
        <v>624</v>
      </c>
      <c r="G129" s="2" t="s">
        <v>816</v>
      </c>
      <c r="H129" s="2" t="s">
        <v>815</v>
      </c>
      <c r="I129" s="2" t="str">
        <f t="shared" si="3"/>
        <v>DDSTPID</v>
      </c>
      <c r="J129" s="2" t="str">
        <f t="shared" si="4"/>
        <v>DSTPID</v>
      </c>
      <c r="K129" s="2" t="s">
        <v>616</v>
      </c>
    </row>
    <row r="130" spans="1:11">
      <c r="A130" s="40" t="s">
        <v>398</v>
      </c>
      <c r="B130" s="40"/>
      <c r="C130" s="79">
        <v>367</v>
      </c>
      <c r="D130" s="41" t="s">
        <v>601</v>
      </c>
      <c r="E130" s="37" t="str">
        <f t="shared" si="5"/>
        <v>367OR</v>
      </c>
      <c r="F130" s="2" t="s">
        <v>624</v>
      </c>
      <c r="G130" s="2" t="s">
        <v>816</v>
      </c>
      <c r="H130" s="2" t="s">
        <v>815</v>
      </c>
      <c r="I130" s="2" t="str">
        <f t="shared" ref="I130:I193" si="6">G130&amp;D130</f>
        <v>DDSTPOR</v>
      </c>
      <c r="J130" s="2" t="str">
        <f t="shared" ref="J130:J193" si="7">H130&amp;D130</f>
        <v>DSTPOR</v>
      </c>
      <c r="K130" s="2" t="s">
        <v>616</v>
      </c>
    </row>
    <row r="131" spans="1:11">
      <c r="A131" s="40" t="s">
        <v>399</v>
      </c>
      <c r="B131" s="40"/>
      <c r="C131" s="79">
        <v>367</v>
      </c>
      <c r="D131" s="41" t="s">
        <v>602</v>
      </c>
      <c r="E131" s="37" t="str">
        <f t="shared" ref="E131:E194" si="8">C131&amp;D131</f>
        <v>367UT</v>
      </c>
      <c r="F131" s="2" t="s">
        <v>624</v>
      </c>
      <c r="G131" s="2" t="s">
        <v>816</v>
      </c>
      <c r="H131" s="2" t="s">
        <v>815</v>
      </c>
      <c r="I131" s="2" t="str">
        <f t="shared" si="6"/>
        <v>DDSTPUT</v>
      </c>
      <c r="J131" s="2" t="str">
        <f t="shared" si="7"/>
        <v>DSTPUT</v>
      </c>
      <c r="K131" s="2" t="s">
        <v>616</v>
      </c>
    </row>
    <row r="132" spans="1:11">
      <c r="A132" s="40" t="s">
        <v>400</v>
      </c>
      <c r="B132" s="40"/>
      <c r="C132" s="79">
        <v>367</v>
      </c>
      <c r="D132" s="41" t="s">
        <v>603</v>
      </c>
      <c r="E132" s="37" t="str">
        <f t="shared" si="8"/>
        <v>367WA</v>
      </c>
      <c r="F132" s="2" t="s">
        <v>624</v>
      </c>
      <c r="G132" s="2" t="s">
        <v>816</v>
      </c>
      <c r="H132" s="2" t="s">
        <v>815</v>
      </c>
      <c r="I132" s="2" t="str">
        <f t="shared" si="6"/>
        <v>DDSTPWA</v>
      </c>
      <c r="J132" s="2" t="str">
        <f t="shared" si="7"/>
        <v>DSTPWA</v>
      </c>
      <c r="K132" s="2" t="s">
        <v>616</v>
      </c>
    </row>
    <row r="133" spans="1:11">
      <c r="A133" s="40" t="s">
        <v>401</v>
      </c>
      <c r="B133" s="40"/>
      <c r="C133" s="79">
        <v>367</v>
      </c>
      <c r="D133" s="41" t="s">
        <v>604</v>
      </c>
      <c r="E133" s="37" t="str">
        <f t="shared" si="8"/>
        <v>367WYP</v>
      </c>
      <c r="F133" s="2" t="s">
        <v>624</v>
      </c>
      <c r="G133" s="2" t="s">
        <v>816</v>
      </c>
      <c r="H133" s="2" t="s">
        <v>815</v>
      </c>
      <c r="I133" s="2" t="str">
        <f t="shared" si="6"/>
        <v>DDSTPWYP</v>
      </c>
      <c r="J133" s="2" t="str">
        <f t="shared" si="7"/>
        <v>DSTPWYP</v>
      </c>
      <c r="K133" s="2" t="s">
        <v>616</v>
      </c>
    </row>
    <row r="134" spans="1:11">
      <c r="A134" s="40" t="s">
        <v>402</v>
      </c>
      <c r="B134" s="40"/>
      <c r="C134" s="79">
        <v>367</v>
      </c>
      <c r="D134" s="41" t="s">
        <v>605</v>
      </c>
      <c r="E134" s="37" t="str">
        <f t="shared" si="8"/>
        <v>367WYU</v>
      </c>
      <c r="F134" s="2" t="s">
        <v>624</v>
      </c>
      <c r="G134" s="2" t="s">
        <v>816</v>
      </c>
      <c r="H134" s="2" t="s">
        <v>815</v>
      </c>
      <c r="I134" s="2" t="str">
        <f t="shared" si="6"/>
        <v>DDSTPWYU</v>
      </c>
      <c r="J134" s="2" t="str">
        <f t="shared" si="7"/>
        <v>DSTPWYU</v>
      </c>
      <c r="K134" s="2" t="s">
        <v>616</v>
      </c>
    </row>
    <row r="135" spans="1:11">
      <c r="A135" s="9" t="s">
        <v>502</v>
      </c>
      <c r="B135" s="9"/>
      <c r="C135" s="42">
        <v>367</v>
      </c>
      <c r="D135" s="37" t="s">
        <v>599</v>
      </c>
      <c r="E135" s="37" t="str">
        <f t="shared" si="8"/>
        <v>367CA</v>
      </c>
      <c r="F135" s="2" t="s">
        <v>10</v>
      </c>
      <c r="G135" s="2" t="s">
        <v>816</v>
      </c>
      <c r="H135" s="2" t="s">
        <v>815</v>
      </c>
      <c r="I135" s="2" t="str">
        <f t="shared" si="6"/>
        <v>DDSTPCA</v>
      </c>
      <c r="J135" s="2" t="str">
        <f t="shared" si="7"/>
        <v>DSTPCA</v>
      </c>
      <c r="K135" s="2" t="s">
        <v>616</v>
      </c>
    </row>
    <row r="136" spans="1:11">
      <c r="A136" s="9" t="s">
        <v>503</v>
      </c>
      <c r="B136" s="9"/>
      <c r="C136" s="42">
        <v>367</v>
      </c>
      <c r="D136" s="37" t="s">
        <v>600</v>
      </c>
      <c r="E136" s="37" t="str">
        <f t="shared" si="8"/>
        <v>367ID</v>
      </c>
      <c r="F136" s="2" t="s">
        <v>10</v>
      </c>
      <c r="G136" s="2" t="s">
        <v>816</v>
      </c>
      <c r="H136" s="2" t="s">
        <v>815</v>
      </c>
      <c r="I136" s="2" t="str">
        <f t="shared" si="6"/>
        <v>DDSTPID</v>
      </c>
      <c r="J136" s="2" t="str">
        <f t="shared" si="7"/>
        <v>DSTPID</v>
      </c>
      <c r="K136" s="2" t="s">
        <v>616</v>
      </c>
    </row>
    <row r="137" spans="1:11">
      <c r="A137" s="9" t="s">
        <v>504</v>
      </c>
      <c r="B137" s="9"/>
      <c r="C137" s="42">
        <v>367</v>
      </c>
      <c r="D137" s="37" t="s">
        <v>601</v>
      </c>
      <c r="E137" s="37" t="str">
        <f t="shared" si="8"/>
        <v>367OR</v>
      </c>
      <c r="F137" s="2" t="s">
        <v>10</v>
      </c>
      <c r="G137" s="2" t="s">
        <v>816</v>
      </c>
      <c r="H137" s="2" t="s">
        <v>815</v>
      </c>
      <c r="I137" s="2" t="str">
        <f t="shared" si="6"/>
        <v>DDSTPOR</v>
      </c>
      <c r="J137" s="2" t="str">
        <f t="shared" si="7"/>
        <v>DSTPOR</v>
      </c>
      <c r="K137" s="2" t="s">
        <v>616</v>
      </c>
    </row>
    <row r="138" spans="1:11">
      <c r="A138" s="9" t="s">
        <v>505</v>
      </c>
      <c r="B138" s="9"/>
      <c r="C138" s="42">
        <v>367</v>
      </c>
      <c r="D138" s="37" t="s">
        <v>602</v>
      </c>
      <c r="E138" s="37" t="str">
        <f t="shared" si="8"/>
        <v>367UT</v>
      </c>
      <c r="F138" s="2" t="s">
        <v>10</v>
      </c>
      <c r="G138" s="2" t="s">
        <v>816</v>
      </c>
      <c r="H138" s="2" t="s">
        <v>815</v>
      </c>
      <c r="I138" s="2" t="str">
        <f t="shared" si="6"/>
        <v>DDSTPUT</v>
      </c>
      <c r="J138" s="2" t="str">
        <f t="shared" si="7"/>
        <v>DSTPUT</v>
      </c>
      <c r="K138" s="2" t="s">
        <v>616</v>
      </c>
    </row>
    <row r="139" spans="1:11">
      <c r="A139" s="9" t="s">
        <v>506</v>
      </c>
      <c r="B139" s="9"/>
      <c r="C139" s="42">
        <v>367</v>
      </c>
      <c r="D139" s="37" t="s">
        <v>603</v>
      </c>
      <c r="E139" s="37" t="str">
        <f t="shared" si="8"/>
        <v>367WA</v>
      </c>
      <c r="F139" s="2" t="s">
        <v>10</v>
      </c>
      <c r="G139" s="2" t="s">
        <v>816</v>
      </c>
      <c r="H139" s="2" t="s">
        <v>815</v>
      </c>
      <c r="I139" s="2" t="str">
        <f t="shared" si="6"/>
        <v>DDSTPWA</v>
      </c>
      <c r="J139" s="2" t="str">
        <f t="shared" si="7"/>
        <v>DSTPWA</v>
      </c>
      <c r="K139" s="2" t="s">
        <v>616</v>
      </c>
    </row>
    <row r="140" spans="1:11">
      <c r="A140" s="9" t="s">
        <v>507</v>
      </c>
      <c r="B140" s="9"/>
      <c r="C140" s="42">
        <v>367</v>
      </c>
      <c r="D140" s="37" t="s">
        <v>604</v>
      </c>
      <c r="E140" s="37" t="str">
        <f t="shared" si="8"/>
        <v>367WYP</v>
      </c>
      <c r="F140" s="2" t="s">
        <v>10</v>
      </c>
      <c r="G140" s="2" t="s">
        <v>816</v>
      </c>
      <c r="H140" s="2" t="s">
        <v>815</v>
      </c>
      <c r="I140" s="2" t="str">
        <f t="shared" si="6"/>
        <v>DDSTPWYP</v>
      </c>
      <c r="J140" s="2" t="str">
        <f t="shared" si="7"/>
        <v>DSTPWYP</v>
      </c>
      <c r="K140" s="2" t="s">
        <v>616</v>
      </c>
    </row>
    <row r="141" spans="1:11">
      <c r="A141" s="9" t="s">
        <v>508</v>
      </c>
      <c r="B141" s="9"/>
      <c r="C141" s="42">
        <v>367</v>
      </c>
      <c r="D141" s="37" t="s">
        <v>605</v>
      </c>
      <c r="E141" s="37" t="str">
        <f t="shared" si="8"/>
        <v>367WYU</v>
      </c>
      <c r="F141" s="2" t="s">
        <v>10</v>
      </c>
      <c r="G141" s="2" t="s">
        <v>816</v>
      </c>
      <c r="H141" s="2" t="s">
        <v>815</v>
      </c>
      <c r="I141" s="2" t="str">
        <f t="shared" si="6"/>
        <v>DDSTPWYU</v>
      </c>
      <c r="J141" s="2" t="str">
        <f t="shared" si="7"/>
        <v>DSTPWYU</v>
      </c>
      <c r="K141" s="2" t="s">
        <v>616</v>
      </c>
    </row>
    <row r="142" spans="1:11">
      <c r="A142" s="40" t="s">
        <v>403</v>
      </c>
      <c r="B142" s="40"/>
      <c r="C142" s="79">
        <v>368</v>
      </c>
      <c r="D142" s="41" t="s">
        <v>599</v>
      </c>
      <c r="E142" s="37" t="str">
        <f t="shared" si="8"/>
        <v>368CA</v>
      </c>
      <c r="F142" s="2" t="s">
        <v>624</v>
      </c>
      <c r="G142" s="2" t="s">
        <v>816</v>
      </c>
      <c r="H142" s="2" t="s">
        <v>815</v>
      </c>
      <c r="I142" s="2" t="str">
        <f t="shared" si="6"/>
        <v>DDSTPCA</v>
      </c>
      <c r="J142" s="2" t="str">
        <f t="shared" si="7"/>
        <v>DSTPCA</v>
      </c>
      <c r="K142" s="2" t="s">
        <v>616</v>
      </c>
    </row>
    <row r="143" spans="1:11">
      <c r="A143" s="40" t="s">
        <v>404</v>
      </c>
      <c r="B143" s="40"/>
      <c r="C143" s="79">
        <v>368</v>
      </c>
      <c r="D143" s="41" t="s">
        <v>600</v>
      </c>
      <c r="E143" s="37" t="str">
        <f t="shared" si="8"/>
        <v>368ID</v>
      </c>
      <c r="F143" s="2" t="s">
        <v>624</v>
      </c>
      <c r="G143" s="2" t="s">
        <v>816</v>
      </c>
      <c r="H143" s="2" t="s">
        <v>815</v>
      </c>
      <c r="I143" s="2" t="str">
        <f t="shared" si="6"/>
        <v>DDSTPID</v>
      </c>
      <c r="J143" s="2" t="str">
        <f t="shared" si="7"/>
        <v>DSTPID</v>
      </c>
      <c r="K143" s="2" t="s">
        <v>616</v>
      </c>
    </row>
    <row r="144" spans="1:11">
      <c r="A144" s="40" t="s">
        <v>405</v>
      </c>
      <c r="B144" s="40"/>
      <c r="C144" s="79">
        <v>368</v>
      </c>
      <c r="D144" s="41" t="s">
        <v>601</v>
      </c>
      <c r="E144" s="37" t="str">
        <f t="shared" si="8"/>
        <v>368OR</v>
      </c>
      <c r="F144" s="2" t="s">
        <v>624</v>
      </c>
      <c r="G144" s="2" t="s">
        <v>816</v>
      </c>
      <c r="H144" s="2" t="s">
        <v>815</v>
      </c>
      <c r="I144" s="2" t="str">
        <f t="shared" si="6"/>
        <v>DDSTPOR</v>
      </c>
      <c r="J144" s="2" t="str">
        <f t="shared" si="7"/>
        <v>DSTPOR</v>
      </c>
      <c r="K144" s="2" t="s">
        <v>616</v>
      </c>
    </row>
    <row r="145" spans="1:11">
      <c r="A145" s="40" t="s">
        <v>406</v>
      </c>
      <c r="B145" s="40"/>
      <c r="C145" s="79">
        <v>368</v>
      </c>
      <c r="D145" s="41" t="s">
        <v>602</v>
      </c>
      <c r="E145" s="37" t="str">
        <f t="shared" si="8"/>
        <v>368UT</v>
      </c>
      <c r="F145" s="2" t="s">
        <v>624</v>
      </c>
      <c r="G145" s="2" t="s">
        <v>816</v>
      </c>
      <c r="H145" s="2" t="s">
        <v>815</v>
      </c>
      <c r="I145" s="2" t="str">
        <f t="shared" si="6"/>
        <v>DDSTPUT</v>
      </c>
      <c r="J145" s="2" t="str">
        <f t="shared" si="7"/>
        <v>DSTPUT</v>
      </c>
      <c r="K145" s="2" t="s">
        <v>616</v>
      </c>
    </row>
    <row r="146" spans="1:11">
      <c r="A146" s="40" t="s">
        <v>407</v>
      </c>
      <c r="B146" s="40"/>
      <c r="C146" s="79">
        <v>368</v>
      </c>
      <c r="D146" s="41" t="s">
        <v>603</v>
      </c>
      <c r="E146" s="37" t="str">
        <f t="shared" si="8"/>
        <v>368WA</v>
      </c>
      <c r="F146" s="2" t="s">
        <v>624</v>
      </c>
      <c r="G146" s="2" t="s">
        <v>816</v>
      </c>
      <c r="H146" s="2" t="s">
        <v>815</v>
      </c>
      <c r="I146" s="2" t="str">
        <f t="shared" si="6"/>
        <v>DDSTPWA</v>
      </c>
      <c r="J146" s="2" t="str">
        <f t="shared" si="7"/>
        <v>DSTPWA</v>
      </c>
      <c r="K146" s="2" t="s">
        <v>616</v>
      </c>
    </row>
    <row r="147" spans="1:11">
      <c r="A147" s="40" t="s">
        <v>408</v>
      </c>
      <c r="B147" s="40"/>
      <c r="C147" s="79">
        <v>368</v>
      </c>
      <c r="D147" s="41" t="s">
        <v>604</v>
      </c>
      <c r="E147" s="37" t="str">
        <f t="shared" si="8"/>
        <v>368WYP</v>
      </c>
      <c r="F147" s="2" t="s">
        <v>624</v>
      </c>
      <c r="G147" s="2" t="s">
        <v>816</v>
      </c>
      <c r="H147" s="2" t="s">
        <v>815</v>
      </c>
      <c r="I147" s="2" t="str">
        <f t="shared" si="6"/>
        <v>DDSTPWYP</v>
      </c>
      <c r="J147" s="2" t="str">
        <f t="shared" si="7"/>
        <v>DSTPWYP</v>
      </c>
      <c r="K147" s="2" t="s">
        <v>616</v>
      </c>
    </row>
    <row r="148" spans="1:11">
      <c r="A148" s="40" t="s">
        <v>409</v>
      </c>
      <c r="B148" s="40"/>
      <c r="C148" s="79">
        <v>368</v>
      </c>
      <c r="D148" s="41" t="s">
        <v>605</v>
      </c>
      <c r="E148" s="37" t="str">
        <f t="shared" si="8"/>
        <v>368WYU</v>
      </c>
      <c r="F148" s="2" t="s">
        <v>624</v>
      </c>
      <c r="G148" s="2" t="s">
        <v>816</v>
      </c>
      <c r="H148" s="2" t="s">
        <v>815</v>
      </c>
      <c r="I148" s="2" t="str">
        <f t="shared" si="6"/>
        <v>DDSTPWYU</v>
      </c>
      <c r="J148" s="2" t="str">
        <f t="shared" si="7"/>
        <v>DSTPWYU</v>
      </c>
      <c r="K148" s="2" t="s">
        <v>616</v>
      </c>
    </row>
    <row r="149" spans="1:11">
      <c r="A149" s="9" t="s">
        <v>509</v>
      </c>
      <c r="B149" s="9"/>
      <c r="C149" s="42">
        <v>368</v>
      </c>
      <c r="D149" s="37" t="s">
        <v>599</v>
      </c>
      <c r="E149" s="37" t="str">
        <f t="shared" si="8"/>
        <v>368CA</v>
      </c>
      <c r="F149" s="2" t="s">
        <v>10</v>
      </c>
      <c r="G149" s="2" t="s">
        <v>816</v>
      </c>
      <c r="H149" s="2" t="s">
        <v>815</v>
      </c>
      <c r="I149" s="2" t="str">
        <f t="shared" si="6"/>
        <v>DDSTPCA</v>
      </c>
      <c r="J149" s="2" t="str">
        <f t="shared" si="7"/>
        <v>DSTPCA</v>
      </c>
      <c r="K149" s="2" t="s">
        <v>616</v>
      </c>
    </row>
    <row r="150" spans="1:11">
      <c r="A150" s="9" t="s">
        <v>510</v>
      </c>
      <c r="B150" s="9"/>
      <c r="C150" s="42">
        <v>368</v>
      </c>
      <c r="D150" s="37" t="s">
        <v>600</v>
      </c>
      <c r="E150" s="37" t="str">
        <f t="shared" si="8"/>
        <v>368ID</v>
      </c>
      <c r="F150" s="2" t="s">
        <v>10</v>
      </c>
      <c r="G150" s="2" t="s">
        <v>816</v>
      </c>
      <c r="H150" s="2" t="s">
        <v>815</v>
      </c>
      <c r="I150" s="2" t="str">
        <f t="shared" si="6"/>
        <v>DDSTPID</v>
      </c>
      <c r="J150" s="2" t="str">
        <f t="shared" si="7"/>
        <v>DSTPID</v>
      </c>
      <c r="K150" s="2" t="s">
        <v>616</v>
      </c>
    </row>
    <row r="151" spans="1:11">
      <c r="A151" s="9" t="s">
        <v>511</v>
      </c>
      <c r="B151" s="9"/>
      <c r="C151" s="42">
        <v>368</v>
      </c>
      <c r="D151" s="37" t="s">
        <v>601</v>
      </c>
      <c r="E151" s="37" t="str">
        <f t="shared" si="8"/>
        <v>368OR</v>
      </c>
      <c r="F151" s="2" t="s">
        <v>10</v>
      </c>
      <c r="G151" s="2" t="s">
        <v>816</v>
      </c>
      <c r="H151" s="2" t="s">
        <v>815</v>
      </c>
      <c r="I151" s="2" t="str">
        <f t="shared" si="6"/>
        <v>DDSTPOR</v>
      </c>
      <c r="J151" s="2" t="str">
        <f t="shared" si="7"/>
        <v>DSTPOR</v>
      </c>
      <c r="K151" s="2" t="s">
        <v>616</v>
      </c>
    </row>
    <row r="152" spans="1:11">
      <c r="A152" s="9" t="s">
        <v>512</v>
      </c>
      <c r="B152" s="9"/>
      <c r="C152" s="42">
        <v>368</v>
      </c>
      <c r="D152" s="37" t="s">
        <v>602</v>
      </c>
      <c r="E152" s="37" t="str">
        <f t="shared" si="8"/>
        <v>368UT</v>
      </c>
      <c r="F152" s="2" t="s">
        <v>10</v>
      </c>
      <c r="G152" s="2" t="s">
        <v>816</v>
      </c>
      <c r="H152" s="2" t="s">
        <v>815</v>
      </c>
      <c r="I152" s="2" t="str">
        <f t="shared" si="6"/>
        <v>DDSTPUT</v>
      </c>
      <c r="J152" s="2" t="str">
        <f t="shared" si="7"/>
        <v>DSTPUT</v>
      </c>
      <c r="K152" s="2" t="s">
        <v>616</v>
      </c>
    </row>
    <row r="153" spans="1:11">
      <c r="A153" s="9" t="s">
        <v>513</v>
      </c>
      <c r="B153" s="9"/>
      <c r="C153" s="42">
        <v>368</v>
      </c>
      <c r="D153" s="37" t="s">
        <v>603</v>
      </c>
      <c r="E153" s="37" t="str">
        <f t="shared" si="8"/>
        <v>368WA</v>
      </c>
      <c r="F153" s="2" t="s">
        <v>10</v>
      </c>
      <c r="G153" s="2" t="s">
        <v>816</v>
      </c>
      <c r="H153" s="2" t="s">
        <v>815</v>
      </c>
      <c r="I153" s="2" t="str">
        <f t="shared" si="6"/>
        <v>DDSTPWA</v>
      </c>
      <c r="J153" s="2" t="str">
        <f t="shared" si="7"/>
        <v>DSTPWA</v>
      </c>
      <c r="K153" s="2" t="s">
        <v>616</v>
      </c>
    </row>
    <row r="154" spans="1:11">
      <c r="A154" s="9" t="s">
        <v>514</v>
      </c>
      <c r="B154" s="9"/>
      <c r="C154" s="42">
        <v>368</v>
      </c>
      <c r="D154" s="37" t="s">
        <v>604</v>
      </c>
      <c r="E154" s="37" t="str">
        <f t="shared" si="8"/>
        <v>368WYP</v>
      </c>
      <c r="F154" s="2" t="s">
        <v>10</v>
      </c>
      <c r="G154" s="2" t="s">
        <v>816</v>
      </c>
      <c r="H154" s="2" t="s">
        <v>815</v>
      </c>
      <c r="I154" s="2" t="str">
        <f t="shared" si="6"/>
        <v>DDSTPWYP</v>
      </c>
      <c r="J154" s="2" t="str">
        <f t="shared" si="7"/>
        <v>DSTPWYP</v>
      </c>
      <c r="K154" s="2" t="s">
        <v>616</v>
      </c>
    </row>
    <row r="155" spans="1:11">
      <c r="A155" s="9" t="s">
        <v>515</v>
      </c>
      <c r="B155" s="9"/>
      <c r="C155" s="42">
        <v>368</v>
      </c>
      <c r="D155" s="37" t="s">
        <v>605</v>
      </c>
      <c r="E155" s="37" t="str">
        <f t="shared" si="8"/>
        <v>368WYU</v>
      </c>
      <c r="F155" s="2" t="s">
        <v>10</v>
      </c>
      <c r="G155" s="2" t="s">
        <v>816</v>
      </c>
      <c r="H155" s="2" t="s">
        <v>815</v>
      </c>
      <c r="I155" s="2" t="str">
        <f t="shared" si="6"/>
        <v>DDSTPWYU</v>
      </c>
      <c r="J155" s="2" t="str">
        <f t="shared" si="7"/>
        <v>DSTPWYU</v>
      </c>
      <c r="K155" s="2" t="s">
        <v>616</v>
      </c>
    </row>
    <row r="156" spans="1:11">
      <c r="A156" s="40" t="s">
        <v>410</v>
      </c>
      <c r="B156" s="40"/>
      <c r="C156" s="79">
        <v>369</v>
      </c>
      <c r="D156" s="41" t="s">
        <v>599</v>
      </c>
      <c r="E156" s="37" t="str">
        <f t="shared" si="8"/>
        <v>369CA</v>
      </c>
      <c r="F156" s="2" t="s">
        <v>624</v>
      </c>
      <c r="G156" s="2" t="s">
        <v>816</v>
      </c>
      <c r="H156" s="2" t="s">
        <v>815</v>
      </c>
      <c r="I156" s="2" t="str">
        <f t="shared" si="6"/>
        <v>DDSTPCA</v>
      </c>
      <c r="J156" s="2" t="str">
        <f t="shared" si="7"/>
        <v>DSTPCA</v>
      </c>
      <c r="K156" s="2" t="s">
        <v>616</v>
      </c>
    </row>
    <row r="157" spans="1:11">
      <c r="A157" s="40" t="s">
        <v>411</v>
      </c>
      <c r="B157" s="40"/>
      <c r="C157" s="79">
        <v>369</v>
      </c>
      <c r="D157" s="41" t="s">
        <v>600</v>
      </c>
      <c r="E157" s="37" t="str">
        <f t="shared" si="8"/>
        <v>369ID</v>
      </c>
      <c r="F157" s="2" t="s">
        <v>624</v>
      </c>
      <c r="G157" s="2" t="s">
        <v>816</v>
      </c>
      <c r="H157" s="2" t="s">
        <v>815</v>
      </c>
      <c r="I157" s="2" t="str">
        <f t="shared" si="6"/>
        <v>DDSTPID</v>
      </c>
      <c r="J157" s="2" t="str">
        <f t="shared" si="7"/>
        <v>DSTPID</v>
      </c>
      <c r="K157" s="2" t="s">
        <v>616</v>
      </c>
    </row>
    <row r="158" spans="1:11">
      <c r="A158" s="40" t="s">
        <v>412</v>
      </c>
      <c r="B158" s="40"/>
      <c r="C158" s="79">
        <v>369</v>
      </c>
      <c r="D158" s="41" t="s">
        <v>601</v>
      </c>
      <c r="E158" s="37" t="str">
        <f t="shared" si="8"/>
        <v>369OR</v>
      </c>
      <c r="F158" s="2" t="s">
        <v>624</v>
      </c>
      <c r="G158" s="2" t="s">
        <v>816</v>
      </c>
      <c r="H158" s="2" t="s">
        <v>815</v>
      </c>
      <c r="I158" s="2" t="str">
        <f t="shared" si="6"/>
        <v>DDSTPOR</v>
      </c>
      <c r="J158" s="2" t="str">
        <f t="shared" si="7"/>
        <v>DSTPOR</v>
      </c>
      <c r="K158" s="2" t="s">
        <v>616</v>
      </c>
    </row>
    <row r="159" spans="1:11">
      <c r="A159" s="40" t="s">
        <v>413</v>
      </c>
      <c r="B159" s="40"/>
      <c r="C159" s="79">
        <v>369</v>
      </c>
      <c r="D159" s="41" t="s">
        <v>602</v>
      </c>
      <c r="E159" s="37" t="str">
        <f t="shared" si="8"/>
        <v>369UT</v>
      </c>
      <c r="F159" s="2" t="s">
        <v>624</v>
      </c>
      <c r="G159" s="2" t="s">
        <v>816</v>
      </c>
      <c r="H159" s="2" t="s">
        <v>815</v>
      </c>
      <c r="I159" s="2" t="str">
        <f t="shared" si="6"/>
        <v>DDSTPUT</v>
      </c>
      <c r="J159" s="2" t="str">
        <f t="shared" si="7"/>
        <v>DSTPUT</v>
      </c>
      <c r="K159" s="2" t="s">
        <v>616</v>
      </c>
    </row>
    <row r="160" spans="1:11">
      <c r="A160" s="40" t="s">
        <v>414</v>
      </c>
      <c r="B160" s="40"/>
      <c r="C160" s="79">
        <v>369</v>
      </c>
      <c r="D160" s="41" t="s">
        <v>603</v>
      </c>
      <c r="E160" s="37" t="str">
        <f t="shared" si="8"/>
        <v>369WA</v>
      </c>
      <c r="F160" s="2" t="s">
        <v>624</v>
      </c>
      <c r="G160" s="2" t="s">
        <v>816</v>
      </c>
      <c r="H160" s="2" t="s">
        <v>815</v>
      </c>
      <c r="I160" s="2" t="str">
        <f t="shared" si="6"/>
        <v>DDSTPWA</v>
      </c>
      <c r="J160" s="2" t="str">
        <f t="shared" si="7"/>
        <v>DSTPWA</v>
      </c>
      <c r="K160" s="2" t="s">
        <v>616</v>
      </c>
    </row>
    <row r="161" spans="1:11">
      <c r="A161" s="40" t="s">
        <v>415</v>
      </c>
      <c r="B161" s="40"/>
      <c r="C161" s="79">
        <v>369</v>
      </c>
      <c r="D161" s="41" t="s">
        <v>604</v>
      </c>
      <c r="E161" s="37" t="str">
        <f t="shared" si="8"/>
        <v>369WYP</v>
      </c>
      <c r="F161" s="2" t="s">
        <v>624</v>
      </c>
      <c r="G161" s="2" t="s">
        <v>816</v>
      </c>
      <c r="H161" s="2" t="s">
        <v>815</v>
      </c>
      <c r="I161" s="2" t="str">
        <f t="shared" si="6"/>
        <v>DDSTPWYP</v>
      </c>
      <c r="J161" s="2" t="str">
        <f t="shared" si="7"/>
        <v>DSTPWYP</v>
      </c>
      <c r="K161" s="2" t="s">
        <v>616</v>
      </c>
    </row>
    <row r="162" spans="1:11">
      <c r="A162" s="40" t="s">
        <v>416</v>
      </c>
      <c r="B162" s="40"/>
      <c r="C162" s="79">
        <v>369</v>
      </c>
      <c r="D162" s="41" t="s">
        <v>605</v>
      </c>
      <c r="E162" s="37" t="str">
        <f t="shared" si="8"/>
        <v>369WYU</v>
      </c>
      <c r="F162" s="2" t="s">
        <v>624</v>
      </c>
      <c r="G162" s="2" t="s">
        <v>816</v>
      </c>
      <c r="H162" s="2" t="s">
        <v>815</v>
      </c>
      <c r="I162" s="2" t="str">
        <f t="shared" si="6"/>
        <v>DDSTPWYU</v>
      </c>
      <c r="J162" s="2" t="str">
        <f t="shared" si="7"/>
        <v>DSTPWYU</v>
      </c>
      <c r="K162" s="2" t="s">
        <v>616</v>
      </c>
    </row>
    <row r="163" spans="1:11">
      <c r="A163" s="9" t="s">
        <v>516</v>
      </c>
      <c r="B163" s="9"/>
      <c r="C163" s="42">
        <v>369</v>
      </c>
      <c r="D163" s="37" t="s">
        <v>599</v>
      </c>
      <c r="E163" s="37" t="str">
        <f t="shared" si="8"/>
        <v>369CA</v>
      </c>
      <c r="F163" s="2" t="s">
        <v>10</v>
      </c>
      <c r="G163" s="2" t="s">
        <v>816</v>
      </c>
      <c r="H163" s="2" t="s">
        <v>815</v>
      </c>
      <c r="I163" s="2" t="str">
        <f t="shared" si="6"/>
        <v>DDSTPCA</v>
      </c>
      <c r="J163" s="2" t="str">
        <f t="shared" si="7"/>
        <v>DSTPCA</v>
      </c>
      <c r="K163" s="2" t="s">
        <v>616</v>
      </c>
    </row>
    <row r="164" spans="1:11">
      <c r="A164" s="9" t="s">
        <v>517</v>
      </c>
      <c r="B164" s="9"/>
      <c r="C164" s="42">
        <v>369</v>
      </c>
      <c r="D164" s="37" t="s">
        <v>600</v>
      </c>
      <c r="E164" s="37" t="str">
        <f t="shared" si="8"/>
        <v>369ID</v>
      </c>
      <c r="F164" s="2" t="s">
        <v>10</v>
      </c>
      <c r="G164" s="2" t="s">
        <v>816</v>
      </c>
      <c r="H164" s="2" t="s">
        <v>815</v>
      </c>
      <c r="I164" s="2" t="str">
        <f t="shared" si="6"/>
        <v>DDSTPID</v>
      </c>
      <c r="J164" s="2" t="str">
        <f t="shared" si="7"/>
        <v>DSTPID</v>
      </c>
      <c r="K164" s="2" t="s">
        <v>616</v>
      </c>
    </row>
    <row r="165" spans="1:11">
      <c r="A165" s="9" t="s">
        <v>518</v>
      </c>
      <c r="B165" s="9"/>
      <c r="C165" s="42">
        <v>369</v>
      </c>
      <c r="D165" s="37" t="s">
        <v>601</v>
      </c>
      <c r="E165" s="37" t="str">
        <f t="shared" si="8"/>
        <v>369OR</v>
      </c>
      <c r="F165" s="2" t="s">
        <v>10</v>
      </c>
      <c r="G165" s="2" t="s">
        <v>816</v>
      </c>
      <c r="H165" s="2" t="s">
        <v>815</v>
      </c>
      <c r="I165" s="2" t="str">
        <f t="shared" si="6"/>
        <v>DDSTPOR</v>
      </c>
      <c r="J165" s="2" t="str">
        <f t="shared" si="7"/>
        <v>DSTPOR</v>
      </c>
      <c r="K165" s="2" t="s">
        <v>616</v>
      </c>
    </row>
    <row r="166" spans="1:11">
      <c r="A166" s="9" t="s">
        <v>519</v>
      </c>
      <c r="B166" s="9"/>
      <c r="C166" s="42">
        <v>369</v>
      </c>
      <c r="D166" s="37" t="s">
        <v>602</v>
      </c>
      <c r="E166" s="37" t="str">
        <f t="shared" si="8"/>
        <v>369UT</v>
      </c>
      <c r="F166" s="2" t="s">
        <v>10</v>
      </c>
      <c r="G166" s="2" t="s">
        <v>816</v>
      </c>
      <c r="H166" s="2" t="s">
        <v>815</v>
      </c>
      <c r="I166" s="2" t="str">
        <f t="shared" si="6"/>
        <v>DDSTPUT</v>
      </c>
      <c r="J166" s="2" t="str">
        <f t="shared" si="7"/>
        <v>DSTPUT</v>
      </c>
      <c r="K166" s="2" t="s">
        <v>616</v>
      </c>
    </row>
    <row r="167" spans="1:11">
      <c r="A167" s="9" t="s">
        <v>520</v>
      </c>
      <c r="B167" s="9"/>
      <c r="C167" s="42">
        <v>369</v>
      </c>
      <c r="D167" s="37" t="s">
        <v>603</v>
      </c>
      <c r="E167" s="37" t="str">
        <f t="shared" si="8"/>
        <v>369WA</v>
      </c>
      <c r="F167" s="2" t="s">
        <v>10</v>
      </c>
      <c r="G167" s="2" t="s">
        <v>816</v>
      </c>
      <c r="H167" s="2" t="s">
        <v>815</v>
      </c>
      <c r="I167" s="2" t="str">
        <f t="shared" si="6"/>
        <v>DDSTPWA</v>
      </c>
      <c r="J167" s="2" t="str">
        <f t="shared" si="7"/>
        <v>DSTPWA</v>
      </c>
      <c r="K167" s="2" t="s">
        <v>616</v>
      </c>
    </row>
    <row r="168" spans="1:11">
      <c r="A168" s="9" t="s">
        <v>521</v>
      </c>
      <c r="B168" s="9"/>
      <c r="C168" s="42">
        <v>369</v>
      </c>
      <c r="D168" s="37" t="s">
        <v>604</v>
      </c>
      <c r="E168" s="37" t="str">
        <f t="shared" si="8"/>
        <v>369WYP</v>
      </c>
      <c r="F168" s="2" t="s">
        <v>10</v>
      </c>
      <c r="G168" s="2" t="s">
        <v>816</v>
      </c>
      <c r="H168" s="2" t="s">
        <v>815</v>
      </c>
      <c r="I168" s="2" t="str">
        <f t="shared" si="6"/>
        <v>DDSTPWYP</v>
      </c>
      <c r="J168" s="2" t="str">
        <f t="shared" si="7"/>
        <v>DSTPWYP</v>
      </c>
      <c r="K168" s="2" t="s">
        <v>616</v>
      </c>
    </row>
    <row r="169" spans="1:11">
      <c r="A169" s="9" t="s">
        <v>522</v>
      </c>
      <c r="B169" s="9"/>
      <c r="C169" s="42">
        <v>369</v>
      </c>
      <c r="D169" s="37" t="s">
        <v>605</v>
      </c>
      <c r="E169" s="37" t="str">
        <f t="shared" si="8"/>
        <v>369WYU</v>
      </c>
      <c r="F169" s="2" t="s">
        <v>10</v>
      </c>
      <c r="G169" s="2" t="s">
        <v>816</v>
      </c>
      <c r="H169" s="2" t="s">
        <v>815</v>
      </c>
      <c r="I169" s="2" t="str">
        <f t="shared" si="6"/>
        <v>DDSTPWYU</v>
      </c>
      <c r="J169" s="2" t="str">
        <f t="shared" si="7"/>
        <v>DSTPWYU</v>
      </c>
      <c r="K169" s="2" t="s">
        <v>616</v>
      </c>
    </row>
    <row r="170" spans="1:11">
      <c r="A170" s="40" t="s">
        <v>417</v>
      </c>
      <c r="B170" s="40"/>
      <c r="C170" s="79">
        <v>370</v>
      </c>
      <c r="D170" s="41" t="s">
        <v>599</v>
      </c>
      <c r="E170" s="37" t="str">
        <f t="shared" si="8"/>
        <v>370CA</v>
      </c>
      <c r="F170" s="2" t="s">
        <v>624</v>
      </c>
      <c r="G170" s="2" t="s">
        <v>816</v>
      </c>
      <c r="H170" s="2" t="s">
        <v>815</v>
      </c>
      <c r="I170" s="2" t="str">
        <f t="shared" si="6"/>
        <v>DDSTPCA</v>
      </c>
      <c r="J170" s="2" t="str">
        <f t="shared" si="7"/>
        <v>DSTPCA</v>
      </c>
      <c r="K170" s="2" t="s">
        <v>616</v>
      </c>
    </row>
    <row r="171" spans="1:11">
      <c r="A171" s="40" t="s">
        <v>418</v>
      </c>
      <c r="B171" s="40"/>
      <c r="C171" s="79">
        <v>370</v>
      </c>
      <c r="D171" s="41" t="s">
        <v>600</v>
      </c>
      <c r="E171" s="37" t="str">
        <f t="shared" si="8"/>
        <v>370ID</v>
      </c>
      <c r="F171" s="2" t="s">
        <v>624</v>
      </c>
      <c r="G171" s="2" t="s">
        <v>816</v>
      </c>
      <c r="H171" s="2" t="s">
        <v>815</v>
      </c>
      <c r="I171" s="2" t="str">
        <f t="shared" si="6"/>
        <v>DDSTPID</v>
      </c>
      <c r="J171" s="2" t="str">
        <f t="shared" si="7"/>
        <v>DSTPID</v>
      </c>
      <c r="K171" s="2" t="s">
        <v>616</v>
      </c>
    </row>
    <row r="172" spans="1:11">
      <c r="A172" s="40" t="s">
        <v>419</v>
      </c>
      <c r="B172" s="40"/>
      <c r="C172" s="79">
        <v>370</v>
      </c>
      <c r="D172" s="41" t="s">
        <v>601</v>
      </c>
      <c r="E172" s="37" t="str">
        <f t="shared" si="8"/>
        <v>370OR</v>
      </c>
      <c r="F172" s="2" t="s">
        <v>624</v>
      </c>
      <c r="G172" s="2" t="s">
        <v>816</v>
      </c>
      <c r="H172" s="2" t="s">
        <v>815</v>
      </c>
      <c r="I172" s="2" t="str">
        <f t="shared" si="6"/>
        <v>DDSTPOR</v>
      </c>
      <c r="J172" s="2" t="str">
        <f t="shared" si="7"/>
        <v>DSTPOR</v>
      </c>
      <c r="K172" s="2" t="s">
        <v>616</v>
      </c>
    </row>
    <row r="173" spans="1:11">
      <c r="A173" s="40" t="s">
        <v>420</v>
      </c>
      <c r="B173" s="40"/>
      <c r="C173" s="79">
        <v>370</v>
      </c>
      <c r="D173" s="41" t="s">
        <v>602</v>
      </c>
      <c r="E173" s="37" t="str">
        <f t="shared" si="8"/>
        <v>370UT</v>
      </c>
      <c r="F173" s="2" t="s">
        <v>624</v>
      </c>
      <c r="G173" s="2" t="s">
        <v>816</v>
      </c>
      <c r="H173" s="2" t="s">
        <v>815</v>
      </c>
      <c r="I173" s="2" t="str">
        <f t="shared" si="6"/>
        <v>DDSTPUT</v>
      </c>
      <c r="J173" s="2" t="str">
        <f t="shared" si="7"/>
        <v>DSTPUT</v>
      </c>
      <c r="K173" s="2" t="s">
        <v>616</v>
      </c>
    </row>
    <row r="174" spans="1:11">
      <c r="A174" s="40" t="s">
        <v>421</v>
      </c>
      <c r="B174" s="40"/>
      <c r="C174" s="79">
        <v>370</v>
      </c>
      <c r="D174" s="41" t="s">
        <v>603</v>
      </c>
      <c r="E174" s="37" t="str">
        <f t="shared" si="8"/>
        <v>370WA</v>
      </c>
      <c r="F174" s="2" t="s">
        <v>624</v>
      </c>
      <c r="G174" s="2" t="s">
        <v>816</v>
      </c>
      <c r="H174" s="2" t="s">
        <v>815</v>
      </c>
      <c r="I174" s="2" t="str">
        <f t="shared" si="6"/>
        <v>DDSTPWA</v>
      </c>
      <c r="J174" s="2" t="str">
        <f t="shared" si="7"/>
        <v>DSTPWA</v>
      </c>
      <c r="K174" s="2" t="s">
        <v>616</v>
      </c>
    </row>
    <row r="175" spans="1:11">
      <c r="A175" s="40" t="s">
        <v>422</v>
      </c>
      <c r="B175" s="40"/>
      <c r="C175" s="79">
        <v>370</v>
      </c>
      <c r="D175" s="41" t="s">
        <v>604</v>
      </c>
      <c r="E175" s="37" t="str">
        <f t="shared" si="8"/>
        <v>370WYP</v>
      </c>
      <c r="F175" s="2" t="s">
        <v>624</v>
      </c>
      <c r="G175" s="2" t="s">
        <v>816</v>
      </c>
      <c r="H175" s="2" t="s">
        <v>815</v>
      </c>
      <c r="I175" s="2" t="str">
        <f t="shared" si="6"/>
        <v>DDSTPWYP</v>
      </c>
      <c r="J175" s="2" t="str">
        <f t="shared" si="7"/>
        <v>DSTPWYP</v>
      </c>
      <c r="K175" s="2" t="s">
        <v>616</v>
      </c>
    </row>
    <row r="176" spans="1:11">
      <c r="A176" s="40" t="s">
        <v>423</v>
      </c>
      <c r="B176" s="40"/>
      <c r="C176" s="79">
        <v>370</v>
      </c>
      <c r="D176" s="41" t="s">
        <v>605</v>
      </c>
      <c r="E176" s="37" t="str">
        <f t="shared" si="8"/>
        <v>370WYU</v>
      </c>
      <c r="F176" s="2" t="s">
        <v>624</v>
      </c>
      <c r="G176" s="2" t="s">
        <v>816</v>
      </c>
      <c r="H176" s="2" t="s">
        <v>815</v>
      </c>
      <c r="I176" s="2" t="str">
        <f t="shared" si="6"/>
        <v>DDSTPWYU</v>
      </c>
      <c r="J176" s="2" t="str">
        <f t="shared" si="7"/>
        <v>DSTPWYU</v>
      </c>
      <c r="K176" s="2" t="s">
        <v>616</v>
      </c>
    </row>
    <row r="177" spans="1:11">
      <c r="A177" s="9" t="s">
        <v>523</v>
      </c>
      <c r="B177" s="9"/>
      <c r="C177" s="42">
        <v>370</v>
      </c>
      <c r="D177" s="37" t="s">
        <v>599</v>
      </c>
      <c r="E177" s="37" t="str">
        <f t="shared" si="8"/>
        <v>370CA</v>
      </c>
      <c r="F177" s="2" t="s">
        <v>10</v>
      </c>
      <c r="G177" s="2" t="s">
        <v>816</v>
      </c>
      <c r="H177" s="2" t="s">
        <v>815</v>
      </c>
      <c r="I177" s="2" t="str">
        <f t="shared" si="6"/>
        <v>DDSTPCA</v>
      </c>
      <c r="J177" s="2" t="str">
        <f t="shared" si="7"/>
        <v>DSTPCA</v>
      </c>
      <c r="K177" s="2" t="s">
        <v>616</v>
      </c>
    </row>
    <row r="178" spans="1:11">
      <c r="A178" s="9" t="s">
        <v>524</v>
      </c>
      <c r="B178" s="9"/>
      <c r="C178" s="42">
        <v>370</v>
      </c>
      <c r="D178" s="37" t="s">
        <v>600</v>
      </c>
      <c r="E178" s="37" t="str">
        <f t="shared" si="8"/>
        <v>370ID</v>
      </c>
      <c r="F178" s="2" t="s">
        <v>10</v>
      </c>
      <c r="G178" s="2" t="s">
        <v>816</v>
      </c>
      <c r="H178" s="2" t="s">
        <v>815</v>
      </c>
      <c r="I178" s="2" t="str">
        <f t="shared" si="6"/>
        <v>DDSTPID</v>
      </c>
      <c r="J178" s="2" t="str">
        <f t="shared" si="7"/>
        <v>DSTPID</v>
      </c>
      <c r="K178" s="2" t="s">
        <v>616</v>
      </c>
    </row>
    <row r="179" spans="1:11">
      <c r="A179" s="9" t="s">
        <v>525</v>
      </c>
      <c r="B179" s="9"/>
      <c r="C179" s="42">
        <v>370</v>
      </c>
      <c r="D179" s="37" t="s">
        <v>601</v>
      </c>
      <c r="E179" s="37" t="str">
        <f t="shared" si="8"/>
        <v>370OR</v>
      </c>
      <c r="F179" s="2" t="s">
        <v>10</v>
      </c>
      <c r="G179" s="2" t="s">
        <v>816</v>
      </c>
      <c r="H179" s="2" t="s">
        <v>815</v>
      </c>
      <c r="I179" s="2" t="str">
        <f t="shared" si="6"/>
        <v>DDSTPOR</v>
      </c>
      <c r="J179" s="2" t="str">
        <f t="shared" si="7"/>
        <v>DSTPOR</v>
      </c>
      <c r="K179" s="2" t="s">
        <v>616</v>
      </c>
    </row>
    <row r="180" spans="1:11">
      <c r="A180" s="9" t="s">
        <v>526</v>
      </c>
      <c r="B180" s="9"/>
      <c r="C180" s="42">
        <v>370</v>
      </c>
      <c r="D180" s="37" t="s">
        <v>602</v>
      </c>
      <c r="E180" s="37" t="str">
        <f t="shared" si="8"/>
        <v>370UT</v>
      </c>
      <c r="F180" s="2" t="s">
        <v>10</v>
      </c>
      <c r="G180" s="2" t="s">
        <v>816</v>
      </c>
      <c r="H180" s="2" t="s">
        <v>815</v>
      </c>
      <c r="I180" s="2" t="str">
        <f t="shared" si="6"/>
        <v>DDSTPUT</v>
      </c>
      <c r="J180" s="2" t="str">
        <f t="shared" si="7"/>
        <v>DSTPUT</v>
      </c>
      <c r="K180" s="2" t="s">
        <v>616</v>
      </c>
    </row>
    <row r="181" spans="1:11">
      <c r="A181" s="9" t="s">
        <v>527</v>
      </c>
      <c r="B181" s="9"/>
      <c r="C181" s="42">
        <v>370</v>
      </c>
      <c r="D181" s="37" t="s">
        <v>603</v>
      </c>
      <c r="E181" s="37" t="str">
        <f t="shared" si="8"/>
        <v>370WA</v>
      </c>
      <c r="F181" s="2" t="s">
        <v>10</v>
      </c>
      <c r="G181" s="2" t="s">
        <v>816</v>
      </c>
      <c r="H181" s="2" t="s">
        <v>815</v>
      </c>
      <c r="I181" s="2" t="str">
        <f t="shared" si="6"/>
        <v>DDSTPWA</v>
      </c>
      <c r="J181" s="2" t="str">
        <f t="shared" si="7"/>
        <v>DSTPWA</v>
      </c>
      <c r="K181" s="2" t="s">
        <v>616</v>
      </c>
    </row>
    <row r="182" spans="1:11">
      <c r="A182" s="9" t="s">
        <v>528</v>
      </c>
      <c r="B182" s="9"/>
      <c r="C182" s="42">
        <v>370</v>
      </c>
      <c r="D182" s="37" t="s">
        <v>604</v>
      </c>
      <c r="E182" s="37" t="str">
        <f t="shared" si="8"/>
        <v>370WYP</v>
      </c>
      <c r="F182" s="2" t="s">
        <v>10</v>
      </c>
      <c r="G182" s="2" t="s">
        <v>816</v>
      </c>
      <c r="H182" s="2" t="s">
        <v>815</v>
      </c>
      <c r="I182" s="2" t="str">
        <f t="shared" si="6"/>
        <v>DDSTPWYP</v>
      </c>
      <c r="J182" s="2" t="str">
        <f t="shared" si="7"/>
        <v>DSTPWYP</v>
      </c>
      <c r="K182" s="2" t="s">
        <v>616</v>
      </c>
    </row>
    <row r="183" spans="1:11">
      <c r="A183" s="9" t="s">
        <v>529</v>
      </c>
      <c r="B183" s="9"/>
      <c r="C183" s="42">
        <v>370</v>
      </c>
      <c r="D183" s="37" t="s">
        <v>605</v>
      </c>
      <c r="E183" s="37" t="str">
        <f t="shared" si="8"/>
        <v>370WYU</v>
      </c>
      <c r="F183" s="2" t="s">
        <v>10</v>
      </c>
      <c r="G183" s="2" t="s">
        <v>816</v>
      </c>
      <c r="H183" s="2" t="s">
        <v>815</v>
      </c>
      <c r="I183" s="2" t="str">
        <f t="shared" si="6"/>
        <v>DDSTPWYU</v>
      </c>
      <c r="J183" s="2" t="str">
        <f t="shared" si="7"/>
        <v>DSTPWYU</v>
      </c>
      <c r="K183" s="2" t="s">
        <v>616</v>
      </c>
    </row>
    <row r="184" spans="1:11">
      <c r="A184" s="40" t="s">
        <v>424</v>
      </c>
      <c r="B184" s="40"/>
      <c r="C184" s="79">
        <v>371</v>
      </c>
      <c r="D184" s="41" t="s">
        <v>599</v>
      </c>
      <c r="E184" s="37" t="str">
        <f t="shared" si="8"/>
        <v>371CA</v>
      </c>
      <c r="F184" s="2" t="s">
        <v>624</v>
      </c>
      <c r="G184" s="2" t="s">
        <v>816</v>
      </c>
      <c r="H184" s="2" t="s">
        <v>815</v>
      </c>
      <c r="I184" s="2" t="str">
        <f t="shared" si="6"/>
        <v>DDSTPCA</v>
      </c>
      <c r="J184" s="2" t="str">
        <f t="shared" si="7"/>
        <v>DSTPCA</v>
      </c>
      <c r="K184" s="2" t="s">
        <v>616</v>
      </c>
    </row>
    <row r="185" spans="1:11">
      <c r="A185" s="40" t="s">
        <v>425</v>
      </c>
      <c r="B185" s="40"/>
      <c r="C185" s="79">
        <v>371</v>
      </c>
      <c r="D185" s="41" t="s">
        <v>600</v>
      </c>
      <c r="E185" s="37" t="str">
        <f t="shared" si="8"/>
        <v>371ID</v>
      </c>
      <c r="F185" s="2" t="s">
        <v>624</v>
      </c>
      <c r="G185" s="2" t="s">
        <v>816</v>
      </c>
      <c r="H185" s="2" t="s">
        <v>815</v>
      </c>
      <c r="I185" s="2" t="str">
        <f t="shared" si="6"/>
        <v>DDSTPID</v>
      </c>
      <c r="J185" s="2" t="str">
        <f t="shared" si="7"/>
        <v>DSTPID</v>
      </c>
      <c r="K185" s="2" t="s">
        <v>616</v>
      </c>
    </row>
    <row r="186" spans="1:11">
      <c r="A186" s="40" t="s">
        <v>426</v>
      </c>
      <c r="B186" s="40"/>
      <c r="C186" s="79">
        <v>371</v>
      </c>
      <c r="D186" s="41" t="s">
        <v>601</v>
      </c>
      <c r="E186" s="37" t="str">
        <f t="shared" si="8"/>
        <v>371OR</v>
      </c>
      <c r="F186" s="2" t="s">
        <v>624</v>
      </c>
      <c r="G186" s="2" t="s">
        <v>816</v>
      </c>
      <c r="H186" s="2" t="s">
        <v>815</v>
      </c>
      <c r="I186" s="2" t="str">
        <f t="shared" si="6"/>
        <v>DDSTPOR</v>
      </c>
      <c r="J186" s="2" t="str">
        <f t="shared" si="7"/>
        <v>DSTPOR</v>
      </c>
      <c r="K186" s="2" t="s">
        <v>616</v>
      </c>
    </row>
    <row r="187" spans="1:11">
      <c r="A187" s="40" t="s">
        <v>427</v>
      </c>
      <c r="B187" s="40"/>
      <c r="C187" s="79">
        <v>371</v>
      </c>
      <c r="D187" s="41" t="s">
        <v>602</v>
      </c>
      <c r="E187" s="37" t="str">
        <f t="shared" si="8"/>
        <v>371UT</v>
      </c>
      <c r="F187" s="2" t="s">
        <v>624</v>
      </c>
      <c r="G187" s="2" t="s">
        <v>816</v>
      </c>
      <c r="H187" s="2" t="s">
        <v>815</v>
      </c>
      <c r="I187" s="2" t="str">
        <f t="shared" si="6"/>
        <v>DDSTPUT</v>
      </c>
      <c r="J187" s="2" t="str">
        <f t="shared" si="7"/>
        <v>DSTPUT</v>
      </c>
      <c r="K187" s="2" t="s">
        <v>616</v>
      </c>
    </row>
    <row r="188" spans="1:11">
      <c r="A188" s="40" t="s">
        <v>428</v>
      </c>
      <c r="B188" s="40"/>
      <c r="C188" s="79">
        <v>371</v>
      </c>
      <c r="D188" s="41" t="s">
        <v>603</v>
      </c>
      <c r="E188" s="37" t="str">
        <f t="shared" si="8"/>
        <v>371WA</v>
      </c>
      <c r="F188" s="2" t="s">
        <v>624</v>
      </c>
      <c r="G188" s="2" t="s">
        <v>816</v>
      </c>
      <c r="H188" s="2" t="s">
        <v>815</v>
      </c>
      <c r="I188" s="2" t="str">
        <f t="shared" si="6"/>
        <v>DDSTPWA</v>
      </c>
      <c r="J188" s="2" t="str">
        <f t="shared" si="7"/>
        <v>DSTPWA</v>
      </c>
      <c r="K188" s="2" t="s">
        <v>616</v>
      </c>
    </row>
    <row r="189" spans="1:11">
      <c r="A189" s="40" t="s">
        <v>429</v>
      </c>
      <c r="B189" s="40"/>
      <c r="C189" s="79">
        <v>371</v>
      </c>
      <c r="D189" s="41" t="s">
        <v>604</v>
      </c>
      <c r="E189" s="37" t="str">
        <f t="shared" si="8"/>
        <v>371WYP</v>
      </c>
      <c r="F189" s="2" t="s">
        <v>624</v>
      </c>
      <c r="G189" s="2" t="s">
        <v>816</v>
      </c>
      <c r="H189" s="2" t="s">
        <v>815</v>
      </c>
      <c r="I189" s="2" t="str">
        <f t="shared" si="6"/>
        <v>DDSTPWYP</v>
      </c>
      <c r="J189" s="2" t="str">
        <f t="shared" si="7"/>
        <v>DSTPWYP</v>
      </c>
      <c r="K189" s="2" t="s">
        <v>616</v>
      </c>
    </row>
    <row r="190" spans="1:11">
      <c r="A190" s="40" t="s">
        <v>430</v>
      </c>
      <c r="B190" s="40"/>
      <c r="C190" s="79">
        <v>371</v>
      </c>
      <c r="D190" s="41" t="s">
        <v>605</v>
      </c>
      <c r="E190" s="37" t="str">
        <f t="shared" si="8"/>
        <v>371WYU</v>
      </c>
      <c r="F190" s="2" t="s">
        <v>624</v>
      </c>
      <c r="G190" s="2" t="s">
        <v>816</v>
      </c>
      <c r="H190" s="2" t="s">
        <v>815</v>
      </c>
      <c r="I190" s="2" t="str">
        <f t="shared" si="6"/>
        <v>DDSTPWYU</v>
      </c>
      <c r="J190" s="2" t="str">
        <f t="shared" si="7"/>
        <v>DSTPWYU</v>
      </c>
      <c r="K190" s="2" t="s">
        <v>616</v>
      </c>
    </row>
    <row r="191" spans="1:11">
      <c r="A191" s="9" t="s">
        <v>530</v>
      </c>
      <c r="B191" s="9"/>
      <c r="C191" s="42">
        <v>371</v>
      </c>
      <c r="D191" s="37" t="s">
        <v>599</v>
      </c>
      <c r="E191" s="37" t="str">
        <f t="shared" si="8"/>
        <v>371CA</v>
      </c>
      <c r="F191" s="2" t="s">
        <v>10</v>
      </c>
      <c r="G191" s="2" t="s">
        <v>816</v>
      </c>
      <c r="H191" s="2" t="s">
        <v>815</v>
      </c>
      <c r="I191" s="2" t="str">
        <f t="shared" si="6"/>
        <v>DDSTPCA</v>
      </c>
      <c r="J191" s="2" t="str">
        <f t="shared" si="7"/>
        <v>DSTPCA</v>
      </c>
      <c r="K191" s="2" t="s">
        <v>616</v>
      </c>
    </row>
    <row r="192" spans="1:11">
      <c r="A192" s="9" t="s">
        <v>531</v>
      </c>
      <c r="B192" s="9"/>
      <c r="C192" s="42">
        <v>371</v>
      </c>
      <c r="D192" s="37" t="s">
        <v>600</v>
      </c>
      <c r="E192" s="37" t="str">
        <f t="shared" si="8"/>
        <v>371ID</v>
      </c>
      <c r="F192" s="2" t="s">
        <v>10</v>
      </c>
      <c r="G192" s="2" t="s">
        <v>816</v>
      </c>
      <c r="H192" s="2" t="s">
        <v>815</v>
      </c>
      <c r="I192" s="2" t="str">
        <f t="shared" si="6"/>
        <v>DDSTPID</v>
      </c>
      <c r="J192" s="2" t="str">
        <f t="shared" si="7"/>
        <v>DSTPID</v>
      </c>
      <c r="K192" s="2" t="s">
        <v>616</v>
      </c>
    </row>
    <row r="193" spans="1:11">
      <c r="A193" s="9" t="s">
        <v>532</v>
      </c>
      <c r="B193" s="9"/>
      <c r="C193" s="42">
        <v>371</v>
      </c>
      <c r="D193" s="37" t="s">
        <v>601</v>
      </c>
      <c r="E193" s="37" t="str">
        <f t="shared" si="8"/>
        <v>371OR</v>
      </c>
      <c r="F193" s="2" t="s">
        <v>10</v>
      </c>
      <c r="G193" s="2" t="s">
        <v>816</v>
      </c>
      <c r="H193" s="2" t="s">
        <v>815</v>
      </c>
      <c r="I193" s="2" t="str">
        <f t="shared" si="6"/>
        <v>DDSTPOR</v>
      </c>
      <c r="J193" s="2" t="str">
        <f t="shared" si="7"/>
        <v>DSTPOR</v>
      </c>
      <c r="K193" s="2" t="s">
        <v>616</v>
      </c>
    </row>
    <row r="194" spans="1:11">
      <c r="A194" s="9" t="s">
        <v>533</v>
      </c>
      <c r="B194" s="9"/>
      <c r="C194" s="42">
        <v>371</v>
      </c>
      <c r="D194" s="37" t="s">
        <v>602</v>
      </c>
      <c r="E194" s="37" t="str">
        <f t="shared" si="8"/>
        <v>371UT</v>
      </c>
      <c r="F194" s="2" t="s">
        <v>10</v>
      </c>
      <c r="G194" s="2" t="s">
        <v>816</v>
      </c>
      <c r="H194" s="2" t="s">
        <v>815</v>
      </c>
      <c r="I194" s="2" t="str">
        <f t="shared" ref="I194:I257" si="9">G194&amp;D194</f>
        <v>DDSTPUT</v>
      </c>
      <c r="J194" s="2" t="str">
        <f t="shared" ref="J194:J257" si="10">H194&amp;D194</f>
        <v>DSTPUT</v>
      </c>
      <c r="K194" s="2" t="s">
        <v>616</v>
      </c>
    </row>
    <row r="195" spans="1:11">
      <c r="A195" s="9" t="s">
        <v>534</v>
      </c>
      <c r="B195" s="9"/>
      <c r="C195" s="42">
        <v>371</v>
      </c>
      <c r="D195" s="37" t="s">
        <v>603</v>
      </c>
      <c r="E195" s="37" t="str">
        <f t="shared" ref="E195:E258" si="11">C195&amp;D195</f>
        <v>371WA</v>
      </c>
      <c r="F195" s="2" t="s">
        <v>10</v>
      </c>
      <c r="G195" s="2" t="s">
        <v>816</v>
      </c>
      <c r="H195" s="2" t="s">
        <v>815</v>
      </c>
      <c r="I195" s="2" t="str">
        <f t="shared" si="9"/>
        <v>DDSTPWA</v>
      </c>
      <c r="J195" s="2" t="str">
        <f t="shared" si="10"/>
        <v>DSTPWA</v>
      </c>
      <c r="K195" s="2" t="s">
        <v>616</v>
      </c>
    </row>
    <row r="196" spans="1:11">
      <c r="A196" s="9" t="s">
        <v>535</v>
      </c>
      <c r="B196" s="9"/>
      <c r="C196" s="42">
        <v>371</v>
      </c>
      <c r="D196" s="37" t="s">
        <v>604</v>
      </c>
      <c r="E196" s="37" t="str">
        <f t="shared" si="11"/>
        <v>371WYP</v>
      </c>
      <c r="F196" s="2" t="s">
        <v>10</v>
      </c>
      <c r="G196" s="2" t="s">
        <v>816</v>
      </c>
      <c r="H196" s="2" t="s">
        <v>815</v>
      </c>
      <c r="I196" s="2" t="str">
        <f t="shared" si="9"/>
        <v>DDSTPWYP</v>
      </c>
      <c r="J196" s="2" t="str">
        <f t="shared" si="10"/>
        <v>DSTPWYP</v>
      </c>
      <c r="K196" s="2" t="s">
        <v>616</v>
      </c>
    </row>
    <row r="197" spans="1:11">
      <c r="A197" s="9" t="s">
        <v>536</v>
      </c>
      <c r="B197" s="9"/>
      <c r="C197" s="42">
        <v>371</v>
      </c>
      <c r="D197" s="37" t="s">
        <v>605</v>
      </c>
      <c r="E197" s="37" t="str">
        <f t="shared" si="11"/>
        <v>371WYU</v>
      </c>
      <c r="F197" s="2" t="s">
        <v>10</v>
      </c>
      <c r="G197" s="2" t="s">
        <v>816</v>
      </c>
      <c r="H197" s="2" t="s">
        <v>815</v>
      </c>
      <c r="I197" s="2" t="str">
        <f t="shared" si="9"/>
        <v>DDSTPWYU</v>
      </c>
      <c r="J197" s="2" t="str">
        <f t="shared" si="10"/>
        <v>DSTPWYU</v>
      </c>
      <c r="K197" s="2" t="s">
        <v>616</v>
      </c>
    </row>
    <row r="198" spans="1:11">
      <c r="A198" s="40" t="s">
        <v>431</v>
      </c>
      <c r="B198" s="40"/>
      <c r="C198" s="79">
        <v>373</v>
      </c>
      <c r="D198" s="41" t="s">
        <v>599</v>
      </c>
      <c r="E198" s="37" t="str">
        <f t="shared" si="11"/>
        <v>373CA</v>
      </c>
      <c r="F198" s="2" t="s">
        <v>624</v>
      </c>
      <c r="G198" s="2" t="s">
        <v>816</v>
      </c>
      <c r="H198" s="2" t="s">
        <v>815</v>
      </c>
      <c r="I198" s="2" t="str">
        <f t="shared" si="9"/>
        <v>DDSTPCA</v>
      </c>
      <c r="J198" s="2" t="str">
        <f t="shared" si="10"/>
        <v>DSTPCA</v>
      </c>
      <c r="K198" s="2" t="s">
        <v>616</v>
      </c>
    </row>
    <row r="199" spans="1:11">
      <c r="A199" s="40" t="s">
        <v>432</v>
      </c>
      <c r="B199" s="40"/>
      <c r="C199" s="79">
        <v>373</v>
      </c>
      <c r="D199" s="41" t="s">
        <v>600</v>
      </c>
      <c r="E199" s="37" t="str">
        <f t="shared" si="11"/>
        <v>373ID</v>
      </c>
      <c r="F199" s="2" t="s">
        <v>624</v>
      </c>
      <c r="G199" s="2" t="s">
        <v>816</v>
      </c>
      <c r="H199" s="2" t="s">
        <v>815</v>
      </c>
      <c r="I199" s="2" t="str">
        <f t="shared" si="9"/>
        <v>DDSTPID</v>
      </c>
      <c r="J199" s="2" t="str">
        <f t="shared" si="10"/>
        <v>DSTPID</v>
      </c>
      <c r="K199" s="2" t="s">
        <v>616</v>
      </c>
    </row>
    <row r="200" spans="1:11">
      <c r="A200" s="40" t="s">
        <v>433</v>
      </c>
      <c r="B200" s="40"/>
      <c r="C200" s="79">
        <v>373</v>
      </c>
      <c r="D200" s="41" t="s">
        <v>601</v>
      </c>
      <c r="E200" s="37" t="str">
        <f t="shared" si="11"/>
        <v>373OR</v>
      </c>
      <c r="F200" s="2" t="s">
        <v>624</v>
      </c>
      <c r="G200" s="2" t="s">
        <v>816</v>
      </c>
      <c r="H200" s="2" t="s">
        <v>815</v>
      </c>
      <c r="I200" s="2" t="str">
        <f t="shared" si="9"/>
        <v>DDSTPOR</v>
      </c>
      <c r="J200" s="2" t="str">
        <f t="shared" si="10"/>
        <v>DSTPOR</v>
      </c>
      <c r="K200" s="2" t="s">
        <v>616</v>
      </c>
    </row>
    <row r="201" spans="1:11">
      <c r="A201" s="40" t="s">
        <v>434</v>
      </c>
      <c r="B201" s="40"/>
      <c r="C201" s="79">
        <v>373</v>
      </c>
      <c r="D201" s="41" t="s">
        <v>602</v>
      </c>
      <c r="E201" s="37" t="str">
        <f t="shared" si="11"/>
        <v>373UT</v>
      </c>
      <c r="F201" s="2" t="s">
        <v>624</v>
      </c>
      <c r="G201" s="2" t="s">
        <v>816</v>
      </c>
      <c r="H201" s="2" t="s">
        <v>815</v>
      </c>
      <c r="I201" s="2" t="str">
        <f t="shared" si="9"/>
        <v>DDSTPUT</v>
      </c>
      <c r="J201" s="2" t="str">
        <f t="shared" si="10"/>
        <v>DSTPUT</v>
      </c>
      <c r="K201" s="2" t="s">
        <v>616</v>
      </c>
    </row>
    <row r="202" spans="1:11">
      <c r="A202" s="40" t="s">
        <v>435</v>
      </c>
      <c r="B202" s="40"/>
      <c r="C202" s="79">
        <v>373</v>
      </c>
      <c r="D202" s="41" t="s">
        <v>603</v>
      </c>
      <c r="E202" s="37" t="str">
        <f t="shared" si="11"/>
        <v>373WA</v>
      </c>
      <c r="F202" s="2" t="s">
        <v>624</v>
      </c>
      <c r="G202" s="2" t="s">
        <v>816</v>
      </c>
      <c r="H202" s="2" t="s">
        <v>815</v>
      </c>
      <c r="I202" s="2" t="str">
        <f t="shared" si="9"/>
        <v>DDSTPWA</v>
      </c>
      <c r="J202" s="2" t="str">
        <f t="shared" si="10"/>
        <v>DSTPWA</v>
      </c>
      <c r="K202" s="2" t="s">
        <v>616</v>
      </c>
    </row>
    <row r="203" spans="1:11">
      <c r="A203" s="40" t="s">
        <v>436</v>
      </c>
      <c r="B203" s="40"/>
      <c r="C203" s="79">
        <v>373</v>
      </c>
      <c r="D203" s="41" t="s">
        <v>604</v>
      </c>
      <c r="E203" s="37" t="str">
        <f t="shared" si="11"/>
        <v>373WYP</v>
      </c>
      <c r="F203" s="2" t="s">
        <v>624</v>
      </c>
      <c r="G203" s="2" t="s">
        <v>816</v>
      </c>
      <c r="H203" s="2" t="s">
        <v>815</v>
      </c>
      <c r="I203" s="2" t="str">
        <f t="shared" si="9"/>
        <v>DDSTPWYP</v>
      </c>
      <c r="J203" s="2" t="str">
        <f t="shared" si="10"/>
        <v>DSTPWYP</v>
      </c>
      <c r="K203" s="2" t="s">
        <v>616</v>
      </c>
    </row>
    <row r="204" spans="1:11">
      <c r="A204" s="40" t="s">
        <v>437</v>
      </c>
      <c r="B204" s="40"/>
      <c r="C204" s="79">
        <v>373</v>
      </c>
      <c r="D204" s="41" t="s">
        <v>605</v>
      </c>
      <c r="E204" s="37" t="str">
        <f t="shared" si="11"/>
        <v>373WYU</v>
      </c>
      <c r="F204" s="2" t="s">
        <v>624</v>
      </c>
      <c r="G204" s="2" t="s">
        <v>816</v>
      </c>
      <c r="H204" s="2" t="s">
        <v>815</v>
      </c>
      <c r="I204" s="2" t="str">
        <f t="shared" si="9"/>
        <v>DDSTPWYU</v>
      </c>
      <c r="J204" s="2" t="str">
        <f t="shared" si="10"/>
        <v>DSTPWYU</v>
      </c>
      <c r="K204" s="2" t="s">
        <v>616</v>
      </c>
    </row>
    <row r="205" spans="1:11">
      <c r="A205" s="9" t="s">
        <v>537</v>
      </c>
      <c r="B205" s="9"/>
      <c r="C205" s="42">
        <v>373</v>
      </c>
      <c r="D205" s="37" t="s">
        <v>599</v>
      </c>
      <c r="E205" s="37" t="str">
        <f t="shared" si="11"/>
        <v>373CA</v>
      </c>
      <c r="F205" s="2" t="s">
        <v>10</v>
      </c>
      <c r="G205" s="2" t="s">
        <v>816</v>
      </c>
      <c r="H205" s="2" t="s">
        <v>815</v>
      </c>
      <c r="I205" s="2" t="str">
        <f t="shared" si="9"/>
        <v>DDSTPCA</v>
      </c>
      <c r="J205" s="2" t="str">
        <f t="shared" si="10"/>
        <v>DSTPCA</v>
      </c>
      <c r="K205" s="2" t="s">
        <v>616</v>
      </c>
    </row>
    <row r="206" spans="1:11">
      <c r="A206" s="9" t="s">
        <v>538</v>
      </c>
      <c r="B206" s="9"/>
      <c r="C206" s="42">
        <v>373</v>
      </c>
      <c r="D206" s="37" t="s">
        <v>600</v>
      </c>
      <c r="E206" s="37" t="str">
        <f t="shared" si="11"/>
        <v>373ID</v>
      </c>
      <c r="F206" s="2" t="s">
        <v>10</v>
      </c>
      <c r="G206" s="2" t="s">
        <v>816</v>
      </c>
      <c r="H206" s="2" t="s">
        <v>815</v>
      </c>
      <c r="I206" s="2" t="str">
        <f t="shared" si="9"/>
        <v>DDSTPID</v>
      </c>
      <c r="J206" s="2" t="str">
        <f t="shared" si="10"/>
        <v>DSTPID</v>
      </c>
      <c r="K206" s="2" t="s">
        <v>616</v>
      </c>
    </row>
    <row r="207" spans="1:11">
      <c r="A207" s="9" t="s">
        <v>539</v>
      </c>
      <c r="B207" s="9"/>
      <c r="C207" s="42">
        <v>373</v>
      </c>
      <c r="D207" s="37" t="s">
        <v>601</v>
      </c>
      <c r="E207" s="37" t="str">
        <f t="shared" si="11"/>
        <v>373OR</v>
      </c>
      <c r="F207" s="2" t="s">
        <v>10</v>
      </c>
      <c r="G207" s="2" t="s">
        <v>816</v>
      </c>
      <c r="H207" s="2" t="s">
        <v>815</v>
      </c>
      <c r="I207" s="2" t="str">
        <f t="shared" si="9"/>
        <v>DDSTPOR</v>
      </c>
      <c r="J207" s="2" t="str">
        <f t="shared" si="10"/>
        <v>DSTPOR</v>
      </c>
      <c r="K207" s="2" t="s">
        <v>616</v>
      </c>
    </row>
    <row r="208" spans="1:11">
      <c r="A208" s="9" t="s">
        <v>540</v>
      </c>
      <c r="B208" s="9"/>
      <c r="C208" s="42">
        <v>373</v>
      </c>
      <c r="D208" s="37" t="s">
        <v>602</v>
      </c>
      <c r="E208" s="37" t="str">
        <f t="shared" si="11"/>
        <v>373UT</v>
      </c>
      <c r="F208" s="2" t="s">
        <v>10</v>
      </c>
      <c r="G208" s="2" t="s">
        <v>816</v>
      </c>
      <c r="H208" s="2" t="s">
        <v>815</v>
      </c>
      <c r="I208" s="2" t="str">
        <f t="shared" si="9"/>
        <v>DDSTPUT</v>
      </c>
      <c r="J208" s="2" t="str">
        <f t="shared" si="10"/>
        <v>DSTPUT</v>
      </c>
      <c r="K208" s="2" t="s">
        <v>616</v>
      </c>
    </row>
    <row r="209" spans="1:11">
      <c r="A209" s="9" t="s">
        <v>541</v>
      </c>
      <c r="B209" s="9"/>
      <c r="C209" s="42">
        <v>373</v>
      </c>
      <c r="D209" s="37" t="s">
        <v>603</v>
      </c>
      <c r="E209" s="37" t="str">
        <f t="shared" si="11"/>
        <v>373WA</v>
      </c>
      <c r="F209" s="2" t="s">
        <v>10</v>
      </c>
      <c r="G209" s="2" t="s">
        <v>816</v>
      </c>
      <c r="H209" s="2" t="s">
        <v>815</v>
      </c>
      <c r="I209" s="2" t="str">
        <f t="shared" si="9"/>
        <v>DDSTPWA</v>
      </c>
      <c r="J209" s="2" t="str">
        <f t="shared" si="10"/>
        <v>DSTPWA</v>
      </c>
      <c r="K209" s="2" t="s">
        <v>616</v>
      </c>
    </row>
    <row r="210" spans="1:11">
      <c r="A210" s="9" t="s">
        <v>542</v>
      </c>
      <c r="B210" s="9"/>
      <c r="C210" s="42">
        <v>373</v>
      </c>
      <c r="D210" s="37" t="s">
        <v>604</v>
      </c>
      <c r="E210" s="37" t="str">
        <f t="shared" si="11"/>
        <v>373WYP</v>
      </c>
      <c r="F210" s="2" t="s">
        <v>10</v>
      </c>
      <c r="G210" s="2" t="s">
        <v>816</v>
      </c>
      <c r="H210" s="2" t="s">
        <v>815</v>
      </c>
      <c r="I210" s="2" t="str">
        <f t="shared" si="9"/>
        <v>DDSTPWYP</v>
      </c>
      <c r="J210" s="2" t="str">
        <f t="shared" si="10"/>
        <v>DSTPWYP</v>
      </c>
      <c r="K210" s="2" t="s">
        <v>616</v>
      </c>
    </row>
    <row r="211" spans="1:11">
      <c r="A211" s="9" t="s">
        <v>543</v>
      </c>
      <c r="B211" s="9"/>
      <c r="C211" s="42">
        <v>373</v>
      </c>
      <c r="D211" s="37" t="s">
        <v>605</v>
      </c>
      <c r="E211" s="37" t="str">
        <f t="shared" si="11"/>
        <v>373WYU</v>
      </c>
      <c r="F211" s="2" t="s">
        <v>10</v>
      </c>
      <c r="G211" s="2" t="s">
        <v>816</v>
      </c>
      <c r="H211" s="2" t="s">
        <v>815</v>
      </c>
      <c r="I211" s="2" t="str">
        <f t="shared" si="9"/>
        <v>DDSTPWYU</v>
      </c>
      <c r="J211" s="2" t="str">
        <f t="shared" si="10"/>
        <v>DSTPWYU</v>
      </c>
      <c r="K211" s="2" t="s">
        <v>616</v>
      </c>
    </row>
    <row r="212" spans="1:11">
      <c r="A212" s="40" t="s">
        <v>438</v>
      </c>
      <c r="B212" s="40"/>
      <c r="C212" s="79">
        <v>397</v>
      </c>
      <c r="D212" s="37" t="s">
        <v>599</v>
      </c>
      <c r="E212" s="37" t="str">
        <f t="shared" si="11"/>
        <v>397CA</v>
      </c>
      <c r="F212" s="2" t="s">
        <v>624</v>
      </c>
      <c r="G212" s="2" t="s">
        <v>817</v>
      </c>
      <c r="H212" s="2" t="s">
        <v>818</v>
      </c>
      <c r="I212" s="2" t="str">
        <f t="shared" si="9"/>
        <v>DGNLPCA</v>
      </c>
      <c r="J212" s="2" t="str">
        <f t="shared" si="10"/>
        <v>GNLPCA</v>
      </c>
      <c r="K212" s="2" t="s">
        <v>617</v>
      </c>
    </row>
    <row r="213" spans="1:11">
      <c r="A213" s="40" t="s">
        <v>439</v>
      </c>
      <c r="B213" s="40"/>
      <c r="C213" s="79">
        <v>397</v>
      </c>
      <c r="D213" s="37" t="s">
        <v>606</v>
      </c>
      <c r="E213" s="37" t="str">
        <f t="shared" si="11"/>
        <v>397CN</v>
      </c>
      <c r="F213" s="2" t="s">
        <v>624</v>
      </c>
      <c r="G213" s="2" t="s">
        <v>817</v>
      </c>
      <c r="H213" s="2" t="s">
        <v>818</v>
      </c>
      <c r="I213" s="2" t="str">
        <f t="shared" si="9"/>
        <v>DGNLPCN</v>
      </c>
      <c r="J213" s="2" t="str">
        <f t="shared" si="10"/>
        <v>GNLPCN</v>
      </c>
      <c r="K213" s="2" t="s">
        <v>617</v>
      </c>
    </row>
    <row r="214" spans="1:11">
      <c r="A214" s="40" t="s">
        <v>440</v>
      </c>
      <c r="B214" s="40"/>
      <c r="C214" s="79">
        <v>397</v>
      </c>
      <c r="D214" s="37" t="s">
        <v>28</v>
      </c>
      <c r="E214" s="37" t="str">
        <f t="shared" si="11"/>
        <v>397SG</v>
      </c>
      <c r="F214" s="2" t="s">
        <v>624</v>
      </c>
      <c r="G214" s="2" t="s">
        <v>817</v>
      </c>
      <c r="H214" s="2" t="s">
        <v>818</v>
      </c>
      <c r="I214" s="2" t="str">
        <f t="shared" si="9"/>
        <v>DGNLPSG</v>
      </c>
      <c r="J214" s="2" t="str">
        <f t="shared" si="10"/>
        <v>GNLPSG</v>
      </c>
      <c r="K214" s="2" t="s">
        <v>617</v>
      </c>
    </row>
    <row r="215" spans="1:11">
      <c r="A215" s="40" t="s">
        <v>441</v>
      </c>
      <c r="B215" s="40"/>
      <c r="C215" s="79">
        <v>397</v>
      </c>
      <c r="D215" s="37" t="s">
        <v>28</v>
      </c>
      <c r="E215" s="37" t="str">
        <f t="shared" si="11"/>
        <v>397SG</v>
      </c>
      <c r="F215" s="2" t="s">
        <v>624</v>
      </c>
      <c r="G215" s="2" t="s">
        <v>817</v>
      </c>
      <c r="H215" s="2" t="s">
        <v>818</v>
      </c>
      <c r="I215" s="2" t="str">
        <f t="shared" si="9"/>
        <v>DGNLPSG</v>
      </c>
      <c r="J215" s="2" t="str">
        <f t="shared" si="10"/>
        <v>GNLPSG</v>
      </c>
      <c r="K215" s="2" t="s">
        <v>617</v>
      </c>
    </row>
    <row r="216" spans="1:11">
      <c r="A216" s="40" t="s">
        <v>442</v>
      </c>
      <c r="B216" s="40"/>
      <c r="C216" s="79">
        <v>397</v>
      </c>
      <c r="D216" s="37" t="s">
        <v>600</v>
      </c>
      <c r="E216" s="37" t="str">
        <f t="shared" si="11"/>
        <v>397ID</v>
      </c>
      <c r="F216" s="2" t="s">
        <v>624</v>
      </c>
      <c r="G216" s="2" t="s">
        <v>817</v>
      </c>
      <c r="H216" s="2" t="s">
        <v>818</v>
      </c>
      <c r="I216" s="2" t="str">
        <f t="shared" si="9"/>
        <v>DGNLPID</v>
      </c>
      <c r="J216" s="2" t="str">
        <f t="shared" si="10"/>
        <v>GNLPID</v>
      </c>
      <c r="K216" s="2" t="s">
        <v>617</v>
      </c>
    </row>
    <row r="217" spans="1:11">
      <c r="A217" s="40" t="s">
        <v>443</v>
      </c>
      <c r="B217" s="40"/>
      <c r="C217" s="79">
        <v>397</v>
      </c>
      <c r="D217" s="37" t="s">
        <v>601</v>
      </c>
      <c r="E217" s="37" t="str">
        <f t="shared" si="11"/>
        <v>397OR</v>
      </c>
      <c r="F217" s="2" t="s">
        <v>624</v>
      </c>
      <c r="G217" s="2" t="s">
        <v>817</v>
      </c>
      <c r="H217" s="2" t="s">
        <v>818</v>
      </c>
      <c r="I217" s="2" t="str">
        <f t="shared" si="9"/>
        <v>DGNLPOR</v>
      </c>
      <c r="J217" s="2" t="str">
        <f t="shared" si="10"/>
        <v>GNLPOR</v>
      </c>
      <c r="K217" s="2" t="s">
        <v>617</v>
      </c>
    </row>
    <row r="218" spans="1:11">
      <c r="A218" s="40" t="s">
        <v>444</v>
      </c>
      <c r="B218" s="40"/>
      <c r="C218" s="79">
        <v>397</v>
      </c>
      <c r="D218" s="37" t="s">
        <v>166</v>
      </c>
      <c r="E218" s="37" t="str">
        <f t="shared" si="11"/>
        <v>397SE</v>
      </c>
      <c r="F218" s="2" t="s">
        <v>624</v>
      </c>
      <c r="G218" s="2" t="s">
        <v>817</v>
      </c>
      <c r="H218" s="2" t="s">
        <v>818</v>
      </c>
      <c r="I218" s="2" t="str">
        <f t="shared" si="9"/>
        <v>DGNLPSE</v>
      </c>
      <c r="J218" s="2" t="str">
        <f t="shared" si="10"/>
        <v>GNLPSE</v>
      </c>
      <c r="K218" s="2" t="s">
        <v>617</v>
      </c>
    </row>
    <row r="219" spans="1:11">
      <c r="A219" s="40" t="s">
        <v>445</v>
      </c>
      <c r="B219" s="40"/>
      <c r="C219" s="79">
        <v>397</v>
      </c>
      <c r="D219" s="37" t="s">
        <v>28</v>
      </c>
      <c r="E219" s="37" t="str">
        <f t="shared" si="11"/>
        <v>397SG</v>
      </c>
      <c r="F219" s="2" t="s">
        <v>624</v>
      </c>
      <c r="G219" s="2" t="s">
        <v>817</v>
      </c>
      <c r="H219" s="2" t="s">
        <v>818</v>
      </c>
      <c r="I219" s="2" t="str">
        <f t="shared" si="9"/>
        <v>DGNLPSG</v>
      </c>
      <c r="J219" s="2" t="str">
        <f t="shared" si="10"/>
        <v>GNLPSG</v>
      </c>
      <c r="K219" s="2" t="s">
        <v>617</v>
      </c>
    </row>
    <row r="220" spans="1:11">
      <c r="A220" s="40" t="s">
        <v>446</v>
      </c>
      <c r="B220" s="40"/>
      <c r="C220" s="79">
        <v>397</v>
      </c>
      <c r="D220" s="37" t="s">
        <v>607</v>
      </c>
      <c r="E220" s="37" t="str">
        <f t="shared" si="11"/>
        <v>397SO</v>
      </c>
      <c r="F220" s="2" t="s">
        <v>624</v>
      </c>
      <c r="G220" s="2" t="s">
        <v>817</v>
      </c>
      <c r="H220" s="2" t="s">
        <v>818</v>
      </c>
      <c r="I220" s="2" t="str">
        <f t="shared" si="9"/>
        <v>DGNLPSO</v>
      </c>
      <c r="J220" s="2" t="str">
        <f t="shared" si="10"/>
        <v>GNLPSO</v>
      </c>
      <c r="K220" s="2" t="s">
        <v>617</v>
      </c>
    </row>
    <row r="221" spans="1:11">
      <c r="A221" s="40" t="s">
        <v>447</v>
      </c>
      <c r="B221" s="40"/>
      <c r="C221" s="79">
        <v>397</v>
      </c>
      <c r="D221" s="37" t="s">
        <v>28</v>
      </c>
      <c r="E221" s="37" t="str">
        <f t="shared" si="11"/>
        <v>397SG</v>
      </c>
      <c r="F221" s="2" t="s">
        <v>624</v>
      </c>
      <c r="G221" s="2" t="s">
        <v>817</v>
      </c>
      <c r="H221" s="2" t="s">
        <v>818</v>
      </c>
      <c r="I221" s="2" t="str">
        <f t="shared" si="9"/>
        <v>DGNLPSG</v>
      </c>
      <c r="J221" s="2" t="str">
        <f t="shared" si="10"/>
        <v>GNLPSG</v>
      </c>
      <c r="K221" s="2" t="s">
        <v>617</v>
      </c>
    </row>
    <row r="222" spans="1:11">
      <c r="A222" s="40" t="s">
        <v>448</v>
      </c>
      <c r="B222" s="40"/>
      <c r="C222" s="79">
        <v>397</v>
      </c>
      <c r="D222" s="37" t="s">
        <v>28</v>
      </c>
      <c r="E222" s="37" t="str">
        <f t="shared" si="11"/>
        <v>397SG</v>
      </c>
      <c r="F222" s="2" t="s">
        <v>624</v>
      </c>
      <c r="G222" s="2" t="s">
        <v>817</v>
      </c>
      <c r="H222" s="2" t="s">
        <v>818</v>
      </c>
      <c r="I222" s="2" t="str">
        <f t="shared" si="9"/>
        <v>DGNLPSG</v>
      </c>
      <c r="J222" s="2" t="str">
        <f t="shared" si="10"/>
        <v>GNLPSG</v>
      </c>
      <c r="K222" s="2" t="s">
        <v>617</v>
      </c>
    </row>
    <row r="223" spans="1:11">
      <c r="A223" s="40" t="s">
        <v>449</v>
      </c>
      <c r="B223" s="40"/>
      <c r="C223" s="79">
        <v>397</v>
      </c>
      <c r="D223" s="37" t="s">
        <v>602</v>
      </c>
      <c r="E223" s="37" t="str">
        <f t="shared" si="11"/>
        <v>397UT</v>
      </c>
      <c r="F223" s="2" t="s">
        <v>624</v>
      </c>
      <c r="G223" s="2" t="s">
        <v>817</v>
      </c>
      <c r="H223" s="2" t="s">
        <v>818</v>
      </c>
      <c r="I223" s="2" t="str">
        <f t="shared" si="9"/>
        <v>DGNLPUT</v>
      </c>
      <c r="J223" s="2" t="str">
        <f t="shared" si="10"/>
        <v>GNLPUT</v>
      </c>
      <c r="K223" s="2" t="s">
        <v>617</v>
      </c>
    </row>
    <row r="224" spans="1:11">
      <c r="A224" s="40" t="s">
        <v>450</v>
      </c>
      <c r="B224" s="40"/>
      <c r="C224" s="79">
        <v>397</v>
      </c>
      <c r="D224" s="37" t="s">
        <v>603</v>
      </c>
      <c r="E224" s="37" t="str">
        <f t="shared" si="11"/>
        <v>397WA</v>
      </c>
      <c r="F224" s="2" t="s">
        <v>624</v>
      </c>
      <c r="G224" s="2" t="s">
        <v>817</v>
      </c>
      <c r="H224" s="2" t="s">
        <v>818</v>
      </c>
      <c r="I224" s="2" t="str">
        <f t="shared" si="9"/>
        <v>DGNLPWA</v>
      </c>
      <c r="J224" s="2" t="str">
        <f t="shared" si="10"/>
        <v>GNLPWA</v>
      </c>
      <c r="K224" s="2" t="s">
        <v>617</v>
      </c>
    </row>
    <row r="225" spans="1:11">
      <c r="A225" s="40" t="s">
        <v>451</v>
      </c>
      <c r="B225" s="40"/>
      <c r="C225" s="79">
        <v>397</v>
      </c>
      <c r="D225" s="37" t="s">
        <v>604</v>
      </c>
      <c r="E225" s="37" t="str">
        <f t="shared" si="11"/>
        <v>397WYP</v>
      </c>
      <c r="F225" s="2" t="s">
        <v>624</v>
      </c>
      <c r="G225" s="2" t="s">
        <v>817</v>
      </c>
      <c r="H225" s="2" t="s">
        <v>818</v>
      </c>
      <c r="I225" s="2" t="str">
        <f t="shared" si="9"/>
        <v>DGNLPWYP</v>
      </c>
      <c r="J225" s="2" t="str">
        <f t="shared" si="10"/>
        <v>GNLPWYP</v>
      </c>
      <c r="K225" s="2" t="s">
        <v>617</v>
      </c>
    </row>
    <row r="226" spans="1:11">
      <c r="A226" s="40" t="s">
        <v>452</v>
      </c>
      <c r="B226" s="40"/>
      <c r="C226" s="79">
        <v>397</v>
      </c>
      <c r="D226" s="37" t="s">
        <v>605</v>
      </c>
      <c r="E226" s="37" t="str">
        <f t="shared" si="11"/>
        <v>397WYU</v>
      </c>
      <c r="F226" s="2" t="s">
        <v>624</v>
      </c>
      <c r="G226" s="2" t="s">
        <v>817</v>
      </c>
      <c r="H226" s="2" t="s">
        <v>818</v>
      </c>
      <c r="I226" s="2" t="str">
        <f t="shared" si="9"/>
        <v>DGNLPWYU</v>
      </c>
      <c r="J226" s="2" t="str">
        <f t="shared" si="10"/>
        <v>GNLPWYU</v>
      </c>
      <c r="K226" s="2" t="s">
        <v>617</v>
      </c>
    </row>
    <row r="227" spans="1:11">
      <c r="A227" s="40" t="s">
        <v>453</v>
      </c>
      <c r="B227" s="40"/>
      <c r="C227" s="79">
        <v>399</v>
      </c>
      <c r="D227" s="37" t="s">
        <v>166</v>
      </c>
      <c r="E227" s="37" t="str">
        <f t="shared" si="11"/>
        <v>399SE</v>
      </c>
      <c r="F227" s="2" t="s">
        <v>624</v>
      </c>
      <c r="G227" s="2" t="s">
        <v>824</v>
      </c>
      <c r="H227" s="2" t="s">
        <v>825</v>
      </c>
      <c r="I227" s="2" t="str">
        <f t="shared" si="9"/>
        <v>DMNGPSE</v>
      </c>
      <c r="J227" s="2" t="str">
        <f t="shared" si="10"/>
        <v>MNGPSE</v>
      </c>
      <c r="K227" s="2" t="s">
        <v>619</v>
      </c>
    </row>
    <row r="228" spans="1:11">
      <c r="A228" s="38" t="s">
        <v>173</v>
      </c>
      <c r="B228" s="38">
        <v>360</v>
      </c>
      <c r="C228" s="79" t="s">
        <v>834</v>
      </c>
      <c r="D228" s="37" t="s">
        <v>599</v>
      </c>
      <c r="E228" s="37" t="str">
        <f t="shared" si="11"/>
        <v>108360CA</v>
      </c>
      <c r="F228" s="2" t="s">
        <v>11</v>
      </c>
      <c r="G228" s="2" t="s">
        <v>816</v>
      </c>
      <c r="H228" s="2" t="s">
        <v>815</v>
      </c>
      <c r="I228" s="2" t="str">
        <f t="shared" si="9"/>
        <v>DDSTPCA</v>
      </c>
      <c r="J228" s="2" t="str">
        <f t="shared" si="10"/>
        <v>DSTPCA</v>
      </c>
      <c r="K228" s="2" t="s">
        <v>616</v>
      </c>
    </row>
    <row r="229" spans="1:11">
      <c r="A229" s="38" t="s">
        <v>174</v>
      </c>
      <c r="B229" s="38">
        <v>360</v>
      </c>
      <c r="C229" s="79" t="s">
        <v>834</v>
      </c>
      <c r="D229" s="37" t="s">
        <v>600</v>
      </c>
      <c r="E229" s="37" t="str">
        <f t="shared" si="11"/>
        <v>108360ID</v>
      </c>
      <c r="F229" s="2" t="s">
        <v>11</v>
      </c>
      <c r="G229" s="2" t="s">
        <v>816</v>
      </c>
      <c r="H229" s="2" t="s">
        <v>815</v>
      </c>
      <c r="I229" s="2" t="str">
        <f t="shared" si="9"/>
        <v>DDSTPID</v>
      </c>
      <c r="J229" s="2" t="str">
        <f t="shared" si="10"/>
        <v>DSTPID</v>
      </c>
      <c r="K229" s="2" t="s">
        <v>616</v>
      </c>
    </row>
    <row r="230" spans="1:11">
      <c r="A230" s="38" t="s">
        <v>175</v>
      </c>
      <c r="B230" s="38">
        <v>360</v>
      </c>
      <c r="C230" s="79" t="s">
        <v>834</v>
      </c>
      <c r="D230" s="37" t="s">
        <v>601</v>
      </c>
      <c r="E230" s="37" t="str">
        <f t="shared" si="11"/>
        <v>108360OR</v>
      </c>
      <c r="F230" s="2" t="s">
        <v>11</v>
      </c>
      <c r="G230" s="2" t="s">
        <v>816</v>
      </c>
      <c r="H230" s="2" t="s">
        <v>815</v>
      </c>
      <c r="I230" s="2" t="str">
        <f t="shared" si="9"/>
        <v>DDSTPOR</v>
      </c>
      <c r="J230" s="2" t="str">
        <f t="shared" si="10"/>
        <v>DSTPOR</v>
      </c>
      <c r="K230" s="2" t="s">
        <v>616</v>
      </c>
    </row>
    <row r="231" spans="1:11">
      <c r="A231" s="38" t="s">
        <v>176</v>
      </c>
      <c r="B231" s="38">
        <v>360</v>
      </c>
      <c r="C231" s="79" t="s">
        <v>834</v>
      </c>
      <c r="D231" s="37" t="s">
        <v>602</v>
      </c>
      <c r="E231" s="37" t="str">
        <f t="shared" si="11"/>
        <v>108360UT</v>
      </c>
      <c r="F231" s="2" t="s">
        <v>11</v>
      </c>
      <c r="G231" s="2" t="s">
        <v>816</v>
      </c>
      <c r="H231" s="2" t="s">
        <v>815</v>
      </c>
      <c r="I231" s="2" t="str">
        <f t="shared" si="9"/>
        <v>DDSTPUT</v>
      </c>
      <c r="J231" s="2" t="str">
        <f t="shared" si="10"/>
        <v>DSTPUT</v>
      </c>
      <c r="K231" s="2" t="s">
        <v>616</v>
      </c>
    </row>
    <row r="232" spans="1:11">
      <c r="A232" s="38" t="s">
        <v>177</v>
      </c>
      <c r="B232" s="38">
        <v>360</v>
      </c>
      <c r="C232" s="79" t="s">
        <v>834</v>
      </c>
      <c r="D232" s="37" t="s">
        <v>603</v>
      </c>
      <c r="E232" s="37" t="str">
        <f t="shared" si="11"/>
        <v>108360WA</v>
      </c>
      <c r="F232" s="2" t="s">
        <v>11</v>
      </c>
      <c r="G232" s="2" t="s">
        <v>816</v>
      </c>
      <c r="H232" s="2" t="s">
        <v>815</v>
      </c>
      <c r="I232" s="2" t="str">
        <f t="shared" si="9"/>
        <v>DDSTPWA</v>
      </c>
      <c r="J232" s="2" t="str">
        <f t="shared" si="10"/>
        <v>DSTPWA</v>
      </c>
      <c r="K232" s="2" t="s">
        <v>616</v>
      </c>
    </row>
    <row r="233" spans="1:11">
      <c r="A233" s="38" t="s">
        <v>178</v>
      </c>
      <c r="B233" s="38">
        <v>360</v>
      </c>
      <c r="C233" s="79" t="s">
        <v>834</v>
      </c>
      <c r="D233" s="37" t="s">
        <v>604</v>
      </c>
      <c r="E233" s="37" t="str">
        <f t="shared" si="11"/>
        <v>108360WYP</v>
      </c>
      <c r="F233" s="2" t="s">
        <v>11</v>
      </c>
      <c r="G233" s="2" t="s">
        <v>816</v>
      </c>
      <c r="H233" s="2" t="s">
        <v>815</v>
      </c>
      <c r="I233" s="2" t="str">
        <f t="shared" si="9"/>
        <v>DDSTPWYP</v>
      </c>
      <c r="J233" s="2" t="str">
        <f t="shared" si="10"/>
        <v>DSTPWYP</v>
      </c>
      <c r="K233" s="2" t="s">
        <v>616</v>
      </c>
    </row>
    <row r="234" spans="1:11">
      <c r="A234" s="38" t="s">
        <v>179</v>
      </c>
      <c r="B234" s="38">
        <v>360</v>
      </c>
      <c r="C234" s="79" t="s">
        <v>834</v>
      </c>
      <c r="D234" s="37" t="s">
        <v>605</v>
      </c>
      <c r="E234" s="37" t="str">
        <f t="shared" si="11"/>
        <v>108360WYU</v>
      </c>
      <c r="F234" s="2" t="s">
        <v>11</v>
      </c>
      <c r="G234" s="2" t="s">
        <v>816</v>
      </c>
      <c r="H234" s="2" t="s">
        <v>815</v>
      </c>
      <c r="I234" s="2" t="str">
        <f t="shared" si="9"/>
        <v>DDSTPWYU</v>
      </c>
      <c r="J234" s="2" t="str">
        <f t="shared" si="10"/>
        <v>DSTPWYU</v>
      </c>
      <c r="K234" s="2" t="s">
        <v>616</v>
      </c>
    </row>
    <row r="235" spans="1:11">
      <c r="A235" s="38" t="s">
        <v>180</v>
      </c>
      <c r="B235" s="38">
        <v>361</v>
      </c>
      <c r="C235" s="79" t="s">
        <v>835</v>
      </c>
      <c r="D235" s="37" t="s">
        <v>599</v>
      </c>
      <c r="E235" s="37" t="str">
        <f t="shared" si="11"/>
        <v>108361CA</v>
      </c>
      <c r="F235" s="2" t="s">
        <v>11</v>
      </c>
      <c r="G235" s="2" t="s">
        <v>816</v>
      </c>
      <c r="H235" s="2" t="s">
        <v>815</v>
      </c>
      <c r="I235" s="2" t="str">
        <f t="shared" si="9"/>
        <v>DDSTPCA</v>
      </c>
      <c r="J235" s="2" t="str">
        <f t="shared" si="10"/>
        <v>DSTPCA</v>
      </c>
      <c r="K235" s="2" t="s">
        <v>616</v>
      </c>
    </row>
    <row r="236" spans="1:11">
      <c r="A236" s="38" t="s">
        <v>181</v>
      </c>
      <c r="B236" s="38">
        <v>361</v>
      </c>
      <c r="C236" s="79" t="s">
        <v>835</v>
      </c>
      <c r="D236" s="37" t="s">
        <v>600</v>
      </c>
      <c r="E236" s="37" t="str">
        <f t="shared" si="11"/>
        <v>108361ID</v>
      </c>
      <c r="F236" s="2" t="s">
        <v>11</v>
      </c>
      <c r="G236" s="2" t="s">
        <v>816</v>
      </c>
      <c r="H236" s="2" t="s">
        <v>815</v>
      </c>
      <c r="I236" s="2" t="str">
        <f t="shared" si="9"/>
        <v>DDSTPID</v>
      </c>
      <c r="J236" s="2" t="str">
        <f t="shared" si="10"/>
        <v>DSTPID</v>
      </c>
      <c r="K236" s="2" t="s">
        <v>616</v>
      </c>
    </row>
    <row r="237" spans="1:11">
      <c r="A237" s="38" t="s">
        <v>182</v>
      </c>
      <c r="B237" s="38">
        <v>361</v>
      </c>
      <c r="C237" s="79" t="s">
        <v>835</v>
      </c>
      <c r="D237" s="37" t="s">
        <v>601</v>
      </c>
      <c r="E237" s="37" t="str">
        <f t="shared" si="11"/>
        <v>108361OR</v>
      </c>
      <c r="F237" s="2" t="s">
        <v>11</v>
      </c>
      <c r="G237" s="2" t="s">
        <v>816</v>
      </c>
      <c r="H237" s="2" t="s">
        <v>815</v>
      </c>
      <c r="I237" s="2" t="str">
        <f t="shared" si="9"/>
        <v>DDSTPOR</v>
      </c>
      <c r="J237" s="2" t="str">
        <f t="shared" si="10"/>
        <v>DSTPOR</v>
      </c>
      <c r="K237" s="2" t="s">
        <v>616</v>
      </c>
    </row>
    <row r="238" spans="1:11">
      <c r="A238" s="38" t="s">
        <v>183</v>
      </c>
      <c r="B238" s="38">
        <v>361</v>
      </c>
      <c r="C238" s="79" t="s">
        <v>835</v>
      </c>
      <c r="D238" s="37" t="s">
        <v>602</v>
      </c>
      <c r="E238" s="37" t="str">
        <f t="shared" si="11"/>
        <v>108361UT</v>
      </c>
      <c r="F238" s="2" t="s">
        <v>11</v>
      </c>
      <c r="G238" s="2" t="s">
        <v>816</v>
      </c>
      <c r="H238" s="2" t="s">
        <v>815</v>
      </c>
      <c r="I238" s="2" t="str">
        <f t="shared" si="9"/>
        <v>DDSTPUT</v>
      </c>
      <c r="J238" s="2" t="str">
        <f t="shared" si="10"/>
        <v>DSTPUT</v>
      </c>
      <c r="K238" s="2" t="s">
        <v>616</v>
      </c>
    </row>
    <row r="239" spans="1:11">
      <c r="A239" s="38" t="s">
        <v>184</v>
      </c>
      <c r="B239" s="38">
        <v>361</v>
      </c>
      <c r="C239" s="79" t="s">
        <v>835</v>
      </c>
      <c r="D239" s="37" t="s">
        <v>603</v>
      </c>
      <c r="E239" s="37" t="str">
        <f t="shared" si="11"/>
        <v>108361WA</v>
      </c>
      <c r="F239" s="2" t="s">
        <v>11</v>
      </c>
      <c r="G239" s="2" t="s">
        <v>816</v>
      </c>
      <c r="H239" s="2" t="s">
        <v>815</v>
      </c>
      <c r="I239" s="2" t="str">
        <f t="shared" si="9"/>
        <v>DDSTPWA</v>
      </c>
      <c r="J239" s="2" t="str">
        <f t="shared" si="10"/>
        <v>DSTPWA</v>
      </c>
      <c r="K239" s="2" t="s">
        <v>616</v>
      </c>
    </row>
    <row r="240" spans="1:11">
      <c r="A240" s="38" t="s">
        <v>185</v>
      </c>
      <c r="B240" s="38">
        <v>361</v>
      </c>
      <c r="C240" s="79" t="s">
        <v>835</v>
      </c>
      <c r="D240" s="37" t="s">
        <v>604</v>
      </c>
      <c r="E240" s="37" t="str">
        <f t="shared" si="11"/>
        <v>108361WYP</v>
      </c>
      <c r="F240" s="2" t="s">
        <v>11</v>
      </c>
      <c r="G240" s="2" t="s">
        <v>816</v>
      </c>
      <c r="H240" s="2" t="s">
        <v>815</v>
      </c>
      <c r="I240" s="2" t="str">
        <f t="shared" si="9"/>
        <v>DDSTPWYP</v>
      </c>
      <c r="J240" s="2" t="str">
        <f t="shared" si="10"/>
        <v>DSTPWYP</v>
      </c>
      <c r="K240" s="2" t="s">
        <v>616</v>
      </c>
    </row>
    <row r="241" spans="1:11">
      <c r="A241" s="38" t="s">
        <v>186</v>
      </c>
      <c r="B241" s="38">
        <v>361</v>
      </c>
      <c r="C241" s="79" t="s">
        <v>835</v>
      </c>
      <c r="D241" s="37" t="s">
        <v>605</v>
      </c>
      <c r="E241" s="37" t="str">
        <f t="shared" si="11"/>
        <v>108361WYU</v>
      </c>
      <c r="F241" s="2" t="s">
        <v>11</v>
      </c>
      <c r="G241" s="2" t="s">
        <v>816</v>
      </c>
      <c r="H241" s="2" t="s">
        <v>815</v>
      </c>
      <c r="I241" s="2" t="str">
        <f t="shared" si="9"/>
        <v>DDSTPWYU</v>
      </c>
      <c r="J241" s="2" t="str">
        <f t="shared" si="10"/>
        <v>DSTPWYU</v>
      </c>
      <c r="K241" s="2" t="s">
        <v>616</v>
      </c>
    </row>
    <row r="242" spans="1:11">
      <c r="A242" s="38" t="s">
        <v>187</v>
      </c>
      <c r="B242" s="38">
        <v>362</v>
      </c>
      <c r="C242" s="79" t="s">
        <v>836</v>
      </c>
      <c r="D242" s="37" t="s">
        <v>599</v>
      </c>
      <c r="E242" s="37" t="str">
        <f t="shared" si="11"/>
        <v>108362CA</v>
      </c>
      <c r="F242" s="2" t="s">
        <v>11</v>
      </c>
      <c r="G242" s="2" t="s">
        <v>816</v>
      </c>
      <c r="H242" s="2" t="s">
        <v>815</v>
      </c>
      <c r="I242" s="2" t="str">
        <f t="shared" si="9"/>
        <v>DDSTPCA</v>
      </c>
      <c r="J242" s="2" t="str">
        <f t="shared" si="10"/>
        <v>DSTPCA</v>
      </c>
      <c r="K242" s="2" t="s">
        <v>616</v>
      </c>
    </row>
    <row r="243" spans="1:11">
      <c r="A243" s="38" t="s">
        <v>188</v>
      </c>
      <c r="B243" s="38">
        <v>362</v>
      </c>
      <c r="C243" s="79" t="s">
        <v>836</v>
      </c>
      <c r="D243" s="37" t="s">
        <v>600</v>
      </c>
      <c r="E243" s="37" t="str">
        <f t="shared" si="11"/>
        <v>108362ID</v>
      </c>
      <c r="F243" s="2" t="s">
        <v>11</v>
      </c>
      <c r="G243" s="2" t="s">
        <v>816</v>
      </c>
      <c r="H243" s="2" t="s">
        <v>815</v>
      </c>
      <c r="I243" s="2" t="str">
        <f t="shared" si="9"/>
        <v>DDSTPID</v>
      </c>
      <c r="J243" s="2" t="str">
        <f t="shared" si="10"/>
        <v>DSTPID</v>
      </c>
      <c r="K243" s="2" t="s">
        <v>616</v>
      </c>
    </row>
    <row r="244" spans="1:11">
      <c r="A244" s="38" t="s">
        <v>189</v>
      </c>
      <c r="B244" s="38">
        <v>362</v>
      </c>
      <c r="C244" s="79" t="s">
        <v>836</v>
      </c>
      <c r="D244" s="37" t="s">
        <v>601</v>
      </c>
      <c r="E244" s="37" t="str">
        <f t="shared" si="11"/>
        <v>108362OR</v>
      </c>
      <c r="F244" s="2" t="s">
        <v>11</v>
      </c>
      <c r="G244" s="2" t="s">
        <v>816</v>
      </c>
      <c r="H244" s="2" t="s">
        <v>815</v>
      </c>
      <c r="I244" s="2" t="str">
        <f t="shared" si="9"/>
        <v>DDSTPOR</v>
      </c>
      <c r="J244" s="2" t="str">
        <f t="shared" si="10"/>
        <v>DSTPOR</v>
      </c>
      <c r="K244" s="2" t="s">
        <v>616</v>
      </c>
    </row>
    <row r="245" spans="1:11">
      <c r="A245" s="38" t="s">
        <v>190</v>
      </c>
      <c r="B245" s="38">
        <v>362</v>
      </c>
      <c r="C245" s="79" t="s">
        <v>836</v>
      </c>
      <c r="D245" s="37" t="s">
        <v>602</v>
      </c>
      <c r="E245" s="37" t="str">
        <f t="shared" si="11"/>
        <v>108362UT</v>
      </c>
      <c r="F245" s="2" t="s">
        <v>11</v>
      </c>
      <c r="G245" s="2" t="s">
        <v>816</v>
      </c>
      <c r="H245" s="2" t="s">
        <v>815</v>
      </c>
      <c r="I245" s="2" t="str">
        <f t="shared" si="9"/>
        <v>DDSTPUT</v>
      </c>
      <c r="J245" s="2" t="str">
        <f t="shared" si="10"/>
        <v>DSTPUT</v>
      </c>
      <c r="K245" s="2" t="s">
        <v>616</v>
      </c>
    </row>
    <row r="246" spans="1:11">
      <c r="A246" s="38" t="s">
        <v>191</v>
      </c>
      <c r="B246" s="38">
        <v>362</v>
      </c>
      <c r="C246" s="79" t="s">
        <v>836</v>
      </c>
      <c r="D246" s="37" t="s">
        <v>603</v>
      </c>
      <c r="E246" s="37" t="str">
        <f t="shared" si="11"/>
        <v>108362WA</v>
      </c>
      <c r="F246" s="2" t="s">
        <v>11</v>
      </c>
      <c r="G246" s="2" t="s">
        <v>816</v>
      </c>
      <c r="H246" s="2" t="s">
        <v>815</v>
      </c>
      <c r="I246" s="2" t="str">
        <f t="shared" si="9"/>
        <v>DDSTPWA</v>
      </c>
      <c r="J246" s="2" t="str">
        <f t="shared" si="10"/>
        <v>DSTPWA</v>
      </c>
      <c r="K246" s="2" t="s">
        <v>616</v>
      </c>
    </row>
    <row r="247" spans="1:11">
      <c r="A247" s="38" t="s">
        <v>192</v>
      </c>
      <c r="B247" s="38">
        <v>362</v>
      </c>
      <c r="C247" s="79" t="s">
        <v>836</v>
      </c>
      <c r="D247" s="37" t="s">
        <v>604</v>
      </c>
      <c r="E247" s="37" t="str">
        <f t="shared" si="11"/>
        <v>108362WYP</v>
      </c>
      <c r="F247" s="2" t="s">
        <v>11</v>
      </c>
      <c r="G247" s="2" t="s">
        <v>816</v>
      </c>
      <c r="H247" s="2" t="s">
        <v>815</v>
      </c>
      <c r="I247" s="2" t="str">
        <f t="shared" si="9"/>
        <v>DDSTPWYP</v>
      </c>
      <c r="J247" s="2" t="str">
        <f t="shared" si="10"/>
        <v>DSTPWYP</v>
      </c>
      <c r="K247" s="2" t="s">
        <v>616</v>
      </c>
    </row>
    <row r="248" spans="1:11">
      <c r="A248" s="38" t="s">
        <v>193</v>
      </c>
      <c r="B248" s="38">
        <v>362</v>
      </c>
      <c r="C248" s="79" t="s">
        <v>836</v>
      </c>
      <c r="D248" s="37" t="s">
        <v>605</v>
      </c>
      <c r="E248" s="37" t="str">
        <f t="shared" si="11"/>
        <v>108362WYU</v>
      </c>
      <c r="F248" s="2" t="s">
        <v>11</v>
      </c>
      <c r="G248" s="2" t="s">
        <v>816</v>
      </c>
      <c r="H248" s="2" t="s">
        <v>815</v>
      </c>
      <c r="I248" s="2" t="str">
        <f t="shared" si="9"/>
        <v>DDSTPWYU</v>
      </c>
      <c r="J248" s="2" t="str">
        <f t="shared" si="10"/>
        <v>DSTPWYU</v>
      </c>
      <c r="K248" s="2" t="s">
        <v>616</v>
      </c>
    </row>
    <row r="249" spans="1:11">
      <c r="A249" s="38" t="s">
        <v>194</v>
      </c>
      <c r="B249" s="38">
        <v>363</v>
      </c>
      <c r="C249" s="79" t="s">
        <v>837</v>
      </c>
      <c r="D249" s="37" t="s">
        <v>599</v>
      </c>
      <c r="E249" s="37" t="str">
        <f t="shared" si="11"/>
        <v>108363CA</v>
      </c>
      <c r="F249" s="2" t="s">
        <v>11</v>
      </c>
      <c r="G249" s="2" t="s">
        <v>816</v>
      </c>
      <c r="H249" s="2" t="s">
        <v>815</v>
      </c>
      <c r="I249" s="2" t="str">
        <f t="shared" si="9"/>
        <v>DDSTPCA</v>
      </c>
      <c r="J249" s="2" t="str">
        <f t="shared" si="10"/>
        <v>DSTPCA</v>
      </c>
      <c r="K249" s="2" t="s">
        <v>616</v>
      </c>
    </row>
    <row r="250" spans="1:11">
      <c r="A250" s="38" t="s">
        <v>195</v>
      </c>
      <c r="B250" s="38">
        <v>363</v>
      </c>
      <c r="C250" s="79" t="s">
        <v>837</v>
      </c>
      <c r="D250" s="37" t="s">
        <v>600</v>
      </c>
      <c r="E250" s="37" t="str">
        <f t="shared" si="11"/>
        <v>108363ID</v>
      </c>
      <c r="F250" s="2" t="s">
        <v>11</v>
      </c>
      <c r="G250" s="2" t="s">
        <v>816</v>
      </c>
      <c r="H250" s="2" t="s">
        <v>815</v>
      </c>
      <c r="I250" s="2" t="str">
        <f t="shared" si="9"/>
        <v>DDSTPID</v>
      </c>
      <c r="J250" s="2" t="str">
        <f t="shared" si="10"/>
        <v>DSTPID</v>
      </c>
      <c r="K250" s="2" t="s">
        <v>616</v>
      </c>
    </row>
    <row r="251" spans="1:11">
      <c r="A251" s="38" t="s">
        <v>196</v>
      </c>
      <c r="B251" s="38">
        <v>363</v>
      </c>
      <c r="C251" s="79" t="s">
        <v>837</v>
      </c>
      <c r="D251" s="37" t="s">
        <v>601</v>
      </c>
      <c r="E251" s="37" t="str">
        <f t="shared" si="11"/>
        <v>108363OR</v>
      </c>
      <c r="F251" s="2" t="s">
        <v>11</v>
      </c>
      <c r="G251" s="2" t="s">
        <v>816</v>
      </c>
      <c r="H251" s="2" t="s">
        <v>815</v>
      </c>
      <c r="I251" s="2" t="str">
        <f t="shared" si="9"/>
        <v>DDSTPOR</v>
      </c>
      <c r="J251" s="2" t="str">
        <f t="shared" si="10"/>
        <v>DSTPOR</v>
      </c>
      <c r="K251" s="2" t="s">
        <v>616</v>
      </c>
    </row>
    <row r="252" spans="1:11">
      <c r="A252" s="9" t="s">
        <v>197</v>
      </c>
      <c r="B252" s="38">
        <v>363</v>
      </c>
      <c r="C252" s="79" t="s">
        <v>837</v>
      </c>
      <c r="D252" s="37" t="s">
        <v>602</v>
      </c>
      <c r="E252" s="37" t="str">
        <f t="shared" si="11"/>
        <v>108363UT</v>
      </c>
      <c r="F252" s="2" t="s">
        <v>11</v>
      </c>
      <c r="G252" s="2" t="s">
        <v>816</v>
      </c>
      <c r="H252" s="2" t="s">
        <v>815</v>
      </c>
      <c r="I252" s="2" t="str">
        <f t="shared" si="9"/>
        <v>DDSTPUT</v>
      </c>
      <c r="J252" s="2" t="str">
        <f t="shared" si="10"/>
        <v>DSTPUT</v>
      </c>
      <c r="K252" s="2" t="s">
        <v>616</v>
      </c>
    </row>
    <row r="253" spans="1:11">
      <c r="A253" s="9" t="s">
        <v>198</v>
      </c>
      <c r="B253" s="38">
        <v>363</v>
      </c>
      <c r="C253" s="79" t="s">
        <v>837</v>
      </c>
      <c r="D253" s="37" t="s">
        <v>603</v>
      </c>
      <c r="E253" s="37" t="str">
        <f t="shared" si="11"/>
        <v>108363WA</v>
      </c>
      <c r="F253" s="2" t="s">
        <v>11</v>
      </c>
      <c r="G253" s="2" t="s">
        <v>816</v>
      </c>
      <c r="H253" s="2" t="s">
        <v>815</v>
      </c>
      <c r="I253" s="2" t="str">
        <f t="shared" si="9"/>
        <v>DDSTPWA</v>
      </c>
      <c r="J253" s="2" t="str">
        <f t="shared" si="10"/>
        <v>DSTPWA</v>
      </c>
      <c r="K253" s="2" t="s">
        <v>616</v>
      </c>
    </row>
    <row r="254" spans="1:11">
      <c r="A254" s="9" t="s">
        <v>199</v>
      </c>
      <c r="B254" s="38">
        <v>363</v>
      </c>
      <c r="C254" s="79" t="s">
        <v>837</v>
      </c>
      <c r="D254" s="37" t="s">
        <v>604</v>
      </c>
      <c r="E254" s="37" t="str">
        <f t="shared" si="11"/>
        <v>108363WYP</v>
      </c>
      <c r="F254" s="2" t="s">
        <v>11</v>
      </c>
      <c r="G254" s="2" t="s">
        <v>816</v>
      </c>
      <c r="H254" s="2" t="s">
        <v>815</v>
      </c>
      <c r="I254" s="2" t="str">
        <f t="shared" si="9"/>
        <v>DDSTPWYP</v>
      </c>
      <c r="J254" s="2" t="str">
        <f t="shared" si="10"/>
        <v>DSTPWYP</v>
      </c>
      <c r="K254" s="2" t="s">
        <v>616</v>
      </c>
    </row>
    <row r="255" spans="1:11">
      <c r="A255" s="38" t="s">
        <v>200</v>
      </c>
      <c r="B255" s="38">
        <v>364</v>
      </c>
      <c r="C255" s="79" t="s">
        <v>838</v>
      </c>
      <c r="D255" s="37" t="s">
        <v>599</v>
      </c>
      <c r="E255" s="37" t="str">
        <f t="shared" si="11"/>
        <v>108364CA</v>
      </c>
      <c r="F255" s="2" t="s">
        <v>11</v>
      </c>
      <c r="G255" s="2" t="s">
        <v>816</v>
      </c>
      <c r="H255" s="2" t="s">
        <v>815</v>
      </c>
      <c r="I255" s="2" t="str">
        <f t="shared" si="9"/>
        <v>DDSTPCA</v>
      </c>
      <c r="J255" s="2" t="str">
        <f t="shared" si="10"/>
        <v>DSTPCA</v>
      </c>
      <c r="K255" s="2" t="s">
        <v>616</v>
      </c>
    </row>
    <row r="256" spans="1:11">
      <c r="A256" s="38" t="s">
        <v>201</v>
      </c>
      <c r="B256" s="38">
        <v>364</v>
      </c>
      <c r="C256" s="79" t="s">
        <v>838</v>
      </c>
      <c r="D256" s="37" t="s">
        <v>600</v>
      </c>
      <c r="E256" s="37" t="str">
        <f t="shared" si="11"/>
        <v>108364ID</v>
      </c>
      <c r="F256" s="2" t="s">
        <v>11</v>
      </c>
      <c r="G256" s="2" t="s">
        <v>816</v>
      </c>
      <c r="H256" s="2" t="s">
        <v>815</v>
      </c>
      <c r="I256" s="2" t="str">
        <f t="shared" si="9"/>
        <v>DDSTPID</v>
      </c>
      <c r="J256" s="2" t="str">
        <f t="shared" si="10"/>
        <v>DSTPID</v>
      </c>
      <c r="K256" s="2" t="s">
        <v>616</v>
      </c>
    </row>
    <row r="257" spans="1:11">
      <c r="A257" s="38" t="s">
        <v>202</v>
      </c>
      <c r="B257" s="38">
        <v>364</v>
      </c>
      <c r="C257" s="79" t="s">
        <v>838</v>
      </c>
      <c r="D257" s="37" t="s">
        <v>601</v>
      </c>
      <c r="E257" s="37" t="str">
        <f t="shared" si="11"/>
        <v>108364OR</v>
      </c>
      <c r="F257" s="2" t="s">
        <v>11</v>
      </c>
      <c r="G257" s="2" t="s">
        <v>816</v>
      </c>
      <c r="H257" s="2" t="s">
        <v>815</v>
      </c>
      <c r="I257" s="2" t="str">
        <f t="shared" si="9"/>
        <v>DDSTPOR</v>
      </c>
      <c r="J257" s="2" t="str">
        <f t="shared" si="10"/>
        <v>DSTPOR</v>
      </c>
      <c r="K257" s="2" t="s">
        <v>616</v>
      </c>
    </row>
    <row r="258" spans="1:11">
      <c r="A258" s="38" t="s">
        <v>203</v>
      </c>
      <c r="B258" s="38">
        <v>364</v>
      </c>
      <c r="C258" s="79" t="s">
        <v>838</v>
      </c>
      <c r="D258" s="37" t="s">
        <v>602</v>
      </c>
      <c r="E258" s="37" t="str">
        <f t="shared" si="11"/>
        <v>108364UT</v>
      </c>
      <c r="F258" s="2" t="s">
        <v>11</v>
      </c>
      <c r="G258" s="2" t="s">
        <v>816</v>
      </c>
      <c r="H258" s="2" t="s">
        <v>815</v>
      </c>
      <c r="I258" s="2" t="str">
        <f t="shared" ref="I258:I321" si="12">G258&amp;D258</f>
        <v>DDSTPUT</v>
      </c>
      <c r="J258" s="2" t="str">
        <f t="shared" ref="J258:J321" si="13">H258&amp;D258</f>
        <v>DSTPUT</v>
      </c>
      <c r="K258" s="2" t="s">
        <v>616</v>
      </c>
    </row>
    <row r="259" spans="1:11">
      <c r="A259" s="38" t="s">
        <v>204</v>
      </c>
      <c r="B259" s="38">
        <v>364</v>
      </c>
      <c r="C259" s="79" t="s">
        <v>838</v>
      </c>
      <c r="D259" s="37" t="s">
        <v>603</v>
      </c>
      <c r="E259" s="37" t="str">
        <f t="shared" ref="E259:E322" si="14">C259&amp;D259</f>
        <v>108364WA</v>
      </c>
      <c r="F259" s="2" t="s">
        <v>11</v>
      </c>
      <c r="G259" s="2" t="s">
        <v>816</v>
      </c>
      <c r="H259" s="2" t="s">
        <v>815</v>
      </c>
      <c r="I259" s="2" t="str">
        <f t="shared" si="12"/>
        <v>DDSTPWA</v>
      </c>
      <c r="J259" s="2" t="str">
        <f t="shared" si="13"/>
        <v>DSTPWA</v>
      </c>
      <c r="K259" s="2" t="s">
        <v>616</v>
      </c>
    </row>
    <row r="260" spans="1:11">
      <c r="A260" s="38" t="s">
        <v>205</v>
      </c>
      <c r="B260" s="38">
        <v>364</v>
      </c>
      <c r="C260" s="79" t="s">
        <v>838</v>
      </c>
      <c r="D260" s="37" t="s">
        <v>604</v>
      </c>
      <c r="E260" s="37" t="str">
        <f t="shared" si="14"/>
        <v>108364WYP</v>
      </c>
      <c r="F260" s="2" t="s">
        <v>11</v>
      </c>
      <c r="G260" s="2" t="s">
        <v>816</v>
      </c>
      <c r="H260" s="2" t="s">
        <v>815</v>
      </c>
      <c r="I260" s="2" t="str">
        <f t="shared" si="12"/>
        <v>DDSTPWYP</v>
      </c>
      <c r="J260" s="2" t="str">
        <f t="shared" si="13"/>
        <v>DSTPWYP</v>
      </c>
      <c r="K260" s="2" t="s">
        <v>616</v>
      </c>
    </row>
    <row r="261" spans="1:11">
      <c r="A261" s="38" t="s">
        <v>206</v>
      </c>
      <c r="B261" s="38">
        <v>364</v>
      </c>
      <c r="C261" s="79" t="s">
        <v>838</v>
      </c>
      <c r="D261" s="37" t="s">
        <v>605</v>
      </c>
      <c r="E261" s="37" t="str">
        <f t="shared" si="14"/>
        <v>108364WYU</v>
      </c>
      <c r="F261" s="2" t="s">
        <v>11</v>
      </c>
      <c r="G261" s="2" t="s">
        <v>816</v>
      </c>
      <c r="H261" s="2" t="s">
        <v>815</v>
      </c>
      <c r="I261" s="2" t="str">
        <f t="shared" si="12"/>
        <v>DDSTPWYU</v>
      </c>
      <c r="J261" s="2" t="str">
        <f t="shared" si="13"/>
        <v>DSTPWYU</v>
      </c>
      <c r="K261" s="2" t="s">
        <v>616</v>
      </c>
    </row>
    <row r="262" spans="1:11">
      <c r="A262" s="38" t="s">
        <v>207</v>
      </c>
      <c r="B262" s="38">
        <v>365</v>
      </c>
      <c r="C262" s="79" t="s">
        <v>839</v>
      </c>
      <c r="D262" s="37" t="s">
        <v>599</v>
      </c>
      <c r="E262" s="37" t="str">
        <f t="shared" si="14"/>
        <v>108365CA</v>
      </c>
      <c r="F262" s="2" t="s">
        <v>11</v>
      </c>
      <c r="G262" s="2" t="s">
        <v>816</v>
      </c>
      <c r="H262" s="2" t="s">
        <v>815</v>
      </c>
      <c r="I262" s="2" t="str">
        <f t="shared" si="12"/>
        <v>DDSTPCA</v>
      </c>
      <c r="J262" s="2" t="str">
        <f t="shared" si="13"/>
        <v>DSTPCA</v>
      </c>
      <c r="K262" s="2" t="s">
        <v>616</v>
      </c>
    </row>
    <row r="263" spans="1:11">
      <c r="A263" s="38" t="s">
        <v>208</v>
      </c>
      <c r="B263" s="38">
        <v>365</v>
      </c>
      <c r="C263" s="79" t="s">
        <v>839</v>
      </c>
      <c r="D263" s="37" t="s">
        <v>600</v>
      </c>
      <c r="E263" s="37" t="str">
        <f t="shared" si="14"/>
        <v>108365ID</v>
      </c>
      <c r="F263" s="2" t="s">
        <v>11</v>
      </c>
      <c r="G263" s="2" t="s">
        <v>816</v>
      </c>
      <c r="H263" s="2" t="s">
        <v>815</v>
      </c>
      <c r="I263" s="2" t="str">
        <f t="shared" si="12"/>
        <v>DDSTPID</v>
      </c>
      <c r="J263" s="2" t="str">
        <f t="shared" si="13"/>
        <v>DSTPID</v>
      </c>
      <c r="K263" s="2" t="s">
        <v>616</v>
      </c>
    </row>
    <row r="264" spans="1:11">
      <c r="A264" s="38" t="s">
        <v>209</v>
      </c>
      <c r="B264" s="38">
        <v>365</v>
      </c>
      <c r="C264" s="79" t="s">
        <v>839</v>
      </c>
      <c r="D264" s="37" t="s">
        <v>601</v>
      </c>
      <c r="E264" s="37" t="str">
        <f t="shared" si="14"/>
        <v>108365OR</v>
      </c>
      <c r="F264" s="2" t="s">
        <v>11</v>
      </c>
      <c r="G264" s="2" t="s">
        <v>816</v>
      </c>
      <c r="H264" s="2" t="s">
        <v>815</v>
      </c>
      <c r="I264" s="2" t="str">
        <f t="shared" si="12"/>
        <v>DDSTPOR</v>
      </c>
      <c r="J264" s="2" t="str">
        <f t="shared" si="13"/>
        <v>DSTPOR</v>
      </c>
      <c r="K264" s="2" t="s">
        <v>616</v>
      </c>
    </row>
    <row r="265" spans="1:11">
      <c r="A265" s="38" t="s">
        <v>210</v>
      </c>
      <c r="B265" s="38">
        <v>365</v>
      </c>
      <c r="C265" s="79" t="s">
        <v>839</v>
      </c>
      <c r="D265" s="37" t="s">
        <v>602</v>
      </c>
      <c r="E265" s="37" t="str">
        <f t="shared" si="14"/>
        <v>108365UT</v>
      </c>
      <c r="F265" s="2" t="s">
        <v>11</v>
      </c>
      <c r="G265" s="2" t="s">
        <v>816</v>
      </c>
      <c r="H265" s="2" t="s">
        <v>815</v>
      </c>
      <c r="I265" s="2" t="str">
        <f t="shared" si="12"/>
        <v>DDSTPUT</v>
      </c>
      <c r="J265" s="2" t="str">
        <f t="shared" si="13"/>
        <v>DSTPUT</v>
      </c>
      <c r="K265" s="2" t="s">
        <v>616</v>
      </c>
    </row>
    <row r="266" spans="1:11">
      <c r="A266" s="38" t="s">
        <v>211</v>
      </c>
      <c r="B266" s="38">
        <v>365</v>
      </c>
      <c r="C266" s="79" t="s">
        <v>839</v>
      </c>
      <c r="D266" s="37" t="s">
        <v>603</v>
      </c>
      <c r="E266" s="37" t="str">
        <f t="shared" si="14"/>
        <v>108365WA</v>
      </c>
      <c r="F266" s="2" t="s">
        <v>11</v>
      </c>
      <c r="G266" s="2" t="s">
        <v>816</v>
      </c>
      <c r="H266" s="2" t="s">
        <v>815</v>
      </c>
      <c r="I266" s="2" t="str">
        <f t="shared" si="12"/>
        <v>DDSTPWA</v>
      </c>
      <c r="J266" s="2" t="str">
        <f t="shared" si="13"/>
        <v>DSTPWA</v>
      </c>
      <c r="K266" s="2" t="s">
        <v>616</v>
      </c>
    </row>
    <row r="267" spans="1:11">
      <c r="A267" s="38" t="s">
        <v>212</v>
      </c>
      <c r="B267" s="38">
        <v>365</v>
      </c>
      <c r="C267" s="79" t="s">
        <v>839</v>
      </c>
      <c r="D267" s="37" t="s">
        <v>604</v>
      </c>
      <c r="E267" s="37" t="str">
        <f t="shared" si="14"/>
        <v>108365WYP</v>
      </c>
      <c r="F267" s="2" t="s">
        <v>11</v>
      </c>
      <c r="G267" s="2" t="s">
        <v>816</v>
      </c>
      <c r="H267" s="2" t="s">
        <v>815</v>
      </c>
      <c r="I267" s="2" t="str">
        <f t="shared" si="12"/>
        <v>DDSTPWYP</v>
      </c>
      <c r="J267" s="2" t="str">
        <f t="shared" si="13"/>
        <v>DSTPWYP</v>
      </c>
      <c r="K267" s="2" t="s">
        <v>616</v>
      </c>
    </row>
    <row r="268" spans="1:11">
      <c r="A268" s="38" t="s">
        <v>213</v>
      </c>
      <c r="B268" s="38">
        <v>365</v>
      </c>
      <c r="C268" s="79" t="s">
        <v>839</v>
      </c>
      <c r="D268" s="37" t="s">
        <v>605</v>
      </c>
      <c r="E268" s="37" t="str">
        <f t="shared" si="14"/>
        <v>108365WYU</v>
      </c>
      <c r="F268" s="2" t="s">
        <v>11</v>
      </c>
      <c r="G268" s="2" t="s">
        <v>816</v>
      </c>
      <c r="H268" s="2" t="s">
        <v>815</v>
      </c>
      <c r="I268" s="2" t="str">
        <f t="shared" si="12"/>
        <v>DDSTPWYU</v>
      </c>
      <c r="J268" s="2" t="str">
        <f t="shared" si="13"/>
        <v>DSTPWYU</v>
      </c>
      <c r="K268" s="2" t="s">
        <v>616</v>
      </c>
    </row>
    <row r="269" spans="1:11">
      <c r="A269" s="38" t="s">
        <v>214</v>
      </c>
      <c r="B269" s="38">
        <v>366</v>
      </c>
      <c r="C269" s="79" t="s">
        <v>840</v>
      </c>
      <c r="D269" s="37" t="s">
        <v>599</v>
      </c>
      <c r="E269" s="37" t="str">
        <f t="shared" si="14"/>
        <v>108366CA</v>
      </c>
      <c r="F269" s="2" t="s">
        <v>11</v>
      </c>
      <c r="G269" s="2" t="s">
        <v>816</v>
      </c>
      <c r="H269" s="2" t="s">
        <v>815</v>
      </c>
      <c r="I269" s="2" t="str">
        <f t="shared" si="12"/>
        <v>DDSTPCA</v>
      </c>
      <c r="J269" s="2" t="str">
        <f t="shared" si="13"/>
        <v>DSTPCA</v>
      </c>
      <c r="K269" s="2" t="s">
        <v>616</v>
      </c>
    </row>
    <row r="270" spans="1:11">
      <c r="A270" s="38" t="s">
        <v>215</v>
      </c>
      <c r="B270" s="38">
        <v>366</v>
      </c>
      <c r="C270" s="79" t="s">
        <v>840</v>
      </c>
      <c r="D270" s="37" t="s">
        <v>600</v>
      </c>
      <c r="E270" s="37" t="str">
        <f t="shared" si="14"/>
        <v>108366ID</v>
      </c>
      <c r="F270" s="2" t="s">
        <v>11</v>
      </c>
      <c r="G270" s="2" t="s">
        <v>816</v>
      </c>
      <c r="H270" s="2" t="s">
        <v>815</v>
      </c>
      <c r="I270" s="2" t="str">
        <f t="shared" si="12"/>
        <v>DDSTPID</v>
      </c>
      <c r="J270" s="2" t="str">
        <f t="shared" si="13"/>
        <v>DSTPID</v>
      </c>
      <c r="K270" s="2" t="s">
        <v>616</v>
      </c>
    </row>
    <row r="271" spans="1:11">
      <c r="A271" s="38" t="s">
        <v>216</v>
      </c>
      <c r="B271" s="38">
        <v>366</v>
      </c>
      <c r="C271" s="79" t="s">
        <v>840</v>
      </c>
      <c r="D271" s="37" t="s">
        <v>601</v>
      </c>
      <c r="E271" s="37" t="str">
        <f t="shared" si="14"/>
        <v>108366OR</v>
      </c>
      <c r="F271" s="2" t="s">
        <v>11</v>
      </c>
      <c r="G271" s="2" t="s">
        <v>816</v>
      </c>
      <c r="H271" s="2" t="s">
        <v>815</v>
      </c>
      <c r="I271" s="2" t="str">
        <f t="shared" si="12"/>
        <v>DDSTPOR</v>
      </c>
      <c r="J271" s="2" t="str">
        <f t="shared" si="13"/>
        <v>DSTPOR</v>
      </c>
      <c r="K271" s="2" t="s">
        <v>616</v>
      </c>
    </row>
    <row r="272" spans="1:11">
      <c r="A272" s="38" t="s">
        <v>217</v>
      </c>
      <c r="B272" s="38">
        <v>366</v>
      </c>
      <c r="C272" s="79" t="s">
        <v>840</v>
      </c>
      <c r="D272" s="37" t="s">
        <v>602</v>
      </c>
      <c r="E272" s="37" t="str">
        <f t="shared" si="14"/>
        <v>108366UT</v>
      </c>
      <c r="F272" s="2" t="s">
        <v>11</v>
      </c>
      <c r="G272" s="2" t="s">
        <v>816</v>
      </c>
      <c r="H272" s="2" t="s">
        <v>815</v>
      </c>
      <c r="I272" s="2" t="str">
        <f t="shared" si="12"/>
        <v>DDSTPUT</v>
      </c>
      <c r="J272" s="2" t="str">
        <f t="shared" si="13"/>
        <v>DSTPUT</v>
      </c>
      <c r="K272" s="2" t="s">
        <v>616</v>
      </c>
    </row>
    <row r="273" spans="1:11">
      <c r="A273" s="38" t="s">
        <v>218</v>
      </c>
      <c r="B273" s="38">
        <v>366</v>
      </c>
      <c r="C273" s="79" t="s">
        <v>840</v>
      </c>
      <c r="D273" s="37" t="s">
        <v>603</v>
      </c>
      <c r="E273" s="37" t="str">
        <f t="shared" si="14"/>
        <v>108366WA</v>
      </c>
      <c r="F273" s="2" t="s">
        <v>11</v>
      </c>
      <c r="G273" s="2" t="s">
        <v>816</v>
      </c>
      <c r="H273" s="2" t="s">
        <v>815</v>
      </c>
      <c r="I273" s="2" t="str">
        <f t="shared" si="12"/>
        <v>DDSTPWA</v>
      </c>
      <c r="J273" s="2" t="str">
        <f t="shared" si="13"/>
        <v>DSTPWA</v>
      </c>
      <c r="K273" s="2" t="s">
        <v>616</v>
      </c>
    </row>
    <row r="274" spans="1:11">
      <c r="A274" s="38" t="s">
        <v>219</v>
      </c>
      <c r="B274" s="38">
        <v>366</v>
      </c>
      <c r="C274" s="79" t="s">
        <v>840</v>
      </c>
      <c r="D274" s="37" t="s">
        <v>604</v>
      </c>
      <c r="E274" s="37" t="str">
        <f t="shared" si="14"/>
        <v>108366WYP</v>
      </c>
      <c r="F274" s="2" t="s">
        <v>11</v>
      </c>
      <c r="G274" s="2" t="s">
        <v>816</v>
      </c>
      <c r="H274" s="2" t="s">
        <v>815</v>
      </c>
      <c r="I274" s="2" t="str">
        <f t="shared" si="12"/>
        <v>DDSTPWYP</v>
      </c>
      <c r="J274" s="2" t="str">
        <f t="shared" si="13"/>
        <v>DSTPWYP</v>
      </c>
      <c r="K274" s="2" t="s">
        <v>616</v>
      </c>
    </row>
    <row r="275" spans="1:11">
      <c r="A275" s="39" t="s">
        <v>220</v>
      </c>
      <c r="B275" s="38">
        <v>366</v>
      </c>
      <c r="C275" s="79" t="s">
        <v>840</v>
      </c>
      <c r="D275" s="37" t="s">
        <v>605</v>
      </c>
      <c r="E275" s="37" t="str">
        <f t="shared" si="14"/>
        <v>108366WYU</v>
      </c>
      <c r="F275" s="2" t="s">
        <v>11</v>
      </c>
      <c r="G275" s="2" t="s">
        <v>816</v>
      </c>
      <c r="H275" s="2" t="s">
        <v>815</v>
      </c>
      <c r="I275" s="2" t="str">
        <f t="shared" si="12"/>
        <v>DDSTPWYU</v>
      </c>
      <c r="J275" s="2" t="str">
        <f t="shared" si="13"/>
        <v>DSTPWYU</v>
      </c>
      <c r="K275" s="2" t="s">
        <v>616</v>
      </c>
    </row>
    <row r="276" spans="1:11">
      <c r="A276" s="38" t="s">
        <v>221</v>
      </c>
      <c r="B276" s="38">
        <v>367</v>
      </c>
      <c r="C276" s="79" t="s">
        <v>841</v>
      </c>
      <c r="D276" s="37" t="s">
        <v>599</v>
      </c>
      <c r="E276" s="37" t="str">
        <f t="shared" si="14"/>
        <v>108367CA</v>
      </c>
      <c r="F276" s="2" t="s">
        <v>11</v>
      </c>
      <c r="G276" s="2" t="s">
        <v>816</v>
      </c>
      <c r="H276" s="2" t="s">
        <v>815</v>
      </c>
      <c r="I276" s="2" t="str">
        <f t="shared" si="12"/>
        <v>DDSTPCA</v>
      </c>
      <c r="J276" s="2" t="str">
        <f t="shared" si="13"/>
        <v>DSTPCA</v>
      </c>
      <c r="K276" s="2" t="s">
        <v>616</v>
      </c>
    </row>
    <row r="277" spans="1:11">
      <c r="A277" s="38" t="s">
        <v>222</v>
      </c>
      <c r="B277" s="38">
        <v>367</v>
      </c>
      <c r="C277" s="79" t="s">
        <v>841</v>
      </c>
      <c r="D277" s="37" t="s">
        <v>600</v>
      </c>
      <c r="E277" s="37" t="str">
        <f t="shared" si="14"/>
        <v>108367ID</v>
      </c>
      <c r="F277" s="2" t="s">
        <v>11</v>
      </c>
      <c r="G277" s="2" t="s">
        <v>816</v>
      </c>
      <c r="H277" s="2" t="s">
        <v>815</v>
      </c>
      <c r="I277" s="2" t="str">
        <f t="shared" si="12"/>
        <v>DDSTPID</v>
      </c>
      <c r="J277" s="2" t="str">
        <f t="shared" si="13"/>
        <v>DSTPID</v>
      </c>
      <c r="K277" s="2" t="s">
        <v>616</v>
      </c>
    </row>
    <row r="278" spans="1:11">
      <c r="A278" s="39" t="s">
        <v>223</v>
      </c>
      <c r="B278" s="38">
        <v>367</v>
      </c>
      <c r="C278" s="79" t="s">
        <v>841</v>
      </c>
      <c r="D278" s="37" t="s">
        <v>601</v>
      </c>
      <c r="E278" s="37" t="str">
        <f t="shared" si="14"/>
        <v>108367OR</v>
      </c>
      <c r="F278" s="2" t="s">
        <v>11</v>
      </c>
      <c r="G278" s="2" t="s">
        <v>816</v>
      </c>
      <c r="H278" s="2" t="s">
        <v>815</v>
      </c>
      <c r="I278" s="2" t="str">
        <f t="shared" si="12"/>
        <v>DDSTPOR</v>
      </c>
      <c r="J278" s="2" t="str">
        <f t="shared" si="13"/>
        <v>DSTPOR</v>
      </c>
      <c r="K278" s="2" t="s">
        <v>616</v>
      </c>
    </row>
    <row r="279" spans="1:11">
      <c r="A279" s="38" t="s">
        <v>224</v>
      </c>
      <c r="B279" s="38">
        <v>367</v>
      </c>
      <c r="C279" s="79" t="s">
        <v>841</v>
      </c>
      <c r="D279" s="37" t="s">
        <v>602</v>
      </c>
      <c r="E279" s="37" t="str">
        <f t="shared" si="14"/>
        <v>108367UT</v>
      </c>
      <c r="F279" s="2" t="s">
        <v>11</v>
      </c>
      <c r="G279" s="2" t="s">
        <v>816</v>
      </c>
      <c r="H279" s="2" t="s">
        <v>815</v>
      </c>
      <c r="I279" s="2" t="str">
        <f t="shared" si="12"/>
        <v>DDSTPUT</v>
      </c>
      <c r="J279" s="2" t="str">
        <f t="shared" si="13"/>
        <v>DSTPUT</v>
      </c>
      <c r="K279" s="2" t="s">
        <v>616</v>
      </c>
    </row>
    <row r="280" spans="1:11">
      <c r="A280" s="38" t="s">
        <v>225</v>
      </c>
      <c r="B280" s="38">
        <v>367</v>
      </c>
      <c r="C280" s="79" t="s">
        <v>841</v>
      </c>
      <c r="D280" s="37" t="s">
        <v>603</v>
      </c>
      <c r="E280" s="37" t="str">
        <f t="shared" si="14"/>
        <v>108367WA</v>
      </c>
      <c r="F280" s="2" t="s">
        <v>11</v>
      </c>
      <c r="G280" s="2" t="s">
        <v>816</v>
      </c>
      <c r="H280" s="2" t="s">
        <v>815</v>
      </c>
      <c r="I280" s="2" t="str">
        <f t="shared" si="12"/>
        <v>DDSTPWA</v>
      </c>
      <c r="J280" s="2" t="str">
        <f t="shared" si="13"/>
        <v>DSTPWA</v>
      </c>
      <c r="K280" s="2" t="s">
        <v>616</v>
      </c>
    </row>
    <row r="281" spans="1:11">
      <c r="A281" s="38" t="s">
        <v>226</v>
      </c>
      <c r="B281" s="38">
        <v>367</v>
      </c>
      <c r="C281" s="79" t="s">
        <v>841</v>
      </c>
      <c r="D281" s="37" t="s">
        <v>604</v>
      </c>
      <c r="E281" s="37" t="str">
        <f t="shared" si="14"/>
        <v>108367WYP</v>
      </c>
      <c r="F281" s="2" t="s">
        <v>11</v>
      </c>
      <c r="G281" s="2" t="s">
        <v>816</v>
      </c>
      <c r="H281" s="2" t="s">
        <v>815</v>
      </c>
      <c r="I281" s="2" t="str">
        <f t="shared" si="12"/>
        <v>DDSTPWYP</v>
      </c>
      <c r="J281" s="2" t="str">
        <f t="shared" si="13"/>
        <v>DSTPWYP</v>
      </c>
      <c r="K281" s="2" t="s">
        <v>616</v>
      </c>
    </row>
    <row r="282" spans="1:11">
      <c r="A282" s="38" t="s">
        <v>227</v>
      </c>
      <c r="B282" s="38">
        <v>367</v>
      </c>
      <c r="C282" s="79" t="s">
        <v>841</v>
      </c>
      <c r="D282" s="37" t="s">
        <v>605</v>
      </c>
      <c r="E282" s="37" t="str">
        <f t="shared" si="14"/>
        <v>108367WYU</v>
      </c>
      <c r="F282" s="2" t="s">
        <v>11</v>
      </c>
      <c r="G282" s="2" t="s">
        <v>816</v>
      </c>
      <c r="H282" s="2" t="s">
        <v>815</v>
      </c>
      <c r="I282" s="2" t="str">
        <f t="shared" si="12"/>
        <v>DDSTPWYU</v>
      </c>
      <c r="J282" s="2" t="str">
        <f t="shared" si="13"/>
        <v>DSTPWYU</v>
      </c>
      <c r="K282" s="2" t="s">
        <v>616</v>
      </c>
    </row>
    <row r="283" spans="1:11">
      <c r="A283" s="38" t="s">
        <v>228</v>
      </c>
      <c r="B283" s="38">
        <v>368</v>
      </c>
      <c r="C283" s="79" t="s">
        <v>842</v>
      </c>
      <c r="D283" s="37" t="s">
        <v>599</v>
      </c>
      <c r="E283" s="37" t="str">
        <f t="shared" si="14"/>
        <v>108368CA</v>
      </c>
      <c r="F283" s="2" t="s">
        <v>11</v>
      </c>
      <c r="G283" s="2" t="s">
        <v>816</v>
      </c>
      <c r="H283" s="2" t="s">
        <v>815</v>
      </c>
      <c r="I283" s="2" t="str">
        <f t="shared" si="12"/>
        <v>DDSTPCA</v>
      </c>
      <c r="J283" s="2" t="str">
        <f t="shared" si="13"/>
        <v>DSTPCA</v>
      </c>
      <c r="K283" s="2" t="s">
        <v>616</v>
      </c>
    </row>
    <row r="284" spans="1:11">
      <c r="A284" s="38" t="s">
        <v>229</v>
      </c>
      <c r="B284" s="38">
        <v>368</v>
      </c>
      <c r="C284" s="79" t="s">
        <v>842</v>
      </c>
      <c r="D284" s="37" t="s">
        <v>600</v>
      </c>
      <c r="E284" s="37" t="str">
        <f t="shared" si="14"/>
        <v>108368ID</v>
      </c>
      <c r="F284" s="2" t="s">
        <v>11</v>
      </c>
      <c r="G284" s="2" t="s">
        <v>816</v>
      </c>
      <c r="H284" s="2" t="s">
        <v>815</v>
      </c>
      <c r="I284" s="2" t="str">
        <f t="shared" si="12"/>
        <v>DDSTPID</v>
      </c>
      <c r="J284" s="2" t="str">
        <f t="shared" si="13"/>
        <v>DSTPID</v>
      </c>
      <c r="K284" s="2" t="s">
        <v>616</v>
      </c>
    </row>
    <row r="285" spans="1:11">
      <c r="A285" s="38" t="s">
        <v>230</v>
      </c>
      <c r="B285" s="38">
        <v>368</v>
      </c>
      <c r="C285" s="79" t="s">
        <v>842</v>
      </c>
      <c r="D285" s="37" t="s">
        <v>601</v>
      </c>
      <c r="E285" s="37" t="str">
        <f t="shared" si="14"/>
        <v>108368OR</v>
      </c>
      <c r="F285" s="2" t="s">
        <v>11</v>
      </c>
      <c r="G285" s="2" t="s">
        <v>816</v>
      </c>
      <c r="H285" s="2" t="s">
        <v>815</v>
      </c>
      <c r="I285" s="2" t="str">
        <f t="shared" si="12"/>
        <v>DDSTPOR</v>
      </c>
      <c r="J285" s="2" t="str">
        <f t="shared" si="13"/>
        <v>DSTPOR</v>
      </c>
      <c r="K285" s="2" t="s">
        <v>616</v>
      </c>
    </row>
    <row r="286" spans="1:11">
      <c r="A286" s="38" t="s">
        <v>231</v>
      </c>
      <c r="B286" s="38">
        <v>368</v>
      </c>
      <c r="C286" s="79" t="s">
        <v>842</v>
      </c>
      <c r="D286" s="37" t="s">
        <v>602</v>
      </c>
      <c r="E286" s="37" t="str">
        <f t="shared" si="14"/>
        <v>108368UT</v>
      </c>
      <c r="F286" s="2" t="s">
        <v>11</v>
      </c>
      <c r="G286" s="2" t="s">
        <v>816</v>
      </c>
      <c r="H286" s="2" t="s">
        <v>815</v>
      </c>
      <c r="I286" s="2" t="str">
        <f t="shared" si="12"/>
        <v>DDSTPUT</v>
      </c>
      <c r="J286" s="2" t="str">
        <f t="shared" si="13"/>
        <v>DSTPUT</v>
      </c>
      <c r="K286" s="2" t="s">
        <v>616</v>
      </c>
    </row>
    <row r="287" spans="1:11">
      <c r="A287" s="38" t="s">
        <v>232</v>
      </c>
      <c r="B287" s="38">
        <v>368</v>
      </c>
      <c r="C287" s="79" t="s">
        <v>842</v>
      </c>
      <c r="D287" s="37" t="s">
        <v>603</v>
      </c>
      <c r="E287" s="37" t="str">
        <f t="shared" si="14"/>
        <v>108368WA</v>
      </c>
      <c r="F287" s="2" t="s">
        <v>11</v>
      </c>
      <c r="G287" s="2" t="s">
        <v>816</v>
      </c>
      <c r="H287" s="2" t="s">
        <v>815</v>
      </c>
      <c r="I287" s="2" t="str">
        <f t="shared" si="12"/>
        <v>DDSTPWA</v>
      </c>
      <c r="J287" s="2" t="str">
        <f t="shared" si="13"/>
        <v>DSTPWA</v>
      </c>
      <c r="K287" s="2" t="s">
        <v>616</v>
      </c>
    </row>
    <row r="288" spans="1:11">
      <c r="A288" s="38" t="s">
        <v>233</v>
      </c>
      <c r="B288" s="38">
        <v>368</v>
      </c>
      <c r="C288" s="79" t="s">
        <v>842</v>
      </c>
      <c r="D288" s="37" t="s">
        <v>604</v>
      </c>
      <c r="E288" s="37" t="str">
        <f t="shared" si="14"/>
        <v>108368WYP</v>
      </c>
      <c r="F288" s="2" t="s">
        <v>11</v>
      </c>
      <c r="G288" s="2" t="s">
        <v>816</v>
      </c>
      <c r="H288" s="2" t="s">
        <v>815</v>
      </c>
      <c r="I288" s="2" t="str">
        <f t="shared" si="12"/>
        <v>DDSTPWYP</v>
      </c>
      <c r="J288" s="2" t="str">
        <f t="shared" si="13"/>
        <v>DSTPWYP</v>
      </c>
      <c r="K288" s="2" t="s">
        <v>616</v>
      </c>
    </row>
    <row r="289" spans="1:11">
      <c r="A289" s="38" t="s">
        <v>234</v>
      </c>
      <c r="B289" s="38">
        <v>368</v>
      </c>
      <c r="C289" s="79" t="s">
        <v>842</v>
      </c>
      <c r="D289" s="37" t="s">
        <v>605</v>
      </c>
      <c r="E289" s="37" t="str">
        <f t="shared" si="14"/>
        <v>108368WYU</v>
      </c>
      <c r="F289" s="2" t="s">
        <v>11</v>
      </c>
      <c r="G289" s="2" t="s">
        <v>816</v>
      </c>
      <c r="H289" s="2" t="s">
        <v>815</v>
      </c>
      <c r="I289" s="2" t="str">
        <f t="shared" si="12"/>
        <v>DDSTPWYU</v>
      </c>
      <c r="J289" s="2" t="str">
        <f t="shared" si="13"/>
        <v>DSTPWYU</v>
      </c>
      <c r="K289" s="2" t="s">
        <v>616</v>
      </c>
    </row>
    <row r="290" spans="1:11">
      <c r="A290" s="38" t="s">
        <v>235</v>
      </c>
      <c r="B290" s="38">
        <v>369</v>
      </c>
      <c r="C290" s="79" t="s">
        <v>843</v>
      </c>
      <c r="D290" s="37" t="s">
        <v>599</v>
      </c>
      <c r="E290" s="37" t="str">
        <f t="shared" si="14"/>
        <v>108369CA</v>
      </c>
      <c r="F290" s="2" t="s">
        <v>11</v>
      </c>
      <c r="G290" s="2" t="s">
        <v>816</v>
      </c>
      <c r="H290" s="2" t="s">
        <v>815</v>
      </c>
      <c r="I290" s="2" t="str">
        <f t="shared" si="12"/>
        <v>DDSTPCA</v>
      </c>
      <c r="J290" s="2" t="str">
        <f t="shared" si="13"/>
        <v>DSTPCA</v>
      </c>
      <c r="K290" s="2" t="s">
        <v>616</v>
      </c>
    </row>
    <row r="291" spans="1:11">
      <c r="A291" s="38" t="s">
        <v>236</v>
      </c>
      <c r="B291" s="38">
        <v>369</v>
      </c>
      <c r="C291" s="79" t="s">
        <v>843</v>
      </c>
      <c r="D291" s="37" t="s">
        <v>600</v>
      </c>
      <c r="E291" s="37" t="str">
        <f t="shared" si="14"/>
        <v>108369ID</v>
      </c>
      <c r="F291" s="2" t="s">
        <v>11</v>
      </c>
      <c r="G291" s="2" t="s">
        <v>816</v>
      </c>
      <c r="H291" s="2" t="s">
        <v>815</v>
      </c>
      <c r="I291" s="2" t="str">
        <f t="shared" si="12"/>
        <v>DDSTPID</v>
      </c>
      <c r="J291" s="2" t="str">
        <f t="shared" si="13"/>
        <v>DSTPID</v>
      </c>
      <c r="K291" s="2" t="s">
        <v>616</v>
      </c>
    </row>
    <row r="292" spans="1:11">
      <c r="A292" s="38" t="s">
        <v>237</v>
      </c>
      <c r="B292" s="38">
        <v>369</v>
      </c>
      <c r="C292" s="79" t="s">
        <v>843</v>
      </c>
      <c r="D292" s="37" t="s">
        <v>601</v>
      </c>
      <c r="E292" s="37" t="str">
        <f t="shared" si="14"/>
        <v>108369OR</v>
      </c>
      <c r="F292" s="2" t="s">
        <v>11</v>
      </c>
      <c r="G292" s="2" t="s">
        <v>816</v>
      </c>
      <c r="H292" s="2" t="s">
        <v>815</v>
      </c>
      <c r="I292" s="2" t="str">
        <f t="shared" si="12"/>
        <v>DDSTPOR</v>
      </c>
      <c r="J292" s="2" t="str">
        <f t="shared" si="13"/>
        <v>DSTPOR</v>
      </c>
      <c r="K292" s="2" t="s">
        <v>616</v>
      </c>
    </row>
    <row r="293" spans="1:11">
      <c r="A293" s="38" t="s">
        <v>238</v>
      </c>
      <c r="B293" s="38">
        <v>369</v>
      </c>
      <c r="C293" s="79" t="s">
        <v>843</v>
      </c>
      <c r="D293" s="37" t="s">
        <v>602</v>
      </c>
      <c r="E293" s="37" t="str">
        <f t="shared" si="14"/>
        <v>108369UT</v>
      </c>
      <c r="F293" s="2" t="s">
        <v>11</v>
      </c>
      <c r="G293" s="2" t="s">
        <v>816</v>
      </c>
      <c r="H293" s="2" t="s">
        <v>815</v>
      </c>
      <c r="I293" s="2" t="str">
        <f t="shared" si="12"/>
        <v>DDSTPUT</v>
      </c>
      <c r="J293" s="2" t="str">
        <f t="shared" si="13"/>
        <v>DSTPUT</v>
      </c>
      <c r="K293" s="2" t="s">
        <v>616</v>
      </c>
    </row>
    <row r="294" spans="1:11">
      <c r="A294" s="38" t="s">
        <v>239</v>
      </c>
      <c r="B294" s="38">
        <v>369</v>
      </c>
      <c r="C294" s="79" t="s">
        <v>843</v>
      </c>
      <c r="D294" s="37" t="s">
        <v>603</v>
      </c>
      <c r="E294" s="37" t="str">
        <f t="shared" si="14"/>
        <v>108369WA</v>
      </c>
      <c r="F294" s="2" t="s">
        <v>11</v>
      </c>
      <c r="G294" s="2" t="s">
        <v>816</v>
      </c>
      <c r="H294" s="2" t="s">
        <v>815</v>
      </c>
      <c r="I294" s="2" t="str">
        <f t="shared" si="12"/>
        <v>DDSTPWA</v>
      </c>
      <c r="J294" s="2" t="str">
        <f t="shared" si="13"/>
        <v>DSTPWA</v>
      </c>
      <c r="K294" s="2" t="s">
        <v>616</v>
      </c>
    </row>
    <row r="295" spans="1:11">
      <c r="A295" s="38" t="s">
        <v>240</v>
      </c>
      <c r="B295" s="38">
        <v>369</v>
      </c>
      <c r="C295" s="79" t="s">
        <v>843</v>
      </c>
      <c r="D295" s="37" t="s">
        <v>604</v>
      </c>
      <c r="E295" s="37" t="str">
        <f t="shared" si="14"/>
        <v>108369WYP</v>
      </c>
      <c r="F295" s="2" t="s">
        <v>11</v>
      </c>
      <c r="G295" s="2" t="s">
        <v>816</v>
      </c>
      <c r="H295" s="2" t="s">
        <v>815</v>
      </c>
      <c r="I295" s="2" t="str">
        <f t="shared" si="12"/>
        <v>DDSTPWYP</v>
      </c>
      <c r="J295" s="2" t="str">
        <f t="shared" si="13"/>
        <v>DSTPWYP</v>
      </c>
      <c r="K295" s="2" t="s">
        <v>616</v>
      </c>
    </row>
    <row r="296" spans="1:11">
      <c r="A296" s="38" t="s">
        <v>241</v>
      </c>
      <c r="B296" s="38">
        <v>369</v>
      </c>
      <c r="C296" s="79" t="s">
        <v>843</v>
      </c>
      <c r="D296" s="37" t="s">
        <v>605</v>
      </c>
      <c r="E296" s="37" t="str">
        <f t="shared" si="14"/>
        <v>108369WYU</v>
      </c>
      <c r="F296" s="2" t="s">
        <v>11</v>
      </c>
      <c r="G296" s="2" t="s">
        <v>816</v>
      </c>
      <c r="H296" s="2" t="s">
        <v>815</v>
      </c>
      <c r="I296" s="2" t="str">
        <f t="shared" si="12"/>
        <v>DDSTPWYU</v>
      </c>
      <c r="J296" s="2" t="str">
        <f t="shared" si="13"/>
        <v>DSTPWYU</v>
      </c>
      <c r="K296" s="2" t="s">
        <v>616</v>
      </c>
    </row>
    <row r="297" spans="1:11">
      <c r="A297" s="38" t="s">
        <v>242</v>
      </c>
      <c r="B297" s="38">
        <v>370</v>
      </c>
      <c r="C297" s="79" t="s">
        <v>844</v>
      </c>
      <c r="D297" s="37" t="s">
        <v>599</v>
      </c>
      <c r="E297" s="37" t="str">
        <f t="shared" si="14"/>
        <v>108370CA</v>
      </c>
      <c r="F297" s="2" t="s">
        <v>11</v>
      </c>
      <c r="G297" s="2" t="s">
        <v>816</v>
      </c>
      <c r="H297" s="2" t="s">
        <v>815</v>
      </c>
      <c r="I297" s="2" t="str">
        <f t="shared" si="12"/>
        <v>DDSTPCA</v>
      </c>
      <c r="J297" s="2" t="str">
        <f t="shared" si="13"/>
        <v>DSTPCA</v>
      </c>
      <c r="K297" s="2" t="s">
        <v>616</v>
      </c>
    </row>
    <row r="298" spans="1:11">
      <c r="A298" s="38" t="s">
        <v>243</v>
      </c>
      <c r="B298" s="38">
        <v>370</v>
      </c>
      <c r="C298" s="79" t="s">
        <v>844</v>
      </c>
      <c r="D298" s="37" t="s">
        <v>600</v>
      </c>
      <c r="E298" s="37" t="str">
        <f t="shared" si="14"/>
        <v>108370ID</v>
      </c>
      <c r="F298" s="2" t="s">
        <v>11</v>
      </c>
      <c r="G298" s="2" t="s">
        <v>816</v>
      </c>
      <c r="H298" s="2" t="s">
        <v>815</v>
      </c>
      <c r="I298" s="2" t="str">
        <f t="shared" si="12"/>
        <v>DDSTPID</v>
      </c>
      <c r="J298" s="2" t="str">
        <f t="shared" si="13"/>
        <v>DSTPID</v>
      </c>
      <c r="K298" s="2" t="s">
        <v>616</v>
      </c>
    </row>
    <row r="299" spans="1:11">
      <c r="A299" s="38" t="s">
        <v>244</v>
      </c>
      <c r="B299" s="38">
        <v>370</v>
      </c>
      <c r="C299" s="79" t="s">
        <v>844</v>
      </c>
      <c r="D299" s="37" t="s">
        <v>601</v>
      </c>
      <c r="E299" s="37" t="str">
        <f t="shared" si="14"/>
        <v>108370OR</v>
      </c>
      <c r="F299" s="2" t="s">
        <v>11</v>
      </c>
      <c r="G299" s="2" t="s">
        <v>816</v>
      </c>
      <c r="H299" s="2" t="s">
        <v>815</v>
      </c>
      <c r="I299" s="2" t="str">
        <f t="shared" si="12"/>
        <v>DDSTPOR</v>
      </c>
      <c r="J299" s="2" t="str">
        <f t="shared" si="13"/>
        <v>DSTPOR</v>
      </c>
      <c r="K299" s="2" t="s">
        <v>616</v>
      </c>
    </row>
    <row r="300" spans="1:11">
      <c r="A300" s="38" t="s">
        <v>245</v>
      </c>
      <c r="B300" s="38">
        <v>370</v>
      </c>
      <c r="C300" s="79" t="s">
        <v>844</v>
      </c>
      <c r="D300" s="37" t="s">
        <v>602</v>
      </c>
      <c r="E300" s="37" t="str">
        <f t="shared" si="14"/>
        <v>108370UT</v>
      </c>
      <c r="F300" s="2" t="s">
        <v>11</v>
      </c>
      <c r="G300" s="2" t="s">
        <v>816</v>
      </c>
      <c r="H300" s="2" t="s">
        <v>815</v>
      </c>
      <c r="I300" s="2" t="str">
        <f t="shared" si="12"/>
        <v>DDSTPUT</v>
      </c>
      <c r="J300" s="2" t="str">
        <f t="shared" si="13"/>
        <v>DSTPUT</v>
      </c>
      <c r="K300" s="2" t="s">
        <v>616</v>
      </c>
    </row>
    <row r="301" spans="1:11">
      <c r="A301" s="38" t="s">
        <v>246</v>
      </c>
      <c r="B301" s="38">
        <v>370</v>
      </c>
      <c r="C301" s="79" t="s">
        <v>844</v>
      </c>
      <c r="D301" s="37" t="s">
        <v>603</v>
      </c>
      <c r="E301" s="37" t="str">
        <f t="shared" si="14"/>
        <v>108370WA</v>
      </c>
      <c r="F301" s="2" t="s">
        <v>11</v>
      </c>
      <c r="G301" s="2" t="s">
        <v>816</v>
      </c>
      <c r="H301" s="2" t="s">
        <v>815</v>
      </c>
      <c r="I301" s="2" t="str">
        <f t="shared" si="12"/>
        <v>DDSTPWA</v>
      </c>
      <c r="J301" s="2" t="str">
        <f t="shared" si="13"/>
        <v>DSTPWA</v>
      </c>
      <c r="K301" s="2" t="s">
        <v>616</v>
      </c>
    </row>
    <row r="302" spans="1:11">
      <c r="A302" s="38" t="s">
        <v>247</v>
      </c>
      <c r="B302" s="38">
        <v>370</v>
      </c>
      <c r="C302" s="79" t="s">
        <v>844</v>
      </c>
      <c r="D302" s="37" t="s">
        <v>604</v>
      </c>
      <c r="E302" s="37" t="str">
        <f t="shared" si="14"/>
        <v>108370WYP</v>
      </c>
      <c r="F302" s="2" t="s">
        <v>11</v>
      </c>
      <c r="G302" s="2" t="s">
        <v>816</v>
      </c>
      <c r="H302" s="2" t="s">
        <v>815</v>
      </c>
      <c r="I302" s="2" t="str">
        <f t="shared" si="12"/>
        <v>DDSTPWYP</v>
      </c>
      <c r="J302" s="2" t="str">
        <f t="shared" si="13"/>
        <v>DSTPWYP</v>
      </c>
      <c r="K302" s="2" t="s">
        <v>616</v>
      </c>
    </row>
    <row r="303" spans="1:11">
      <c r="A303" s="38" t="s">
        <v>248</v>
      </c>
      <c r="B303" s="38">
        <v>370</v>
      </c>
      <c r="C303" s="79" t="s">
        <v>844</v>
      </c>
      <c r="D303" s="37" t="s">
        <v>605</v>
      </c>
      <c r="E303" s="37" t="str">
        <f t="shared" si="14"/>
        <v>108370WYU</v>
      </c>
      <c r="F303" s="2" t="s">
        <v>11</v>
      </c>
      <c r="G303" s="2" t="s">
        <v>816</v>
      </c>
      <c r="H303" s="2" t="s">
        <v>815</v>
      </c>
      <c r="I303" s="2" t="str">
        <f t="shared" si="12"/>
        <v>DDSTPWYU</v>
      </c>
      <c r="J303" s="2" t="str">
        <f t="shared" si="13"/>
        <v>DSTPWYU</v>
      </c>
      <c r="K303" s="2" t="s">
        <v>616</v>
      </c>
    </row>
    <row r="304" spans="1:11">
      <c r="A304" s="38" t="s">
        <v>249</v>
      </c>
      <c r="B304" s="38">
        <v>371</v>
      </c>
      <c r="C304" s="79" t="s">
        <v>845</v>
      </c>
      <c r="D304" s="37" t="s">
        <v>599</v>
      </c>
      <c r="E304" s="37" t="str">
        <f t="shared" si="14"/>
        <v>108371CA</v>
      </c>
      <c r="F304" s="2" t="s">
        <v>11</v>
      </c>
      <c r="G304" s="2" t="s">
        <v>816</v>
      </c>
      <c r="H304" s="2" t="s">
        <v>815</v>
      </c>
      <c r="I304" s="2" t="str">
        <f t="shared" si="12"/>
        <v>DDSTPCA</v>
      </c>
      <c r="J304" s="2" t="str">
        <f t="shared" si="13"/>
        <v>DSTPCA</v>
      </c>
      <c r="K304" s="2" t="s">
        <v>616</v>
      </c>
    </row>
    <row r="305" spans="1:11">
      <c r="A305" s="38" t="s">
        <v>250</v>
      </c>
      <c r="B305" s="38">
        <v>371</v>
      </c>
      <c r="C305" s="79" t="s">
        <v>845</v>
      </c>
      <c r="D305" s="37" t="s">
        <v>600</v>
      </c>
      <c r="E305" s="37" t="str">
        <f t="shared" si="14"/>
        <v>108371ID</v>
      </c>
      <c r="F305" s="2" t="s">
        <v>11</v>
      </c>
      <c r="G305" s="2" t="s">
        <v>816</v>
      </c>
      <c r="H305" s="2" t="s">
        <v>815</v>
      </c>
      <c r="I305" s="2" t="str">
        <f t="shared" si="12"/>
        <v>DDSTPID</v>
      </c>
      <c r="J305" s="2" t="str">
        <f t="shared" si="13"/>
        <v>DSTPID</v>
      </c>
      <c r="K305" s="2" t="s">
        <v>616</v>
      </c>
    </row>
    <row r="306" spans="1:11">
      <c r="A306" s="38" t="s">
        <v>251</v>
      </c>
      <c r="B306" s="38">
        <v>371</v>
      </c>
      <c r="C306" s="79" t="s">
        <v>845</v>
      </c>
      <c r="D306" s="37" t="s">
        <v>601</v>
      </c>
      <c r="E306" s="37" t="str">
        <f t="shared" si="14"/>
        <v>108371OR</v>
      </c>
      <c r="F306" s="2" t="s">
        <v>11</v>
      </c>
      <c r="G306" s="2" t="s">
        <v>816</v>
      </c>
      <c r="H306" s="2" t="s">
        <v>815</v>
      </c>
      <c r="I306" s="2" t="str">
        <f t="shared" si="12"/>
        <v>DDSTPOR</v>
      </c>
      <c r="J306" s="2" t="str">
        <f t="shared" si="13"/>
        <v>DSTPOR</v>
      </c>
      <c r="K306" s="2" t="s">
        <v>616</v>
      </c>
    </row>
    <row r="307" spans="1:11">
      <c r="A307" s="38" t="s">
        <v>252</v>
      </c>
      <c r="B307" s="38">
        <v>371</v>
      </c>
      <c r="C307" s="79" t="s">
        <v>845</v>
      </c>
      <c r="D307" s="37" t="s">
        <v>602</v>
      </c>
      <c r="E307" s="37" t="str">
        <f t="shared" si="14"/>
        <v>108371UT</v>
      </c>
      <c r="F307" s="2" t="s">
        <v>11</v>
      </c>
      <c r="G307" s="2" t="s">
        <v>816</v>
      </c>
      <c r="H307" s="2" t="s">
        <v>815</v>
      </c>
      <c r="I307" s="2" t="str">
        <f t="shared" si="12"/>
        <v>DDSTPUT</v>
      </c>
      <c r="J307" s="2" t="str">
        <f t="shared" si="13"/>
        <v>DSTPUT</v>
      </c>
      <c r="K307" s="2" t="s">
        <v>616</v>
      </c>
    </row>
    <row r="308" spans="1:11">
      <c r="A308" s="38" t="s">
        <v>253</v>
      </c>
      <c r="B308" s="38">
        <v>371</v>
      </c>
      <c r="C308" s="79" t="s">
        <v>845</v>
      </c>
      <c r="D308" s="37" t="s">
        <v>603</v>
      </c>
      <c r="E308" s="37" t="str">
        <f t="shared" si="14"/>
        <v>108371WA</v>
      </c>
      <c r="F308" s="2" t="s">
        <v>11</v>
      </c>
      <c r="G308" s="2" t="s">
        <v>816</v>
      </c>
      <c r="H308" s="2" t="s">
        <v>815</v>
      </c>
      <c r="I308" s="2" t="str">
        <f t="shared" si="12"/>
        <v>DDSTPWA</v>
      </c>
      <c r="J308" s="2" t="str">
        <f t="shared" si="13"/>
        <v>DSTPWA</v>
      </c>
      <c r="K308" s="2" t="s">
        <v>616</v>
      </c>
    </row>
    <row r="309" spans="1:11">
      <c r="A309" s="38" t="s">
        <v>254</v>
      </c>
      <c r="B309" s="38">
        <v>371</v>
      </c>
      <c r="C309" s="79" t="s">
        <v>845</v>
      </c>
      <c r="D309" s="37" t="s">
        <v>604</v>
      </c>
      <c r="E309" s="37" t="str">
        <f t="shared" si="14"/>
        <v>108371WYP</v>
      </c>
      <c r="F309" s="2" t="s">
        <v>11</v>
      </c>
      <c r="G309" s="2" t="s">
        <v>816</v>
      </c>
      <c r="H309" s="2" t="s">
        <v>815</v>
      </c>
      <c r="I309" s="2" t="str">
        <f t="shared" si="12"/>
        <v>DDSTPWYP</v>
      </c>
      <c r="J309" s="2" t="str">
        <f t="shared" si="13"/>
        <v>DSTPWYP</v>
      </c>
      <c r="K309" s="2" t="s">
        <v>616</v>
      </c>
    </row>
    <row r="310" spans="1:11">
      <c r="A310" s="38" t="s">
        <v>255</v>
      </c>
      <c r="B310" s="38">
        <v>371</v>
      </c>
      <c r="C310" s="79" t="s">
        <v>845</v>
      </c>
      <c r="D310" s="37" t="s">
        <v>605</v>
      </c>
      <c r="E310" s="37" t="str">
        <f t="shared" si="14"/>
        <v>108371WYU</v>
      </c>
      <c r="F310" s="2" t="s">
        <v>11</v>
      </c>
      <c r="G310" s="2" t="s">
        <v>816</v>
      </c>
      <c r="H310" s="2" t="s">
        <v>815</v>
      </c>
      <c r="I310" s="2" t="str">
        <f t="shared" si="12"/>
        <v>DDSTPWYU</v>
      </c>
      <c r="J310" s="2" t="str">
        <f t="shared" si="13"/>
        <v>DSTPWYU</v>
      </c>
      <c r="K310" s="2" t="s">
        <v>616</v>
      </c>
    </row>
    <row r="311" spans="1:11">
      <c r="A311" s="38" t="s">
        <v>256</v>
      </c>
      <c r="B311" s="38">
        <v>373</v>
      </c>
      <c r="C311" s="79" t="s">
        <v>846</v>
      </c>
      <c r="D311" s="37" t="s">
        <v>599</v>
      </c>
      <c r="E311" s="37" t="str">
        <f t="shared" si="14"/>
        <v>108373CA</v>
      </c>
      <c r="F311" s="2" t="s">
        <v>11</v>
      </c>
      <c r="G311" s="2" t="s">
        <v>816</v>
      </c>
      <c r="H311" s="2" t="s">
        <v>815</v>
      </c>
      <c r="I311" s="2" t="str">
        <f t="shared" si="12"/>
        <v>DDSTPCA</v>
      </c>
      <c r="J311" s="2" t="str">
        <f t="shared" si="13"/>
        <v>DSTPCA</v>
      </c>
      <c r="K311" s="2" t="s">
        <v>616</v>
      </c>
    </row>
    <row r="312" spans="1:11">
      <c r="A312" s="38" t="s">
        <v>257</v>
      </c>
      <c r="B312" s="38">
        <v>373</v>
      </c>
      <c r="C312" s="79" t="s">
        <v>846</v>
      </c>
      <c r="D312" s="37" t="s">
        <v>600</v>
      </c>
      <c r="E312" s="37" t="str">
        <f t="shared" si="14"/>
        <v>108373ID</v>
      </c>
      <c r="F312" s="2" t="s">
        <v>11</v>
      </c>
      <c r="G312" s="2" t="s">
        <v>816</v>
      </c>
      <c r="H312" s="2" t="s">
        <v>815</v>
      </c>
      <c r="I312" s="2" t="str">
        <f t="shared" si="12"/>
        <v>DDSTPID</v>
      </c>
      <c r="J312" s="2" t="str">
        <f t="shared" si="13"/>
        <v>DSTPID</v>
      </c>
      <c r="K312" s="2" t="s">
        <v>616</v>
      </c>
    </row>
    <row r="313" spans="1:11">
      <c r="A313" s="38" t="s">
        <v>258</v>
      </c>
      <c r="B313" s="38">
        <v>373</v>
      </c>
      <c r="C313" s="79" t="s">
        <v>846</v>
      </c>
      <c r="D313" s="37" t="s">
        <v>601</v>
      </c>
      <c r="E313" s="37" t="str">
        <f t="shared" si="14"/>
        <v>108373OR</v>
      </c>
      <c r="F313" s="2" t="s">
        <v>11</v>
      </c>
      <c r="G313" s="2" t="s">
        <v>816</v>
      </c>
      <c r="H313" s="2" t="s">
        <v>815</v>
      </c>
      <c r="I313" s="2" t="str">
        <f t="shared" si="12"/>
        <v>DDSTPOR</v>
      </c>
      <c r="J313" s="2" t="str">
        <f t="shared" si="13"/>
        <v>DSTPOR</v>
      </c>
      <c r="K313" s="2" t="s">
        <v>616</v>
      </c>
    </row>
    <row r="314" spans="1:11">
      <c r="A314" s="38" t="s">
        <v>259</v>
      </c>
      <c r="B314" s="38">
        <v>373</v>
      </c>
      <c r="C314" s="79" t="s">
        <v>846</v>
      </c>
      <c r="D314" s="37" t="s">
        <v>602</v>
      </c>
      <c r="E314" s="37" t="str">
        <f t="shared" si="14"/>
        <v>108373UT</v>
      </c>
      <c r="F314" s="2" t="s">
        <v>11</v>
      </c>
      <c r="G314" s="2" t="s">
        <v>816</v>
      </c>
      <c r="H314" s="2" t="s">
        <v>815</v>
      </c>
      <c r="I314" s="2" t="str">
        <f t="shared" si="12"/>
        <v>DDSTPUT</v>
      </c>
      <c r="J314" s="2" t="str">
        <f t="shared" si="13"/>
        <v>DSTPUT</v>
      </c>
      <c r="K314" s="2" t="s">
        <v>616</v>
      </c>
    </row>
    <row r="315" spans="1:11">
      <c r="A315" s="38" t="s">
        <v>260</v>
      </c>
      <c r="B315" s="38">
        <v>373</v>
      </c>
      <c r="C315" s="79" t="s">
        <v>846</v>
      </c>
      <c r="D315" s="37" t="s">
        <v>603</v>
      </c>
      <c r="E315" s="37" t="str">
        <f t="shared" si="14"/>
        <v>108373WA</v>
      </c>
      <c r="F315" s="2" t="s">
        <v>11</v>
      </c>
      <c r="G315" s="2" t="s">
        <v>816</v>
      </c>
      <c r="H315" s="2" t="s">
        <v>815</v>
      </c>
      <c r="I315" s="2" t="str">
        <f t="shared" si="12"/>
        <v>DDSTPWA</v>
      </c>
      <c r="J315" s="2" t="str">
        <f t="shared" si="13"/>
        <v>DSTPWA</v>
      </c>
      <c r="K315" s="2" t="s">
        <v>616</v>
      </c>
    </row>
    <row r="316" spans="1:11">
      <c r="A316" s="38" t="s">
        <v>261</v>
      </c>
      <c r="B316" s="38">
        <v>373</v>
      </c>
      <c r="C316" s="79" t="s">
        <v>846</v>
      </c>
      <c r="D316" s="37" t="s">
        <v>604</v>
      </c>
      <c r="E316" s="37" t="str">
        <f t="shared" si="14"/>
        <v>108373WYP</v>
      </c>
      <c r="F316" s="2" t="s">
        <v>11</v>
      </c>
      <c r="G316" s="2" t="s">
        <v>816</v>
      </c>
      <c r="H316" s="2" t="s">
        <v>815</v>
      </c>
      <c r="I316" s="2" t="str">
        <f t="shared" si="12"/>
        <v>DDSTPWYP</v>
      </c>
      <c r="J316" s="2" t="str">
        <f t="shared" si="13"/>
        <v>DSTPWYP</v>
      </c>
      <c r="K316" s="2" t="s">
        <v>616</v>
      </c>
    </row>
    <row r="317" spans="1:11">
      <c r="A317" s="38" t="s">
        <v>262</v>
      </c>
      <c r="B317" s="38">
        <v>373</v>
      </c>
      <c r="C317" s="79" t="s">
        <v>846</v>
      </c>
      <c r="D317" s="37" t="s">
        <v>605</v>
      </c>
      <c r="E317" s="37" t="str">
        <f t="shared" si="14"/>
        <v>108373WYU</v>
      </c>
      <c r="F317" s="2" t="s">
        <v>11</v>
      </c>
      <c r="G317" s="2" t="s">
        <v>816</v>
      </c>
      <c r="H317" s="2" t="s">
        <v>815</v>
      </c>
      <c r="I317" s="2" t="str">
        <f t="shared" si="12"/>
        <v>DDSTPWYU</v>
      </c>
      <c r="J317" s="2" t="str">
        <f t="shared" si="13"/>
        <v>DSTPWYU</v>
      </c>
      <c r="K317" s="2" t="s">
        <v>616</v>
      </c>
    </row>
    <row r="318" spans="1:11">
      <c r="A318" s="38" t="s">
        <v>263</v>
      </c>
      <c r="B318" s="38"/>
      <c r="C318" s="79" t="s">
        <v>636</v>
      </c>
      <c r="D318" s="37" t="s">
        <v>599</v>
      </c>
      <c r="E318" s="37" t="str">
        <f t="shared" si="14"/>
        <v>108GPCA</v>
      </c>
      <c r="F318" s="2" t="s">
        <v>11</v>
      </c>
      <c r="G318" s="2" t="s">
        <v>817</v>
      </c>
      <c r="H318" s="2" t="s">
        <v>818</v>
      </c>
      <c r="I318" s="2" t="str">
        <f t="shared" si="12"/>
        <v>DGNLPCA</v>
      </c>
      <c r="J318" s="2" t="str">
        <f t="shared" si="13"/>
        <v>GNLPCA</v>
      </c>
      <c r="K318" s="2" t="s">
        <v>617</v>
      </c>
    </row>
    <row r="319" spans="1:11">
      <c r="A319" s="38" t="s">
        <v>264</v>
      </c>
      <c r="B319" s="38"/>
      <c r="C319" s="79" t="s">
        <v>636</v>
      </c>
      <c r="D319" s="37" t="s">
        <v>606</v>
      </c>
      <c r="E319" s="37" t="str">
        <f t="shared" si="14"/>
        <v>108GPCN</v>
      </c>
      <c r="F319" s="2" t="s">
        <v>11</v>
      </c>
      <c r="G319" s="2" t="s">
        <v>817</v>
      </c>
      <c r="H319" s="2" t="s">
        <v>818</v>
      </c>
      <c r="I319" s="2" t="str">
        <f t="shared" si="12"/>
        <v>DGNLPCN</v>
      </c>
      <c r="J319" s="2" t="str">
        <f t="shared" si="13"/>
        <v>GNLPCN</v>
      </c>
      <c r="K319" s="2" t="s">
        <v>617</v>
      </c>
    </row>
    <row r="320" spans="1:11">
      <c r="A320" s="38" t="s">
        <v>265</v>
      </c>
      <c r="B320" s="38"/>
      <c r="C320" s="79" t="s">
        <v>636</v>
      </c>
      <c r="D320" s="37" t="s">
        <v>28</v>
      </c>
      <c r="E320" s="37" t="str">
        <f t="shared" si="14"/>
        <v>108GPSG</v>
      </c>
      <c r="F320" s="2" t="s">
        <v>11</v>
      </c>
      <c r="G320" s="2" t="s">
        <v>817</v>
      </c>
      <c r="H320" s="2" t="s">
        <v>818</v>
      </c>
      <c r="I320" s="2" t="str">
        <f t="shared" si="12"/>
        <v>DGNLPSG</v>
      </c>
      <c r="J320" s="2" t="str">
        <f t="shared" si="13"/>
        <v>GNLPSG</v>
      </c>
      <c r="K320" s="2" t="s">
        <v>617</v>
      </c>
    </row>
    <row r="321" spans="1:11">
      <c r="A321" s="38" t="s">
        <v>266</v>
      </c>
      <c r="B321" s="38"/>
      <c r="C321" s="79" t="s">
        <v>636</v>
      </c>
      <c r="D321" s="37" t="s">
        <v>28</v>
      </c>
      <c r="E321" s="37" t="str">
        <f t="shared" si="14"/>
        <v>108GPSG</v>
      </c>
      <c r="F321" s="2" t="s">
        <v>11</v>
      </c>
      <c r="G321" s="2" t="s">
        <v>817</v>
      </c>
      <c r="H321" s="2" t="s">
        <v>818</v>
      </c>
      <c r="I321" s="2" t="str">
        <f t="shared" si="12"/>
        <v>DGNLPSG</v>
      </c>
      <c r="J321" s="2" t="str">
        <f t="shared" si="13"/>
        <v>GNLPSG</v>
      </c>
      <c r="K321" s="2" t="s">
        <v>617</v>
      </c>
    </row>
    <row r="322" spans="1:11">
      <c r="A322" s="38" t="s">
        <v>267</v>
      </c>
      <c r="B322" s="38"/>
      <c r="C322" s="79" t="s">
        <v>636</v>
      </c>
      <c r="D322" s="37" t="s">
        <v>600</v>
      </c>
      <c r="E322" s="37" t="str">
        <f t="shared" si="14"/>
        <v>108GPID</v>
      </c>
      <c r="F322" s="2" t="s">
        <v>11</v>
      </c>
      <c r="G322" s="2" t="s">
        <v>817</v>
      </c>
      <c r="H322" s="2" t="s">
        <v>818</v>
      </c>
      <c r="I322" s="2" t="str">
        <f t="shared" ref="I322:I385" si="15">G322&amp;D322</f>
        <v>DGNLPID</v>
      </c>
      <c r="J322" s="2" t="str">
        <f t="shared" ref="J322:J385" si="16">H322&amp;D322</f>
        <v>GNLPID</v>
      </c>
      <c r="K322" s="2" t="s">
        <v>617</v>
      </c>
    </row>
    <row r="323" spans="1:11">
      <c r="A323" s="38" t="s">
        <v>268</v>
      </c>
      <c r="B323" s="38"/>
      <c r="C323" s="79" t="s">
        <v>636</v>
      </c>
      <c r="D323" s="37" t="s">
        <v>601</v>
      </c>
      <c r="E323" s="37" t="str">
        <f t="shared" ref="E323:E386" si="17">C323&amp;D323</f>
        <v>108GPOR</v>
      </c>
      <c r="F323" s="2" t="s">
        <v>11</v>
      </c>
      <c r="G323" s="2" t="s">
        <v>817</v>
      </c>
      <c r="H323" s="2" t="s">
        <v>818</v>
      </c>
      <c r="I323" s="2" t="str">
        <f t="shared" si="15"/>
        <v>DGNLPOR</v>
      </c>
      <c r="J323" s="2" t="str">
        <f t="shared" si="16"/>
        <v>GNLPOR</v>
      </c>
      <c r="K323" s="2" t="s">
        <v>617</v>
      </c>
    </row>
    <row r="324" spans="1:11">
      <c r="A324" s="38" t="s">
        <v>269</v>
      </c>
      <c r="B324" s="38"/>
      <c r="C324" s="79" t="s">
        <v>636</v>
      </c>
      <c r="D324" s="37" t="s">
        <v>166</v>
      </c>
      <c r="E324" s="37" t="str">
        <f t="shared" si="17"/>
        <v>108GPSE</v>
      </c>
      <c r="F324" s="2" t="s">
        <v>11</v>
      </c>
      <c r="G324" s="2" t="s">
        <v>817</v>
      </c>
      <c r="H324" s="2" t="s">
        <v>818</v>
      </c>
      <c r="I324" s="2" t="str">
        <f t="shared" si="15"/>
        <v>DGNLPSE</v>
      </c>
      <c r="J324" s="2" t="str">
        <f t="shared" si="16"/>
        <v>GNLPSE</v>
      </c>
      <c r="K324" s="2" t="s">
        <v>617</v>
      </c>
    </row>
    <row r="325" spans="1:11">
      <c r="A325" s="38" t="s">
        <v>270</v>
      </c>
      <c r="B325" s="38"/>
      <c r="C325" s="79" t="s">
        <v>636</v>
      </c>
      <c r="D325" s="37" t="s">
        <v>28</v>
      </c>
      <c r="E325" s="37" t="str">
        <f t="shared" si="17"/>
        <v>108GPSG</v>
      </c>
      <c r="F325" s="2" t="s">
        <v>11</v>
      </c>
      <c r="G325" s="2" t="s">
        <v>817</v>
      </c>
      <c r="H325" s="2" t="s">
        <v>818</v>
      </c>
      <c r="I325" s="2" t="str">
        <f t="shared" si="15"/>
        <v>DGNLPSG</v>
      </c>
      <c r="J325" s="2" t="str">
        <f t="shared" si="16"/>
        <v>GNLPSG</v>
      </c>
      <c r="K325" s="2" t="s">
        <v>617</v>
      </c>
    </row>
    <row r="326" spans="1:11">
      <c r="A326" s="38" t="s">
        <v>271</v>
      </c>
      <c r="B326" s="38"/>
      <c r="C326" s="79" t="s">
        <v>636</v>
      </c>
      <c r="D326" s="37" t="s">
        <v>607</v>
      </c>
      <c r="E326" s="37" t="str">
        <f t="shared" si="17"/>
        <v>108GPSO</v>
      </c>
      <c r="F326" s="2" t="s">
        <v>11</v>
      </c>
      <c r="G326" s="2" t="s">
        <v>817</v>
      </c>
      <c r="H326" s="2" t="s">
        <v>818</v>
      </c>
      <c r="I326" s="2" t="str">
        <f t="shared" si="15"/>
        <v>DGNLPSO</v>
      </c>
      <c r="J326" s="2" t="str">
        <f t="shared" si="16"/>
        <v>GNLPSO</v>
      </c>
      <c r="K326" s="2" t="s">
        <v>617</v>
      </c>
    </row>
    <row r="327" spans="1:11">
      <c r="A327" s="38" t="s">
        <v>272</v>
      </c>
      <c r="B327" s="38"/>
      <c r="C327" s="79" t="s">
        <v>636</v>
      </c>
      <c r="D327" s="37" t="s">
        <v>28</v>
      </c>
      <c r="E327" s="37" t="str">
        <f t="shared" si="17"/>
        <v>108GPSG</v>
      </c>
      <c r="F327" s="2" t="s">
        <v>11</v>
      </c>
      <c r="G327" s="2" t="s">
        <v>817</v>
      </c>
      <c r="H327" s="2" t="s">
        <v>818</v>
      </c>
      <c r="I327" s="2" t="str">
        <f t="shared" si="15"/>
        <v>DGNLPSG</v>
      </c>
      <c r="J327" s="2" t="str">
        <f t="shared" si="16"/>
        <v>GNLPSG</v>
      </c>
      <c r="K327" s="2" t="s">
        <v>617</v>
      </c>
    </row>
    <row r="328" spans="1:11">
      <c r="A328" s="38" t="s">
        <v>273</v>
      </c>
      <c r="B328" s="38"/>
      <c r="C328" s="79" t="s">
        <v>636</v>
      </c>
      <c r="D328" s="37" t="s">
        <v>28</v>
      </c>
      <c r="E328" s="37" t="str">
        <f t="shared" si="17"/>
        <v>108GPSG</v>
      </c>
      <c r="F328" s="2" t="s">
        <v>11</v>
      </c>
      <c r="G328" s="2" t="s">
        <v>817</v>
      </c>
      <c r="H328" s="2" t="s">
        <v>818</v>
      </c>
      <c r="I328" s="2" t="str">
        <f t="shared" si="15"/>
        <v>DGNLPSG</v>
      </c>
      <c r="J328" s="2" t="str">
        <f t="shared" si="16"/>
        <v>GNLPSG</v>
      </c>
      <c r="K328" s="2" t="s">
        <v>617</v>
      </c>
    </row>
    <row r="329" spans="1:11">
      <c r="A329" s="38" t="s">
        <v>274</v>
      </c>
      <c r="B329" s="38"/>
      <c r="C329" s="79" t="s">
        <v>636</v>
      </c>
      <c r="D329" s="37" t="s">
        <v>602</v>
      </c>
      <c r="E329" s="37" t="str">
        <f t="shared" si="17"/>
        <v>108GPUT</v>
      </c>
      <c r="F329" s="2" t="s">
        <v>11</v>
      </c>
      <c r="G329" s="2" t="s">
        <v>817</v>
      </c>
      <c r="H329" s="2" t="s">
        <v>818</v>
      </c>
      <c r="I329" s="2" t="str">
        <f t="shared" si="15"/>
        <v>DGNLPUT</v>
      </c>
      <c r="J329" s="2" t="str">
        <f t="shared" si="16"/>
        <v>GNLPUT</v>
      </c>
      <c r="K329" s="2" t="s">
        <v>617</v>
      </c>
    </row>
    <row r="330" spans="1:11">
      <c r="A330" s="38" t="s">
        <v>275</v>
      </c>
      <c r="B330" s="38"/>
      <c r="C330" s="79" t="s">
        <v>636</v>
      </c>
      <c r="D330" s="37" t="s">
        <v>603</v>
      </c>
      <c r="E330" s="37" t="str">
        <f t="shared" si="17"/>
        <v>108GPWA</v>
      </c>
      <c r="F330" s="2" t="s">
        <v>11</v>
      </c>
      <c r="G330" s="2" t="s">
        <v>817</v>
      </c>
      <c r="H330" s="2" t="s">
        <v>818</v>
      </c>
      <c r="I330" s="2" t="str">
        <f t="shared" si="15"/>
        <v>DGNLPWA</v>
      </c>
      <c r="J330" s="2" t="str">
        <f t="shared" si="16"/>
        <v>GNLPWA</v>
      </c>
      <c r="K330" s="2" t="s">
        <v>617</v>
      </c>
    </row>
    <row r="331" spans="1:11">
      <c r="A331" s="38" t="s">
        <v>276</v>
      </c>
      <c r="B331" s="38"/>
      <c r="C331" s="79" t="s">
        <v>636</v>
      </c>
      <c r="D331" s="37" t="s">
        <v>604</v>
      </c>
      <c r="E331" s="37" t="str">
        <f t="shared" si="17"/>
        <v>108GPWYP</v>
      </c>
      <c r="F331" s="2" t="s">
        <v>11</v>
      </c>
      <c r="G331" s="2" t="s">
        <v>817</v>
      </c>
      <c r="H331" s="2" t="s">
        <v>818</v>
      </c>
      <c r="I331" s="2" t="str">
        <f t="shared" si="15"/>
        <v>DGNLPWYP</v>
      </c>
      <c r="J331" s="2" t="str">
        <f t="shared" si="16"/>
        <v>GNLPWYP</v>
      </c>
      <c r="K331" s="2" t="s">
        <v>617</v>
      </c>
    </row>
    <row r="332" spans="1:11">
      <c r="A332" s="39" t="s">
        <v>277</v>
      </c>
      <c r="B332" s="39"/>
      <c r="C332" s="79" t="s">
        <v>636</v>
      </c>
      <c r="D332" s="37" t="s">
        <v>605</v>
      </c>
      <c r="E332" s="37" t="str">
        <f t="shared" si="17"/>
        <v>108GPWYU</v>
      </c>
      <c r="F332" s="2" t="s">
        <v>11</v>
      </c>
      <c r="G332" s="2" t="s">
        <v>817</v>
      </c>
      <c r="H332" s="2" t="s">
        <v>818</v>
      </c>
      <c r="I332" s="2" t="str">
        <f t="shared" si="15"/>
        <v>DGNLPWYU</v>
      </c>
      <c r="J332" s="2" t="str">
        <f t="shared" si="16"/>
        <v>GNLPWYU</v>
      </c>
      <c r="K332" s="2" t="s">
        <v>617</v>
      </c>
    </row>
    <row r="333" spans="1:11">
      <c r="A333" s="38" t="s">
        <v>278</v>
      </c>
      <c r="B333" s="38"/>
      <c r="C333" s="79" t="s">
        <v>637</v>
      </c>
      <c r="D333" s="37" t="s">
        <v>28</v>
      </c>
      <c r="E333" s="37" t="str">
        <f t="shared" si="17"/>
        <v>108HPSG</v>
      </c>
      <c r="F333" s="2" t="s">
        <v>11</v>
      </c>
      <c r="G333" s="2" t="s">
        <v>820</v>
      </c>
      <c r="H333" s="2" t="s">
        <v>821</v>
      </c>
      <c r="I333" s="2" t="str">
        <f t="shared" si="15"/>
        <v>DHYDPSG</v>
      </c>
      <c r="J333" s="2" t="str">
        <f t="shared" si="16"/>
        <v>HYDPSG</v>
      </c>
      <c r="K333" s="2" t="s">
        <v>618</v>
      </c>
    </row>
    <row r="334" spans="1:11">
      <c r="A334" s="38" t="s">
        <v>279</v>
      </c>
      <c r="B334" s="38"/>
      <c r="C334" s="79" t="s">
        <v>637</v>
      </c>
      <c r="D334" s="37" t="s">
        <v>28</v>
      </c>
      <c r="E334" s="37" t="str">
        <f t="shared" si="17"/>
        <v>108HPSG</v>
      </c>
      <c r="F334" s="2" t="s">
        <v>11</v>
      </c>
      <c r="G334" s="2" t="s">
        <v>820</v>
      </c>
      <c r="H334" s="2" t="s">
        <v>821</v>
      </c>
      <c r="I334" s="2" t="str">
        <f t="shared" si="15"/>
        <v>DHYDPSG</v>
      </c>
      <c r="J334" s="2" t="str">
        <f t="shared" si="16"/>
        <v>HYDPSG</v>
      </c>
      <c r="K334" s="2" t="s">
        <v>618</v>
      </c>
    </row>
    <row r="335" spans="1:11">
      <c r="A335" s="38" t="s">
        <v>280</v>
      </c>
      <c r="B335" s="38"/>
      <c r="C335" s="79" t="s">
        <v>637</v>
      </c>
      <c r="D335" s="37" t="s">
        <v>28</v>
      </c>
      <c r="E335" s="37" t="str">
        <f t="shared" si="17"/>
        <v>108HPSG</v>
      </c>
      <c r="F335" s="2" t="s">
        <v>11</v>
      </c>
      <c r="G335" s="2" t="s">
        <v>820</v>
      </c>
      <c r="H335" s="2" t="s">
        <v>821</v>
      </c>
      <c r="I335" s="2" t="str">
        <f t="shared" si="15"/>
        <v>DHYDPSG</v>
      </c>
      <c r="J335" s="2" t="str">
        <f t="shared" si="16"/>
        <v>HYDPSG</v>
      </c>
      <c r="K335" s="2" t="s">
        <v>618</v>
      </c>
    </row>
    <row r="336" spans="1:11">
      <c r="A336" s="38" t="s">
        <v>281</v>
      </c>
      <c r="B336" s="38"/>
      <c r="C336" s="79" t="s">
        <v>637</v>
      </c>
      <c r="D336" s="37" t="s">
        <v>28</v>
      </c>
      <c r="E336" s="37" t="str">
        <f t="shared" si="17"/>
        <v>108HPSG</v>
      </c>
      <c r="F336" s="2" t="s">
        <v>11</v>
      </c>
      <c r="G336" s="2" t="s">
        <v>820</v>
      </c>
      <c r="H336" s="2" t="s">
        <v>821</v>
      </c>
      <c r="I336" s="2" t="str">
        <f t="shared" si="15"/>
        <v>DHYDPSG</v>
      </c>
      <c r="J336" s="2" t="str">
        <f t="shared" si="16"/>
        <v>HYDPSG</v>
      </c>
      <c r="K336" s="2" t="s">
        <v>618</v>
      </c>
    </row>
    <row r="337" spans="1:11">
      <c r="A337" s="38" t="s">
        <v>282</v>
      </c>
      <c r="B337" s="38"/>
      <c r="C337" s="79" t="s">
        <v>638</v>
      </c>
      <c r="D337" s="37" t="s">
        <v>166</v>
      </c>
      <c r="E337" s="37" t="str">
        <f t="shared" si="17"/>
        <v>108MPSE</v>
      </c>
      <c r="F337" s="2" t="s">
        <v>11</v>
      </c>
      <c r="G337" s="2" t="s">
        <v>824</v>
      </c>
      <c r="H337" s="2" t="s">
        <v>825</v>
      </c>
      <c r="I337" s="2" t="str">
        <f t="shared" si="15"/>
        <v>DMNGPSE</v>
      </c>
      <c r="J337" s="2" t="str">
        <f t="shared" si="16"/>
        <v>MNGPSE</v>
      </c>
      <c r="K337" s="2" t="s">
        <v>619</v>
      </c>
    </row>
    <row r="338" spans="1:11">
      <c r="A338" s="38" t="s">
        <v>283</v>
      </c>
      <c r="B338" s="38"/>
      <c r="C338" s="79" t="s">
        <v>639</v>
      </c>
      <c r="D338" s="37" t="s">
        <v>28</v>
      </c>
      <c r="E338" s="37" t="str">
        <f t="shared" si="17"/>
        <v>108OPSG</v>
      </c>
      <c r="F338" s="2" t="s">
        <v>11</v>
      </c>
      <c r="G338" s="2" t="s">
        <v>826</v>
      </c>
      <c r="H338" s="2" t="s">
        <v>827</v>
      </c>
      <c r="I338" s="2" t="str">
        <f t="shared" si="15"/>
        <v>DOTHPSG</v>
      </c>
      <c r="J338" s="2" t="str">
        <f t="shared" si="16"/>
        <v>OTHPSG</v>
      </c>
      <c r="K338" s="2" t="s">
        <v>620</v>
      </c>
    </row>
    <row r="339" spans="1:11">
      <c r="A339" s="38" t="s">
        <v>284</v>
      </c>
      <c r="B339" s="38"/>
      <c r="C339" s="79" t="s">
        <v>639</v>
      </c>
      <c r="D339" s="37" t="s">
        <v>28</v>
      </c>
      <c r="E339" s="37" t="str">
        <f t="shared" si="17"/>
        <v>108OPSG</v>
      </c>
      <c r="F339" s="2" t="s">
        <v>11</v>
      </c>
      <c r="G339" s="2" t="s">
        <v>826</v>
      </c>
      <c r="H339" s="2" t="s">
        <v>827</v>
      </c>
      <c r="I339" s="2" t="str">
        <f t="shared" si="15"/>
        <v>DOTHPSG</v>
      </c>
      <c r="J339" s="2" t="str">
        <f t="shared" si="16"/>
        <v>OTHPSG</v>
      </c>
      <c r="K339" s="2" t="s">
        <v>620</v>
      </c>
    </row>
    <row r="340" spans="1:11">
      <c r="A340" s="38" t="s">
        <v>285</v>
      </c>
      <c r="B340" s="38"/>
      <c r="C340" s="79" t="s">
        <v>639</v>
      </c>
      <c r="D340" s="37" t="s">
        <v>28</v>
      </c>
      <c r="E340" s="37" t="str">
        <f t="shared" si="17"/>
        <v>108OPSG</v>
      </c>
      <c r="F340" s="2" t="s">
        <v>11</v>
      </c>
      <c r="G340" s="2" t="s">
        <v>826</v>
      </c>
      <c r="H340" s="2" t="s">
        <v>827</v>
      </c>
      <c r="I340" s="2" t="str">
        <f t="shared" si="15"/>
        <v>DOTHPSG</v>
      </c>
      <c r="J340" s="2" t="str">
        <f t="shared" si="16"/>
        <v>OTHPSG</v>
      </c>
      <c r="K340" s="2" t="s">
        <v>621</v>
      </c>
    </row>
    <row r="341" spans="1:11">
      <c r="A341" s="38" t="s">
        <v>286</v>
      </c>
      <c r="B341" s="38"/>
      <c r="C341" s="79" t="s">
        <v>639</v>
      </c>
      <c r="D341" s="37" t="s">
        <v>28</v>
      </c>
      <c r="E341" s="37" t="str">
        <f t="shared" si="17"/>
        <v>108OPSG</v>
      </c>
      <c r="F341" s="2" t="s">
        <v>11</v>
      </c>
      <c r="G341" s="2" t="s">
        <v>826</v>
      </c>
      <c r="H341" s="2" t="s">
        <v>827</v>
      </c>
      <c r="I341" s="2" t="str">
        <f t="shared" si="15"/>
        <v>DOTHPSG</v>
      </c>
      <c r="J341" s="2" t="str">
        <f t="shared" si="16"/>
        <v>OTHPSG</v>
      </c>
      <c r="K341" s="2" t="s">
        <v>620</v>
      </c>
    </row>
    <row r="342" spans="1:11">
      <c r="A342" s="38" t="s">
        <v>287</v>
      </c>
      <c r="B342" s="38"/>
      <c r="C342" s="79" t="s">
        <v>168</v>
      </c>
      <c r="D342" s="37" t="s">
        <v>28</v>
      </c>
      <c r="E342" s="37" t="str">
        <f t="shared" si="17"/>
        <v>108SPSG</v>
      </c>
      <c r="F342" s="2" t="s">
        <v>11</v>
      </c>
      <c r="G342" s="2" t="s">
        <v>828</v>
      </c>
      <c r="H342" s="2" t="s">
        <v>814</v>
      </c>
      <c r="I342" s="2" t="str">
        <f t="shared" si="15"/>
        <v>DSTMPSG</v>
      </c>
      <c r="J342" s="2" t="str">
        <f t="shared" si="16"/>
        <v>STMPSG</v>
      </c>
      <c r="K342" s="2" t="s">
        <v>615</v>
      </c>
    </row>
    <row r="343" spans="1:11">
      <c r="A343" s="38" t="s">
        <v>288</v>
      </c>
      <c r="B343" s="38"/>
      <c r="C343" s="79" t="s">
        <v>168</v>
      </c>
      <c r="D343" s="37" t="s">
        <v>28</v>
      </c>
      <c r="E343" s="37" t="str">
        <f t="shared" si="17"/>
        <v>108SPSG</v>
      </c>
      <c r="F343" s="2" t="s">
        <v>11</v>
      </c>
      <c r="G343" s="2" t="s">
        <v>828</v>
      </c>
      <c r="H343" s="2" t="s">
        <v>814</v>
      </c>
      <c r="I343" s="2" t="str">
        <f t="shared" si="15"/>
        <v>DSTMPSG</v>
      </c>
      <c r="J343" s="2" t="str">
        <f t="shared" si="16"/>
        <v>STMPSG</v>
      </c>
      <c r="K343" s="2" t="s">
        <v>615</v>
      </c>
    </row>
    <row r="344" spans="1:11">
      <c r="A344" s="38" t="s">
        <v>289</v>
      </c>
      <c r="B344" s="38"/>
      <c r="C344" s="79" t="s">
        <v>168</v>
      </c>
      <c r="D344" s="37" t="s">
        <v>28</v>
      </c>
      <c r="E344" s="37" t="str">
        <f t="shared" si="17"/>
        <v>108SPSG</v>
      </c>
      <c r="F344" s="2" t="s">
        <v>11</v>
      </c>
      <c r="G344" s="2" t="s">
        <v>828</v>
      </c>
      <c r="H344" s="2" t="s">
        <v>814</v>
      </c>
      <c r="I344" s="2" t="str">
        <f t="shared" si="15"/>
        <v>DSTMPSG</v>
      </c>
      <c r="J344" s="2" t="str">
        <f t="shared" si="16"/>
        <v>STMPSG</v>
      </c>
      <c r="K344" s="2" t="s">
        <v>615</v>
      </c>
    </row>
    <row r="345" spans="1:11">
      <c r="A345" s="38" t="s">
        <v>290</v>
      </c>
      <c r="B345" s="38"/>
      <c r="C345" s="79" t="s">
        <v>168</v>
      </c>
      <c r="D345" s="37" t="s">
        <v>28</v>
      </c>
      <c r="E345" s="37" t="str">
        <f t="shared" si="17"/>
        <v>108SPSG</v>
      </c>
      <c r="F345" s="2" t="s">
        <v>11</v>
      </c>
      <c r="G345" s="2" t="s">
        <v>828</v>
      </c>
      <c r="H345" s="2" t="s">
        <v>814</v>
      </c>
      <c r="I345" s="2" t="str">
        <f t="shared" si="15"/>
        <v>DSTMPSG</v>
      </c>
      <c r="J345" s="2" t="str">
        <f t="shared" si="16"/>
        <v>STMPSG</v>
      </c>
      <c r="K345" s="2" t="s">
        <v>615</v>
      </c>
    </row>
    <row r="346" spans="1:11">
      <c r="A346" s="38" t="s">
        <v>291</v>
      </c>
      <c r="B346" s="38"/>
      <c r="C346" s="79" t="s">
        <v>640</v>
      </c>
      <c r="D346" s="37" t="s">
        <v>28</v>
      </c>
      <c r="E346" s="37" t="str">
        <f t="shared" si="17"/>
        <v>108TPSG</v>
      </c>
      <c r="F346" s="2" t="s">
        <v>11</v>
      </c>
      <c r="G346" s="2" t="s">
        <v>829</v>
      </c>
      <c r="H346" s="2" t="s">
        <v>830</v>
      </c>
      <c r="I346" s="2" t="str">
        <f t="shared" si="15"/>
        <v>DTRNPSG</v>
      </c>
      <c r="J346" s="2" t="str">
        <f t="shared" si="16"/>
        <v>TRNPSG</v>
      </c>
      <c r="K346" s="2" t="s">
        <v>622</v>
      </c>
    </row>
    <row r="347" spans="1:11">
      <c r="A347" s="38" t="s">
        <v>292</v>
      </c>
      <c r="B347" s="38"/>
      <c r="C347" s="79" t="s">
        <v>640</v>
      </c>
      <c r="D347" s="37" t="s">
        <v>28</v>
      </c>
      <c r="E347" s="37" t="str">
        <f t="shared" si="17"/>
        <v>108TPSG</v>
      </c>
      <c r="F347" s="2" t="s">
        <v>11</v>
      </c>
      <c r="G347" s="2" t="s">
        <v>829</v>
      </c>
      <c r="H347" s="2" t="s">
        <v>830</v>
      </c>
      <c r="I347" s="2" t="str">
        <f t="shared" si="15"/>
        <v>DTRNPSG</v>
      </c>
      <c r="J347" s="2" t="str">
        <f t="shared" si="16"/>
        <v>TRNPSG</v>
      </c>
      <c r="K347" s="2" t="s">
        <v>622</v>
      </c>
    </row>
    <row r="348" spans="1:11">
      <c r="A348" s="2" t="s">
        <v>293</v>
      </c>
      <c r="B348" s="2"/>
      <c r="C348" s="79" t="s">
        <v>640</v>
      </c>
      <c r="D348" s="37" t="s">
        <v>600</v>
      </c>
      <c r="E348" s="37" t="str">
        <f t="shared" si="17"/>
        <v>108TPID</v>
      </c>
      <c r="F348" s="2" t="s">
        <v>11</v>
      </c>
      <c r="G348" s="2" t="s">
        <v>829</v>
      </c>
      <c r="H348" s="2" t="s">
        <v>830</v>
      </c>
      <c r="I348" s="2" t="str">
        <f t="shared" si="15"/>
        <v>DTRNPID</v>
      </c>
      <c r="J348" s="2" t="str">
        <f t="shared" si="16"/>
        <v>TRNPID</v>
      </c>
      <c r="K348" s="2" t="s">
        <v>622</v>
      </c>
    </row>
    <row r="349" spans="1:11">
      <c r="A349" s="38" t="s">
        <v>294</v>
      </c>
      <c r="B349" s="38"/>
      <c r="C349" s="79" t="s">
        <v>640</v>
      </c>
      <c r="D349" s="37" t="s">
        <v>28</v>
      </c>
      <c r="E349" s="37" t="str">
        <f t="shared" si="17"/>
        <v>108TPSG</v>
      </c>
      <c r="F349" s="2" t="s">
        <v>11</v>
      </c>
      <c r="G349" s="2" t="s">
        <v>829</v>
      </c>
      <c r="H349" s="2" t="s">
        <v>830</v>
      </c>
      <c r="I349" s="2" t="str">
        <f t="shared" si="15"/>
        <v>DTRNPSG</v>
      </c>
      <c r="J349" s="2" t="str">
        <f t="shared" si="16"/>
        <v>TRNPSG</v>
      </c>
      <c r="K349" s="2" t="s">
        <v>622</v>
      </c>
    </row>
    <row r="350" spans="1:11">
      <c r="A350" s="38" t="s">
        <v>295</v>
      </c>
      <c r="B350" s="38"/>
      <c r="C350" s="79" t="s">
        <v>641</v>
      </c>
      <c r="D350" s="37" t="s">
        <v>599</v>
      </c>
      <c r="E350" s="37" t="str">
        <f t="shared" si="17"/>
        <v>111GPCA</v>
      </c>
      <c r="F350" s="2" t="s">
        <v>625</v>
      </c>
      <c r="G350" s="2" t="s">
        <v>819</v>
      </c>
      <c r="H350" s="2" t="s">
        <v>818</v>
      </c>
      <c r="I350" s="2" t="str">
        <f t="shared" si="15"/>
        <v>AGNLPCA</v>
      </c>
      <c r="J350" s="2" t="str">
        <f t="shared" si="16"/>
        <v>GNLPCA</v>
      </c>
      <c r="K350" s="2" t="s">
        <v>617</v>
      </c>
    </row>
    <row r="351" spans="1:11">
      <c r="A351" s="38" t="s">
        <v>296</v>
      </c>
      <c r="B351" s="38"/>
      <c r="C351" s="79" t="s">
        <v>641</v>
      </c>
      <c r="D351" s="37" t="s">
        <v>606</v>
      </c>
      <c r="E351" s="37" t="str">
        <f t="shared" si="17"/>
        <v>111GPCN</v>
      </c>
      <c r="F351" s="2" t="s">
        <v>625</v>
      </c>
      <c r="G351" s="2" t="s">
        <v>819</v>
      </c>
      <c r="H351" s="2" t="s">
        <v>818</v>
      </c>
      <c r="I351" s="2" t="str">
        <f t="shared" si="15"/>
        <v>AGNLPCN</v>
      </c>
      <c r="J351" s="2" t="str">
        <f t="shared" si="16"/>
        <v>GNLPCN</v>
      </c>
      <c r="K351" s="2" t="s">
        <v>617</v>
      </c>
    </row>
    <row r="352" spans="1:11">
      <c r="A352" s="38" t="s">
        <v>297</v>
      </c>
      <c r="B352" s="38"/>
      <c r="C352" s="79" t="s">
        <v>641</v>
      </c>
      <c r="D352" s="37" t="s">
        <v>601</v>
      </c>
      <c r="E352" s="37" t="str">
        <f t="shared" si="17"/>
        <v>111GPOR</v>
      </c>
      <c r="F352" s="2" t="s">
        <v>625</v>
      </c>
      <c r="G352" s="2" t="s">
        <v>819</v>
      </c>
      <c r="H352" s="2" t="s">
        <v>818</v>
      </c>
      <c r="I352" s="2" t="str">
        <f t="shared" si="15"/>
        <v>AGNLPOR</v>
      </c>
      <c r="J352" s="2" t="str">
        <f t="shared" si="16"/>
        <v>GNLPOR</v>
      </c>
      <c r="K352" s="2" t="s">
        <v>617</v>
      </c>
    </row>
    <row r="353" spans="1:11">
      <c r="A353" s="38" t="s">
        <v>298</v>
      </c>
      <c r="B353" s="38"/>
      <c r="C353" s="79" t="s">
        <v>641</v>
      </c>
      <c r="D353" s="37" t="s">
        <v>607</v>
      </c>
      <c r="E353" s="37" t="str">
        <f t="shared" si="17"/>
        <v>111GPSO</v>
      </c>
      <c r="F353" s="2" t="s">
        <v>625</v>
      </c>
      <c r="G353" s="2" t="s">
        <v>819</v>
      </c>
      <c r="H353" s="2" t="s">
        <v>818</v>
      </c>
      <c r="I353" s="2" t="str">
        <f t="shared" si="15"/>
        <v>AGNLPSO</v>
      </c>
      <c r="J353" s="2" t="str">
        <f t="shared" si="16"/>
        <v>GNLPSO</v>
      </c>
      <c r="K353" s="2" t="s">
        <v>617</v>
      </c>
    </row>
    <row r="354" spans="1:11">
      <c r="A354" s="38" t="s">
        <v>299</v>
      </c>
      <c r="B354" s="38"/>
      <c r="C354" s="79" t="s">
        <v>641</v>
      </c>
      <c r="D354" s="37" t="s">
        <v>602</v>
      </c>
      <c r="E354" s="37" t="str">
        <f t="shared" si="17"/>
        <v>111GPUT</v>
      </c>
      <c r="F354" s="2" t="s">
        <v>625</v>
      </c>
      <c r="G354" s="2" t="s">
        <v>819</v>
      </c>
      <c r="H354" s="2" t="s">
        <v>818</v>
      </c>
      <c r="I354" s="2" t="str">
        <f t="shared" si="15"/>
        <v>AGNLPUT</v>
      </c>
      <c r="J354" s="2" t="str">
        <f t="shared" si="16"/>
        <v>GNLPUT</v>
      </c>
      <c r="K354" s="2" t="s">
        <v>617</v>
      </c>
    </row>
    <row r="355" spans="1:11">
      <c r="A355" s="38" t="s">
        <v>300</v>
      </c>
      <c r="B355" s="38"/>
      <c r="C355" s="79" t="s">
        <v>641</v>
      </c>
      <c r="D355" s="37" t="s">
        <v>603</v>
      </c>
      <c r="E355" s="37" t="str">
        <f t="shared" si="17"/>
        <v>111GPWA</v>
      </c>
      <c r="F355" s="2" t="s">
        <v>625</v>
      </c>
      <c r="G355" s="2" t="s">
        <v>819</v>
      </c>
      <c r="H355" s="2" t="s">
        <v>818</v>
      </c>
      <c r="I355" s="2" t="str">
        <f t="shared" si="15"/>
        <v>AGNLPWA</v>
      </c>
      <c r="J355" s="2" t="str">
        <f t="shared" si="16"/>
        <v>GNLPWA</v>
      </c>
      <c r="K355" s="2" t="s">
        <v>617</v>
      </c>
    </row>
    <row r="356" spans="1:11">
      <c r="A356" s="38" t="s">
        <v>301</v>
      </c>
      <c r="B356" s="38"/>
      <c r="C356" s="79" t="s">
        <v>641</v>
      </c>
      <c r="D356" s="37" t="s">
        <v>604</v>
      </c>
      <c r="E356" s="37" t="str">
        <f t="shared" si="17"/>
        <v>111GPWYP</v>
      </c>
      <c r="F356" s="2" t="s">
        <v>625</v>
      </c>
      <c r="G356" s="2" t="s">
        <v>819</v>
      </c>
      <c r="H356" s="2" t="s">
        <v>818</v>
      </c>
      <c r="I356" s="2" t="str">
        <f t="shared" si="15"/>
        <v>AGNLPWYP</v>
      </c>
      <c r="J356" s="2" t="str">
        <f t="shared" si="16"/>
        <v>GNLPWYP</v>
      </c>
      <c r="K356" s="2" t="s">
        <v>617</v>
      </c>
    </row>
    <row r="357" spans="1:11">
      <c r="A357" s="38" t="s">
        <v>302</v>
      </c>
      <c r="B357" s="38"/>
      <c r="C357" s="79" t="s">
        <v>641</v>
      </c>
      <c r="D357" s="37" t="s">
        <v>605</v>
      </c>
      <c r="E357" s="37" t="str">
        <f t="shared" si="17"/>
        <v>111GPWYU</v>
      </c>
      <c r="F357" s="2" t="s">
        <v>625</v>
      </c>
      <c r="G357" s="2" t="s">
        <v>819</v>
      </c>
      <c r="H357" s="2" t="s">
        <v>818</v>
      </c>
      <c r="I357" s="2" t="str">
        <f t="shared" si="15"/>
        <v>AGNLPWYU</v>
      </c>
      <c r="J357" s="2" t="str">
        <f t="shared" si="16"/>
        <v>GNLPWYU</v>
      </c>
      <c r="K357" s="2" t="s">
        <v>617</v>
      </c>
    </row>
    <row r="358" spans="1:11">
      <c r="A358" s="38" t="s">
        <v>303</v>
      </c>
      <c r="B358" s="38"/>
      <c r="C358" s="79" t="s">
        <v>642</v>
      </c>
      <c r="D358" s="37" t="s">
        <v>28</v>
      </c>
      <c r="E358" s="37" t="str">
        <f t="shared" si="17"/>
        <v>111HPSG</v>
      </c>
      <c r="F358" s="2" t="s">
        <v>625</v>
      </c>
      <c r="G358" s="2" t="s">
        <v>820</v>
      </c>
      <c r="H358" s="2" t="s">
        <v>821</v>
      </c>
      <c r="I358" s="2" t="str">
        <f t="shared" si="15"/>
        <v>DHYDPSG</v>
      </c>
      <c r="J358" s="2" t="str">
        <f t="shared" si="16"/>
        <v>HYDPSG</v>
      </c>
      <c r="K358" s="2" t="s">
        <v>618</v>
      </c>
    </row>
    <row r="359" spans="1:11">
      <c r="A359" s="38" t="s">
        <v>304</v>
      </c>
      <c r="B359" s="38"/>
      <c r="C359" s="79" t="s">
        <v>642</v>
      </c>
      <c r="D359" s="37" t="s">
        <v>28</v>
      </c>
      <c r="E359" s="37" t="str">
        <f t="shared" si="17"/>
        <v>111HPSG</v>
      </c>
      <c r="F359" s="2" t="s">
        <v>625</v>
      </c>
      <c r="G359" s="2" t="s">
        <v>820</v>
      </c>
      <c r="H359" s="2" t="s">
        <v>821</v>
      </c>
      <c r="I359" s="2" t="str">
        <f t="shared" si="15"/>
        <v>DHYDPSG</v>
      </c>
      <c r="J359" s="2" t="str">
        <f t="shared" si="16"/>
        <v>HYDPSG</v>
      </c>
      <c r="K359" s="2" t="s">
        <v>618</v>
      </c>
    </row>
    <row r="360" spans="1:11">
      <c r="A360" s="38" t="s">
        <v>305</v>
      </c>
      <c r="B360" s="38"/>
      <c r="C360" s="79" t="s">
        <v>643</v>
      </c>
      <c r="D360" s="37" t="s">
        <v>606</v>
      </c>
      <c r="E360" s="37" t="str">
        <f t="shared" si="17"/>
        <v>111IPCN</v>
      </c>
      <c r="F360" s="2" t="s">
        <v>625</v>
      </c>
      <c r="G360" s="2" t="s">
        <v>822</v>
      </c>
      <c r="H360" s="2" t="s">
        <v>823</v>
      </c>
      <c r="I360" s="2" t="str">
        <f t="shared" si="15"/>
        <v>DINTPCN</v>
      </c>
      <c r="J360" s="2" t="str">
        <f t="shared" si="16"/>
        <v>INTPCN</v>
      </c>
      <c r="K360" s="2" t="s">
        <v>627</v>
      </c>
    </row>
    <row r="361" spans="1:11">
      <c r="A361" s="38" t="s">
        <v>306</v>
      </c>
      <c r="B361" s="38"/>
      <c r="C361" s="79" t="s">
        <v>643</v>
      </c>
      <c r="D361" s="37" t="s">
        <v>28</v>
      </c>
      <c r="E361" s="37" t="str">
        <f t="shared" si="17"/>
        <v>111IPSG</v>
      </c>
      <c r="F361" s="2" t="s">
        <v>625</v>
      </c>
      <c r="G361" s="2" t="s">
        <v>822</v>
      </c>
      <c r="H361" s="2" t="s">
        <v>823</v>
      </c>
      <c r="I361" s="2" t="str">
        <f t="shared" si="15"/>
        <v>DINTPSG</v>
      </c>
      <c r="J361" s="2" t="str">
        <f t="shared" si="16"/>
        <v>INTPSG</v>
      </c>
      <c r="K361" s="2" t="s">
        <v>627</v>
      </c>
    </row>
    <row r="362" spans="1:11">
      <c r="A362" s="38" t="s">
        <v>307</v>
      </c>
      <c r="B362" s="38"/>
      <c r="C362" s="79" t="s">
        <v>643</v>
      </c>
      <c r="D362" s="37" t="s">
        <v>600</v>
      </c>
      <c r="E362" s="37" t="str">
        <f t="shared" si="17"/>
        <v>111IPID</v>
      </c>
      <c r="F362" s="2" t="s">
        <v>625</v>
      </c>
      <c r="G362" s="2" t="s">
        <v>822</v>
      </c>
      <c r="H362" s="2" t="s">
        <v>823</v>
      </c>
      <c r="I362" s="2" t="str">
        <f t="shared" si="15"/>
        <v>DINTPID</v>
      </c>
      <c r="J362" s="2" t="str">
        <f t="shared" si="16"/>
        <v>INTPID</v>
      </c>
      <c r="K362" s="2" t="s">
        <v>627</v>
      </c>
    </row>
    <row r="363" spans="1:11">
      <c r="A363" s="38" t="s">
        <v>308</v>
      </c>
      <c r="B363" s="38"/>
      <c r="C363" s="79" t="s">
        <v>643</v>
      </c>
      <c r="D363" s="37" t="s">
        <v>601</v>
      </c>
      <c r="E363" s="37" t="str">
        <f t="shared" si="17"/>
        <v>111IPOR</v>
      </c>
      <c r="F363" s="2" t="s">
        <v>625</v>
      </c>
      <c r="G363" s="2" t="s">
        <v>822</v>
      </c>
      <c r="H363" s="2" t="s">
        <v>823</v>
      </c>
      <c r="I363" s="2" t="str">
        <f t="shared" si="15"/>
        <v>DINTPOR</v>
      </c>
      <c r="J363" s="2" t="str">
        <f t="shared" si="16"/>
        <v>INTPOR</v>
      </c>
      <c r="K363" s="2" t="s">
        <v>627</v>
      </c>
    </row>
    <row r="364" spans="1:11">
      <c r="A364" s="38" t="s">
        <v>309</v>
      </c>
      <c r="B364" s="38"/>
      <c r="C364" s="79" t="s">
        <v>643</v>
      </c>
      <c r="D364" s="37" t="s">
        <v>166</v>
      </c>
      <c r="E364" s="37" t="str">
        <f t="shared" si="17"/>
        <v>111IPSE</v>
      </c>
      <c r="F364" s="2" t="s">
        <v>625</v>
      </c>
      <c r="G364" s="2" t="s">
        <v>822</v>
      </c>
      <c r="H364" s="2" t="s">
        <v>823</v>
      </c>
      <c r="I364" s="2" t="str">
        <f t="shared" si="15"/>
        <v>DINTPSE</v>
      </c>
      <c r="J364" s="2" t="str">
        <f t="shared" si="16"/>
        <v>INTPSE</v>
      </c>
      <c r="K364" s="2" t="s">
        <v>627</v>
      </c>
    </row>
    <row r="365" spans="1:11">
      <c r="A365" s="38" t="s">
        <v>310</v>
      </c>
      <c r="B365" s="38"/>
      <c r="C365" s="79" t="s">
        <v>643</v>
      </c>
      <c r="D365" s="37" t="s">
        <v>28</v>
      </c>
      <c r="E365" s="37" t="str">
        <f t="shared" si="17"/>
        <v>111IPSG</v>
      </c>
      <c r="F365" s="2" t="s">
        <v>625</v>
      </c>
      <c r="G365" s="2" t="s">
        <v>822</v>
      </c>
      <c r="H365" s="2" t="s">
        <v>823</v>
      </c>
      <c r="I365" s="2" t="str">
        <f t="shared" si="15"/>
        <v>DINTPSG</v>
      </c>
      <c r="J365" s="2" t="str">
        <f t="shared" si="16"/>
        <v>INTPSG</v>
      </c>
      <c r="K365" s="2" t="s">
        <v>627</v>
      </c>
    </row>
    <row r="366" spans="1:11">
      <c r="A366" s="38" t="s">
        <v>311</v>
      </c>
      <c r="B366" s="38"/>
      <c r="C366" s="79" t="s">
        <v>643</v>
      </c>
      <c r="D366" s="37" t="s">
        <v>28</v>
      </c>
      <c r="E366" s="37" t="str">
        <f t="shared" si="17"/>
        <v>111IPSG</v>
      </c>
      <c r="F366" s="2" t="s">
        <v>625</v>
      </c>
      <c r="G366" s="2" t="s">
        <v>822</v>
      </c>
      <c r="H366" s="2" t="s">
        <v>823</v>
      </c>
      <c r="I366" s="2" t="str">
        <f t="shared" si="15"/>
        <v>DINTPSG</v>
      </c>
      <c r="J366" s="2" t="str">
        <f t="shared" si="16"/>
        <v>INTPSG</v>
      </c>
      <c r="K366" s="2" t="s">
        <v>627</v>
      </c>
    </row>
    <row r="367" spans="1:11">
      <c r="A367" s="38" t="s">
        <v>312</v>
      </c>
      <c r="B367" s="38"/>
      <c r="C367" s="79" t="s">
        <v>643</v>
      </c>
      <c r="D367" s="37" t="s">
        <v>28</v>
      </c>
      <c r="E367" s="37" t="str">
        <f t="shared" si="17"/>
        <v>111IPSG</v>
      </c>
      <c r="F367" s="2" t="s">
        <v>625</v>
      </c>
      <c r="G367" s="2" t="s">
        <v>822</v>
      </c>
      <c r="H367" s="2" t="s">
        <v>823</v>
      </c>
      <c r="I367" s="2" t="str">
        <f t="shared" si="15"/>
        <v>DINTPSG</v>
      </c>
      <c r="J367" s="2" t="str">
        <f t="shared" si="16"/>
        <v>INTPSG</v>
      </c>
      <c r="K367" s="2" t="s">
        <v>627</v>
      </c>
    </row>
    <row r="368" spans="1:11">
      <c r="A368" s="38" t="s">
        <v>313</v>
      </c>
      <c r="B368" s="38"/>
      <c r="C368" s="79" t="s">
        <v>643</v>
      </c>
      <c r="D368" s="37" t="s">
        <v>28</v>
      </c>
      <c r="E368" s="37" t="str">
        <f t="shared" si="17"/>
        <v>111IPSG</v>
      </c>
      <c r="F368" s="2" t="s">
        <v>625</v>
      </c>
      <c r="G368" s="2" t="s">
        <v>822</v>
      </c>
      <c r="H368" s="2" t="s">
        <v>823</v>
      </c>
      <c r="I368" s="2" t="str">
        <f t="shared" si="15"/>
        <v>DINTPSG</v>
      </c>
      <c r="J368" s="2" t="str">
        <f t="shared" si="16"/>
        <v>INTPSG</v>
      </c>
      <c r="K368" s="2" t="s">
        <v>627</v>
      </c>
    </row>
    <row r="369" spans="1:11">
      <c r="A369" s="38" t="s">
        <v>314</v>
      </c>
      <c r="B369" s="38"/>
      <c r="C369" s="79" t="s">
        <v>643</v>
      </c>
      <c r="D369" s="37" t="s">
        <v>28</v>
      </c>
      <c r="E369" s="37" t="str">
        <f t="shared" si="17"/>
        <v>111IPSG</v>
      </c>
      <c r="F369" s="2" t="s">
        <v>625</v>
      </c>
      <c r="G369" s="2" t="s">
        <v>822</v>
      </c>
      <c r="H369" s="2" t="s">
        <v>823</v>
      </c>
      <c r="I369" s="2" t="str">
        <f t="shared" si="15"/>
        <v>DINTPSG</v>
      </c>
      <c r="J369" s="2" t="str">
        <f t="shared" si="16"/>
        <v>INTPSG</v>
      </c>
      <c r="K369" s="2" t="s">
        <v>627</v>
      </c>
    </row>
    <row r="370" spans="1:11">
      <c r="A370" s="38" t="s">
        <v>315</v>
      </c>
      <c r="B370" s="38"/>
      <c r="C370" s="79" t="s">
        <v>643</v>
      </c>
      <c r="D370" s="37" t="s">
        <v>602</v>
      </c>
      <c r="E370" s="37" t="str">
        <f t="shared" si="17"/>
        <v>111IPUT</v>
      </c>
      <c r="F370" s="2" t="s">
        <v>625</v>
      </c>
      <c r="G370" s="2" t="s">
        <v>822</v>
      </c>
      <c r="H370" s="2" t="s">
        <v>823</v>
      </c>
      <c r="I370" s="2" t="str">
        <f t="shared" si="15"/>
        <v>DINTPUT</v>
      </c>
      <c r="J370" s="2" t="str">
        <f t="shared" si="16"/>
        <v>INTPUT</v>
      </c>
      <c r="K370" s="2" t="s">
        <v>627</v>
      </c>
    </row>
    <row r="371" spans="1:11">
      <c r="A371" s="38" t="s">
        <v>316</v>
      </c>
      <c r="B371" s="38"/>
      <c r="C371" s="79" t="s">
        <v>643</v>
      </c>
      <c r="D371" s="37" t="s">
        <v>603</v>
      </c>
      <c r="E371" s="37" t="str">
        <f t="shared" si="17"/>
        <v>111IPWA</v>
      </c>
      <c r="F371" s="2" t="s">
        <v>625</v>
      </c>
      <c r="G371" s="2" t="s">
        <v>822</v>
      </c>
      <c r="H371" s="2" t="s">
        <v>823</v>
      </c>
      <c r="I371" s="2" t="str">
        <f t="shared" si="15"/>
        <v>DINTPWA</v>
      </c>
      <c r="J371" s="2" t="str">
        <f t="shared" si="16"/>
        <v>INTPWA</v>
      </c>
      <c r="K371" s="2" t="s">
        <v>627</v>
      </c>
    </row>
    <row r="372" spans="1:11">
      <c r="A372" s="38" t="s">
        <v>317</v>
      </c>
      <c r="B372" s="38"/>
      <c r="C372" s="79" t="s">
        <v>643</v>
      </c>
      <c r="D372" s="37" t="s">
        <v>604</v>
      </c>
      <c r="E372" s="37" t="str">
        <f t="shared" si="17"/>
        <v>111IPWYP</v>
      </c>
      <c r="F372" s="2" t="s">
        <v>625</v>
      </c>
      <c r="G372" s="2" t="s">
        <v>822</v>
      </c>
      <c r="H372" s="2" t="s">
        <v>823</v>
      </c>
      <c r="I372" s="2" t="str">
        <f t="shared" si="15"/>
        <v>DINTPWYP</v>
      </c>
      <c r="J372" s="2" t="str">
        <f t="shared" si="16"/>
        <v>INTPWYP</v>
      </c>
      <c r="K372" s="2" t="s">
        <v>627</v>
      </c>
    </row>
    <row r="373" spans="1:11">
      <c r="A373" s="9" t="s">
        <v>544</v>
      </c>
      <c r="B373" s="9"/>
      <c r="C373" s="42" t="s">
        <v>635</v>
      </c>
      <c r="D373" s="37" t="s">
        <v>599</v>
      </c>
      <c r="E373" s="37" t="str">
        <f t="shared" si="17"/>
        <v>403GPCA</v>
      </c>
      <c r="F373" s="2" t="s">
        <v>10</v>
      </c>
      <c r="G373" s="2" t="s">
        <v>817</v>
      </c>
      <c r="H373" s="2" t="s">
        <v>818</v>
      </c>
      <c r="I373" s="2" t="str">
        <f t="shared" si="15"/>
        <v>DGNLPCA</v>
      </c>
      <c r="J373" s="2" t="str">
        <f t="shared" si="16"/>
        <v>GNLPCA</v>
      </c>
      <c r="K373" s="2" t="s">
        <v>617</v>
      </c>
    </row>
    <row r="374" spans="1:11">
      <c r="A374" s="9" t="s">
        <v>545</v>
      </c>
      <c r="B374" s="9"/>
      <c r="C374" s="42" t="s">
        <v>635</v>
      </c>
      <c r="D374" s="37" t="s">
        <v>606</v>
      </c>
      <c r="E374" s="37" t="str">
        <f t="shared" si="17"/>
        <v>403GPCN</v>
      </c>
      <c r="F374" s="2" t="s">
        <v>10</v>
      </c>
      <c r="G374" s="2" t="s">
        <v>817</v>
      </c>
      <c r="H374" s="2" t="s">
        <v>818</v>
      </c>
      <c r="I374" s="2" t="str">
        <f t="shared" si="15"/>
        <v>DGNLPCN</v>
      </c>
      <c r="J374" s="2" t="str">
        <f t="shared" si="16"/>
        <v>GNLPCN</v>
      </c>
      <c r="K374" s="2" t="s">
        <v>617</v>
      </c>
    </row>
    <row r="375" spans="1:11">
      <c r="A375" s="9" t="s">
        <v>546</v>
      </c>
      <c r="B375" s="9"/>
      <c r="C375" s="42" t="s">
        <v>635</v>
      </c>
      <c r="D375" s="37" t="s">
        <v>28</v>
      </c>
      <c r="E375" s="37" t="str">
        <f t="shared" si="17"/>
        <v>403GPSG</v>
      </c>
      <c r="F375" s="2" t="s">
        <v>10</v>
      </c>
      <c r="G375" s="2" t="s">
        <v>817</v>
      </c>
      <c r="H375" s="2" t="s">
        <v>818</v>
      </c>
      <c r="I375" s="2" t="str">
        <f t="shared" si="15"/>
        <v>DGNLPSG</v>
      </c>
      <c r="J375" s="2" t="str">
        <f t="shared" si="16"/>
        <v>GNLPSG</v>
      </c>
      <c r="K375" s="2" t="s">
        <v>617</v>
      </c>
    </row>
    <row r="376" spans="1:11">
      <c r="A376" s="9" t="s">
        <v>547</v>
      </c>
      <c r="B376" s="9"/>
      <c r="C376" s="42" t="s">
        <v>635</v>
      </c>
      <c r="D376" s="37" t="s">
        <v>28</v>
      </c>
      <c r="E376" s="37" t="str">
        <f t="shared" si="17"/>
        <v>403GPSG</v>
      </c>
      <c r="F376" s="2" t="s">
        <v>10</v>
      </c>
      <c r="G376" s="2" t="s">
        <v>817</v>
      </c>
      <c r="H376" s="2" t="s">
        <v>818</v>
      </c>
      <c r="I376" s="2" t="str">
        <f t="shared" si="15"/>
        <v>DGNLPSG</v>
      </c>
      <c r="J376" s="2" t="str">
        <f t="shared" si="16"/>
        <v>GNLPSG</v>
      </c>
      <c r="K376" s="2" t="s">
        <v>617</v>
      </c>
    </row>
    <row r="377" spans="1:11">
      <c r="A377" s="9" t="s">
        <v>548</v>
      </c>
      <c r="B377" s="9"/>
      <c r="C377" s="42" t="s">
        <v>635</v>
      </c>
      <c r="D377" s="37" t="s">
        <v>600</v>
      </c>
      <c r="E377" s="37" t="str">
        <f t="shared" si="17"/>
        <v>403GPID</v>
      </c>
      <c r="F377" s="2" t="s">
        <v>10</v>
      </c>
      <c r="G377" s="2" t="s">
        <v>817</v>
      </c>
      <c r="H377" s="2" t="s">
        <v>818</v>
      </c>
      <c r="I377" s="2" t="str">
        <f t="shared" si="15"/>
        <v>DGNLPID</v>
      </c>
      <c r="J377" s="2" t="str">
        <f t="shared" si="16"/>
        <v>GNLPID</v>
      </c>
      <c r="K377" s="2" t="s">
        <v>617</v>
      </c>
    </row>
    <row r="378" spans="1:11">
      <c r="A378" s="9" t="s">
        <v>549</v>
      </c>
      <c r="B378" s="9"/>
      <c r="C378" s="42" t="s">
        <v>635</v>
      </c>
      <c r="D378" s="37" t="s">
        <v>601</v>
      </c>
      <c r="E378" s="37" t="str">
        <f t="shared" si="17"/>
        <v>403GPOR</v>
      </c>
      <c r="F378" s="2" t="s">
        <v>10</v>
      </c>
      <c r="G378" s="2" t="s">
        <v>817</v>
      </c>
      <c r="H378" s="2" t="s">
        <v>818</v>
      </c>
      <c r="I378" s="2" t="str">
        <f t="shared" si="15"/>
        <v>DGNLPOR</v>
      </c>
      <c r="J378" s="2" t="str">
        <f t="shared" si="16"/>
        <v>GNLPOR</v>
      </c>
      <c r="K378" s="2" t="s">
        <v>617</v>
      </c>
    </row>
    <row r="379" spans="1:11">
      <c r="A379" s="9" t="s">
        <v>550</v>
      </c>
      <c r="B379" s="9"/>
      <c r="C379" s="42" t="s">
        <v>635</v>
      </c>
      <c r="D379" s="37" t="s">
        <v>166</v>
      </c>
      <c r="E379" s="37" t="str">
        <f t="shared" si="17"/>
        <v>403GPSE</v>
      </c>
      <c r="F379" s="2" t="s">
        <v>10</v>
      </c>
      <c r="G379" s="2" t="s">
        <v>817</v>
      </c>
      <c r="H379" s="2" t="s">
        <v>818</v>
      </c>
      <c r="I379" s="2" t="str">
        <f t="shared" si="15"/>
        <v>DGNLPSE</v>
      </c>
      <c r="J379" s="2" t="str">
        <f t="shared" si="16"/>
        <v>GNLPSE</v>
      </c>
      <c r="K379" s="2" t="s">
        <v>617</v>
      </c>
    </row>
    <row r="380" spans="1:11">
      <c r="A380" s="9" t="s">
        <v>551</v>
      </c>
      <c r="B380" s="9"/>
      <c r="C380" s="42" t="s">
        <v>635</v>
      </c>
      <c r="D380" s="37" t="s">
        <v>28</v>
      </c>
      <c r="E380" s="37" t="str">
        <f t="shared" si="17"/>
        <v>403GPSG</v>
      </c>
      <c r="F380" s="2" t="s">
        <v>10</v>
      </c>
      <c r="G380" s="2" t="s">
        <v>817</v>
      </c>
      <c r="H380" s="2" t="s">
        <v>818</v>
      </c>
      <c r="I380" s="2" t="str">
        <f t="shared" si="15"/>
        <v>DGNLPSG</v>
      </c>
      <c r="J380" s="2" t="str">
        <f t="shared" si="16"/>
        <v>GNLPSG</v>
      </c>
      <c r="K380" s="2" t="s">
        <v>617</v>
      </c>
    </row>
    <row r="381" spans="1:11">
      <c r="A381" s="9" t="s">
        <v>552</v>
      </c>
      <c r="B381" s="9"/>
      <c r="C381" s="42" t="s">
        <v>635</v>
      </c>
      <c r="D381" s="37" t="s">
        <v>607</v>
      </c>
      <c r="E381" s="37" t="str">
        <f t="shared" si="17"/>
        <v>403GPSO</v>
      </c>
      <c r="F381" s="2" t="s">
        <v>10</v>
      </c>
      <c r="G381" s="2" t="s">
        <v>817</v>
      </c>
      <c r="H381" s="2" t="s">
        <v>818</v>
      </c>
      <c r="I381" s="2" t="str">
        <f t="shared" si="15"/>
        <v>DGNLPSO</v>
      </c>
      <c r="J381" s="2" t="str">
        <f t="shared" si="16"/>
        <v>GNLPSO</v>
      </c>
      <c r="K381" s="2" t="s">
        <v>617</v>
      </c>
    </row>
    <row r="382" spans="1:11">
      <c r="A382" s="9" t="s">
        <v>553</v>
      </c>
      <c r="B382" s="9"/>
      <c r="C382" s="42" t="s">
        <v>635</v>
      </c>
      <c r="D382" s="37" t="s">
        <v>28</v>
      </c>
      <c r="E382" s="37" t="str">
        <f t="shared" si="17"/>
        <v>403GPSG</v>
      </c>
      <c r="F382" s="2" t="s">
        <v>10</v>
      </c>
      <c r="G382" s="2" t="s">
        <v>817</v>
      </c>
      <c r="H382" s="2" t="s">
        <v>818</v>
      </c>
      <c r="I382" s="2" t="str">
        <f t="shared" si="15"/>
        <v>DGNLPSG</v>
      </c>
      <c r="J382" s="2" t="str">
        <f t="shared" si="16"/>
        <v>GNLPSG</v>
      </c>
      <c r="K382" s="2" t="s">
        <v>617</v>
      </c>
    </row>
    <row r="383" spans="1:11">
      <c r="A383" s="9" t="s">
        <v>554</v>
      </c>
      <c r="B383" s="9"/>
      <c r="C383" s="42" t="s">
        <v>635</v>
      </c>
      <c r="D383" s="37" t="s">
        <v>28</v>
      </c>
      <c r="E383" s="37" t="str">
        <f t="shared" si="17"/>
        <v>403GPSG</v>
      </c>
      <c r="F383" s="2" t="s">
        <v>10</v>
      </c>
      <c r="G383" s="2" t="s">
        <v>817</v>
      </c>
      <c r="H383" s="2" t="s">
        <v>818</v>
      </c>
      <c r="I383" s="2" t="str">
        <f t="shared" si="15"/>
        <v>DGNLPSG</v>
      </c>
      <c r="J383" s="2" t="str">
        <f t="shared" si="16"/>
        <v>GNLPSG</v>
      </c>
      <c r="K383" s="2" t="s">
        <v>617</v>
      </c>
    </row>
    <row r="384" spans="1:11">
      <c r="A384" s="9" t="s">
        <v>555</v>
      </c>
      <c r="B384" s="9"/>
      <c r="C384" s="42" t="s">
        <v>635</v>
      </c>
      <c r="D384" s="37" t="s">
        <v>602</v>
      </c>
      <c r="E384" s="37" t="str">
        <f t="shared" si="17"/>
        <v>403GPUT</v>
      </c>
      <c r="F384" s="2" t="s">
        <v>10</v>
      </c>
      <c r="G384" s="2" t="s">
        <v>817</v>
      </c>
      <c r="H384" s="2" t="s">
        <v>818</v>
      </c>
      <c r="I384" s="2" t="str">
        <f t="shared" si="15"/>
        <v>DGNLPUT</v>
      </c>
      <c r="J384" s="2" t="str">
        <f t="shared" si="16"/>
        <v>GNLPUT</v>
      </c>
      <c r="K384" s="2" t="s">
        <v>617</v>
      </c>
    </row>
    <row r="385" spans="1:11">
      <c r="A385" s="9" t="s">
        <v>556</v>
      </c>
      <c r="B385" s="9"/>
      <c r="C385" s="42" t="s">
        <v>635</v>
      </c>
      <c r="D385" s="37" t="s">
        <v>603</v>
      </c>
      <c r="E385" s="37" t="str">
        <f t="shared" si="17"/>
        <v>403GPWA</v>
      </c>
      <c r="F385" s="2" t="s">
        <v>10</v>
      </c>
      <c r="G385" s="2" t="s">
        <v>817</v>
      </c>
      <c r="H385" s="2" t="s">
        <v>818</v>
      </c>
      <c r="I385" s="2" t="str">
        <f t="shared" si="15"/>
        <v>DGNLPWA</v>
      </c>
      <c r="J385" s="2" t="str">
        <f t="shared" si="16"/>
        <v>GNLPWA</v>
      </c>
      <c r="K385" s="2" t="s">
        <v>617</v>
      </c>
    </row>
    <row r="386" spans="1:11">
      <c r="A386" s="9" t="s">
        <v>557</v>
      </c>
      <c r="B386" s="9"/>
      <c r="C386" s="42" t="s">
        <v>635</v>
      </c>
      <c r="D386" s="37" t="s">
        <v>604</v>
      </c>
      <c r="E386" s="37" t="str">
        <f t="shared" si="17"/>
        <v>403GPWYP</v>
      </c>
      <c r="F386" s="2" t="s">
        <v>10</v>
      </c>
      <c r="G386" s="2" t="s">
        <v>817</v>
      </c>
      <c r="H386" s="2" t="s">
        <v>818</v>
      </c>
      <c r="I386" s="2" t="str">
        <f t="shared" ref="I386:I427" si="18">G386&amp;D386</f>
        <v>DGNLPWYP</v>
      </c>
      <c r="J386" s="2" t="str">
        <f t="shared" ref="J386:J427" si="19">H386&amp;D386</f>
        <v>GNLPWYP</v>
      </c>
      <c r="K386" s="2" t="s">
        <v>617</v>
      </c>
    </row>
    <row r="387" spans="1:11">
      <c r="A387" s="9" t="s">
        <v>558</v>
      </c>
      <c r="B387" s="9"/>
      <c r="C387" s="42" t="s">
        <v>635</v>
      </c>
      <c r="D387" s="37" t="s">
        <v>605</v>
      </c>
      <c r="E387" s="37" t="str">
        <f t="shared" ref="E387:E427" si="20">C387&amp;D387</f>
        <v>403GPWYU</v>
      </c>
      <c r="F387" s="2" t="s">
        <v>10</v>
      </c>
      <c r="G387" s="2" t="s">
        <v>817</v>
      </c>
      <c r="H387" s="2" t="s">
        <v>818</v>
      </c>
      <c r="I387" s="2" t="str">
        <f t="shared" si="18"/>
        <v>DGNLPWYU</v>
      </c>
      <c r="J387" s="2" t="str">
        <f t="shared" si="19"/>
        <v>GNLPWYU</v>
      </c>
      <c r="K387" s="2" t="s">
        <v>617</v>
      </c>
    </row>
    <row r="388" spans="1:11">
      <c r="A388" s="9" t="s">
        <v>559</v>
      </c>
      <c r="B388" s="9"/>
      <c r="C388" s="42" t="s">
        <v>634</v>
      </c>
      <c r="D388" s="37" t="s">
        <v>28</v>
      </c>
      <c r="E388" s="37" t="str">
        <f t="shared" si="20"/>
        <v>403HPSG</v>
      </c>
      <c r="F388" s="2" t="s">
        <v>10</v>
      </c>
      <c r="G388" s="2" t="s">
        <v>820</v>
      </c>
      <c r="H388" s="2" t="s">
        <v>821</v>
      </c>
      <c r="I388" s="2" t="str">
        <f t="shared" si="18"/>
        <v>DHYDPSG</v>
      </c>
      <c r="J388" s="2" t="str">
        <f t="shared" si="19"/>
        <v>HYDPSG</v>
      </c>
      <c r="K388" s="2" t="s">
        <v>618</v>
      </c>
    </row>
    <row r="389" spans="1:11">
      <c r="A389" s="9" t="s">
        <v>560</v>
      </c>
      <c r="B389" s="9"/>
      <c r="C389" s="42" t="s">
        <v>634</v>
      </c>
      <c r="D389" s="37" t="s">
        <v>28</v>
      </c>
      <c r="E389" s="37" t="str">
        <f t="shared" si="20"/>
        <v>403HPSG</v>
      </c>
      <c r="F389" s="2" t="s">
        <v>10</v>
      </c>
      <c r="G389" s="2" t="s">
        <v>820</v>
      </c>
      <c r="H389" s="2" t="s">
        <v>821</v>
      </c>
      <c r="I389" s="2" t="str">
        <f t="shared" si="18"/>
        <v>DHYDPSG</v>
      </c>
      <c r="J389" s="2" t="str">
        <f t="shared" si="19"/>
        <v>HYDPSG</v>
      </c>
      <c r="K389" s="2" t="s">
        <v>618</v>
      </c>
    </row>
    <row r="390" spans="1:11">
      <c r="A390" s="9" t="s">
        <v>561</v>
      </c>
      <c r="B390" s="9"/>
      <c r="C390" s="42" t="s">
        <v>634</v>
      </c>
      <c r="D390" s="37" t="s">
        <v>28</v>
      </c>
      <c r="E390" s="37" t="str">
        <f t="shared" si="20"/>
        <v>403HPSG</v>
      </c>
      <c r="F390" s="2" t="s">
        <v>10</v>
      </c>
      <c r="G390" s="2" t="s">
        <v>820</v>
      </c>
      <c r="H390" s="2" t="s">
        <v>821</v>
      </c>
      <c r="I390" s="2" t="str">
        <f t="shared" si="18"/>
        <v>DHYDPSG</v>
      </c>
      <c r="J390" s="2" t="str">
        <f t="shared" si="19"/>
        <v>HYDPSG</v>
      </c>
      <c r="K390" s="2" t="s">
        <v>618</v>
      </c>
    </row>
    <row r="391" spans="1:11">
      <c r="A391" s="9" t="s">
        <v>562</v>
      </c>
      <c r="B391" s="9"/>
      <c r="C391" s="42" t="s">
        <v>634</v>
      </c>
      <c r="D391" s="37" t="s">
        <v>28</v>
      </c>
      <c r="E391" s="37" t="str">
        <f t="shared" si="20"/>
        <v>403HPSG</v>
      </c>
      <c r="F391" s="2" t="s">
        <v>10</v>
      </c>
      <c r="G391" s="2" t="s">
        <v>820</v>
      </c>
      <c r="H391" s="2" t="s">
        <v>821</v>
      </c>
      <c r="I391" s="2" t="str">
        <f t="shared" si="18"/>
        <v>DHYDPSG</v>
      </c>
      <c r="J391" s="2" t="str">
        <f t="shared" si="19"/>
        <v>HYDPSG</v>
      </c>
      <c r="K391" s="2" t="s">
        <v>618</v>
      </c>
    </row>
    <row r="392" spans="1:11">
      <c r="A392" s="9" t="s">
        <v>563</v>
      </c>
      <c r="B392" s="9"/>
      <c r="C392" s="42" t="s">
        <v>634</v>
      </c>
      <c r="D392" s="37" t="s">
        <v>28</v>
      </c>
      <c r="E392" s="37" t="str">
        <f t="shared" si="20"/>
        <v>403HPSG</v>
      </c>
      <c r="F392" s="2" t="s">
        <v>10</v>
      </c>
      <c r="G392" s="2" t="s">
        <v>820</v>
      </c>
      <c r="H392" s="2" t="s">
        <v>821</v>
      </c>
      <c r="I392" s="2" t="str">
        <f t="shared" si="18"/>
        <v>DHYDPSG</v>
      </c>
      <c r="J392" s="2" t="str">
        <f t="shared" si="19"/>
        <v>HYDPSG</v>
      </c>
      <c r="K392" s="2" t="s">
        <v>618</v>
      </c>
    </row>
    <row r="393" spans="1:11">
      <c r="A393" s="9" t="s">
        <v>564</v>
      </c>
      <c r="B393" s="9"/>
      <c r="C393" s="42" t="s">
        <v>633</v>
      </c>
      <c r="D393" s="37" t="s">
        <v>28</v>
      </c>
      <c r="E393" s="37" t="str">
        <f t="shared" si="20"/>
        <v>403OPSG</v>
      </c>
      <c r="F393" s="2" t="s">
        <v>10</v>
      </c>
      <c r="G393" s="2" t="s">
        <v>826</v>
      </c>
      <c r="H393" s="2" t="s">
        <v>827</v>
      </c>
      <c r="I393" s="2" t="str">
        <f t="shared" si="18"/>
        <v>DOTHPSG</v>
      </c>
      <c r="J393" s="2" t="str">
        <f t="shared" si="19"/>
        <v>OTHPSG</v>
      </c>
      <c r="K393" s="2" t="s">
        <v>628</v>
      </c>
    </row>
    <row r="394" spans="1:11">
      <c r="A394" s="9" t="s">
        <v>565</v>
      </c>
      <c r="B394" s="9"/>
      <c r="C394" s="42" t="s">
        <v>633</v>
      </c>
      <c r="D394" s="37" t="s">
        <v>28</v>
      </c>
      <c r="E394" s="37" t="str">
        <f t="shared" si="20"/>
        <v>403OPSG</v>
      </c>
      <c r="F394" s="2" t="s">
        <v>10</v>
      </c>
      <c r="G394" s="2" t="s">
        <v>826</v>
      </c>
      <c r="H394" s="2" t="s">
        <v>827</v>
      </c>
      <c r="I394" s="2" t="str">
        <f t="shared" si="18"/>
        <v>DOTHPSG</v>
      </c>
      <c r="J394" s="2" t="str">
        <f t="shared" si="19"/>
        <v>OTHPSG</v>
      </c>
      <c r="K394" s="2" t="s">
        <v>628</v>
      </c>
    </row>
    <row r="395" spans="1:11">
      <c r="A395" s="9" t="s">
        <v>566</v>
      </c>
      <c r="B395" s="9"/>
      <c r="C395" s="42" t="s">
        <v>633</v>
      </c>
      <c r="D395" s="37" t="s">
        <v>28</v>
      </c>
      <c r="E395" s="37" t="str">
        <f t="shared" si="20"/>
        <v>403OPSG</v>
      </c>
      <c r="F395" s="2" t="s">
        <v>10</v>
      </c>
      <c r="G395" s="2" t="s">
        <v>826</v>
      </c>
      <c r="H395" s="2" t="s">
        <v>827</v>
      </c>
      <c r="I395" s="2" t="str">
        <f t="shared" si="18"/>
        <v>DOTHPSG</v>
      </c>
      <c r="J395" s="2" t="str">
        <f t="shared" si="19"/>
        <v>OTHPSG</v>
      </c>
      <c r="K395" s="2" t="s">
        <v>628</v>
      </c>
    </row>
    <row r="396" spans="1:11">
      <c r="A396" s="9" t="s">
        <v>567</v>
      </c>
      <c r="B396" s="9"/>
      <c r="C396" s="42" t="s">
        <v>633</v>
      </c>
      <c r="D396" s="37" t="s">
        <v>28</v>
      </c>
      <c r="E396" s="37" t="str">
        <f t="shared" si="20"/>
        <v>403OPSG</v>
      </c>
      <c r="F396" s="2" t="s">
        <v>10</v>
      </c>
      <c r="G396" s="2" t="s">
        <v>826</v>
      </c>
      <c r="H396" s="2" t="s">
        <v>827</v>
      </c>
      <c r="I396" s="2" t="str">
        <f t="shared" si="18"/>
        <v>DOTHPSG</v>
      </c>
      <c r="J396" s="2" t="str">
        <f t="shared" si="19"/>
        <v>OTHPSG</v>
      </c>
      <c r="K396" s="2" t="s">
        <v>628</v>
      </c>
    </row>
    <row r="397" spans="1:11">
      <c r="A397" s="9" t="s">
        <v>568</v>
      </c>
      <c r="B397" s="9"/>
      <c r="C397" s="42" t="s">
        <v>632</v>
      </c>
      <c r="D397" s="37" t="s">
        <v>28</v>
      </c>
      <c r="E397" s="37" t="str">
        <f t="shared" si="20"/>
        <v>403SPSG</v>
      </c>
      <c r="F397" s="2" t="s">
        <v>10</v>
      </c>
      <c r="G397" s="2" t="s">
        <v>828</v>
      </c>
      <c r="H397" s="2" t="s">
        <v>814</v>
      </c>
      <c r="I397" s="2" t="str">
        <f t="shared" si="18"/>
        <v>DSTMPSG</v>
      </c>
      <c r="J397" s="2" t="str">
        <f t="shared" si="19"/>
        <v>STMPSG</v>
      </c>
      <c r="K397" s="2" t="s">
        <v>615</v>
      </c>
    </row>
    <row r="398" spans="1:11">
      <c r="A398" s="9" t="s">
        <v>569</v>
      </c>
      <c r="B398" s="9"/>
      <c r="C398" s="42" t="s">
        <v>632</v>
      </c>
      <c r="D398" s="37" t="s">
        <v>28</v>
      </c>
      <c r="E398" s="37" t="str">
        <f t="shared" si="20"/>
        <v>403SPSG</v>
      </c>
      <c r="F398" s="2" t="s">
        <v>10</v>
      </c>
      <c r="G398" s="2" t="s">
        <v>828</v>
      </c>
      <c r="H398" s="2" t="s">
        <v>814</v>
      </c>
      <c r="I398" s="2" t="str">
        <f t="shared" si="18"/>
        <v>DSTMPSG</v>
      </c>
      <c r="J398" s="2" t="str">
        <f t="shared" si="19"/>
        <v>STMPSG</v>
      </c>
      <c r="K398" s="2" t="s">
        <v>615</v>
      </c>
    </row>
    <row r="399" spans="1:11">
      <c r="A399" s="9" t="s">
        <v>570</v>
      </c>
      <c r="B399" s="9"/>
      <c r="C399" s="42" t="s">
        <v>632</v>
      </c>
      <c r="D399" s="37" t="s">
        <v>28</v>
      </c>
      <c r="E399" s="37" t="str">
        <f t="shared" si="20"/>
        <v>403SPSG</v>
      </c>
      <c r="F399" s="2" t="s">
        <v>10</v>
      </c>
      <c r="G399" s="2" t="s">
        <v>828</v>
      </c>
      <c r="H399" s="2" t="s">
        <v>814</v>
      </c>
      <c r="I399" s="2" t="str">
        <f t="shared" si="18"/>
        <v>DSTMPSG</v>
      </c>
      <c r="J399" s="2" t="str">
        <f t="shared" si="19"/>
        <v>STMPSG</v>
      </c>
      <c r="K399" s="2" t="s">
        <v>615</v>
      </c>
    </row>
    <row r="400" spans="1:11">
      <c r="A400" s="9" t="s">
        <v>571</v>
      </c>
      <c r="B400" s="9"/>
      <c r="C400" s="42" t="s">
        <v>632</v>
      </c>
      <c r="D400" s="37" t="s">
        <v>28</v>
      </c>
      <c r="E400" s="37" t="str">
        <f t="shared" si="20"/>
        <v>403SPSG</v>
      </c>
      <c r="F400" s="2" t="s">
        <v>10</v>
      </c>
      <c r="G400" s="2" t="s">
        <v>828</v>
      </c>
      <c r="H400" s="2" t="s">
        <v>814</v>
      </c>
      <c r="I400" s="2" t="str">
        <f t="shared" si="18"/>
        <v>DSTMPSG</v>
      </c>
      <c r="J400" s="2" t="str">
        <f t="shared" si="19"/>
        <v>STMPSG</v>
      </c>
      <c r="K400" s="2" t="s">
        <v>615</v>
      </c>
    </row>
    <row r="401" spans="1:11">
      <c r="A401" s="9" t="s">
        <v>572</v>
      </c>
      <c r="B401" s="9"/>
      <c r="C401" s="42" t="s">
        <v>631</v>
      </c>
      <c r="D401" s="37" t="s">
        <v>28</v>
      </c>
      <c r="E401" s="37" t="str">
        <f t="shared" si="20"/>
        <v>403TPSG</v>
      </c>
      <c r="F401" s="2" t="s">
        <v>10</v>
      </c>
      <c r="G401" s="2" t="s">
        <v>829</v>
      </c>
      <c r="H401" s="2" t="s">
        <v>830</v>
      </c>
      <c r="I401" s="2" t="str">
        <f t="shared" si="18"/>
        <v>DTRNPSG</v>
      </c>
      <c r="J401" s="2" t="str">
        <f t="shared" si="19"/>
        <v>TRNPSG</v>
      </c>
      <c r="K401" s="2" t="s">
        <v>622</v>
      </c>
    </row>
    <row r="402" spans="1:11">
      <c r="A402" s="9" t="s">
        <v>573</v>
      </c>
      <c r="B402" s="9"/>
      <c r="C402" s="42" t="s">
        <v>631</v>
      </c>
      <c r="D402" s="37" t="s">
        <v>28</v>
      </c>
      <c r="E402" s="37" t="str">
        <f t="shared" si="20"/>
        <v>403TPSG</v>
      </c>
      <c r="F402" s="2" t="s">
        <v>10</v>
      </c>
      <c r="G402" s="2" t="s">
        <v>829</v>
      </c>
      <c r="H402" s="2" t="s">
        <v>830</v>
      </c>
      <c r="I402" s="2" t="str">
        <f t="shared" si="18"/>
        <v>DTRNPSG</v>
      </c>
      <c r="J402" s="2" t="str">
        <f t="shared" si="19"/>
        <v>TRNPSG</v>
      </c>
      <c r="K402" s="2" t="s">
        <v>622</v>
      </c>
    </row>
    <row r="403" spans="1:11">
      <c r="A403" s="9" t="s">
        <v>574</v>
      </c>
      <c r="B403" s="9"/>
      <c r="C403" s="42" t="s">
        <v>631</v>
      </c>
      <c r="D403" s="37" t="s">
        <v>600</v>
      </c>
      <c r="E403" s="37" t="str">
        <f t="shared" si="20"/>
        <v>403TPID</v>
      </c>
      <c r="F403" s="2" t="s">
        <v>10</v>
      </c>
      <c r="G403" s="2" t="s">
        <v>829</v>
      </c>
      <c r="H403" s="2" t="s">
        <v>830</v>
      </c>
      <c r="I403" s="2" t="str">
        <f t="shared" si="18"/>
        <v>DTRNPID</v>
      </c>
      <c r="J403" s="2" t="str">
        <f t="shared" si="19"/>
        <v>TRNPID</v>
      </c>
      <c r="K403" s="2" t="s">
        <v>622</v>
      </c>
    </row>
    <row r="404" spans="1:11">
      <c r="A404" s="9" t="s">
        <v>575</v>
      </c>
      <c r="B404" s="9"/>
      <c r="C404" s="42" t="s">
        <v>631</v>
      </c>
      <c r="D404" s="37" t="s">
        <v>28</v>
      </c>
      <c r="E404" s="37" t="str">
        <f t="shared" si="20"/>
        <v>403TPSG</v>
      </c>
      <c r="F404" s="2" t="s">
        <v>10</v>
      </c>
      <c r="G404" s="2" t="s">
        <v>829</v>
      </c>
      <c r="H404" s="2" t="s">
        <v>830</v>
      </c>
      <c r="I404" s="2" t="str">
        <f t="shared" si="18"/>
        <v>DTRNPSG</v>
      </c>
      <c r="J404" s="2" t="str">
        <f t="shared" si="19"/>
        <v>TRNPSG</v>
      </c>
      <c r="K404" s="2" t="s">
        <v>622</v>
      </c>
    </row>
    <row r="405" spans="1:11">
      <c r="A405" s="9" t="s">
        <v>576</v>
      </c>
      <c r="B405" s="9"/>
      <c r="C405" s="42" t="s">
        <v>630</v>
      </c>
      <c r="D405" s="37" t="s">
        <v>599</v>
      </c>
      <c r="E405" s="37" t="str">
        <f t="shared" si="20"/>
        <v>404GPCA</v>
      </c>
      <c r="F405" s="2" t="s">
        <v>626</v>
      </c>
      <c r="G405" s="2" t="s">
        <v>817</v>
      </c>
      <c r="H405" s="2" t="s">
        <v>818</v>
      </c>
      <c r="I405" s="2" t="str">
        <f t="shared" si="18"/>
        <v>DGNLPCA</v>
      </c>
      <c r="J405" s="2" t="str">
        <f t="shared" si="19"/>
        <v>GNLPCA</v>
      </c>
      <c r="K405" s="2" t="s">
        <v>617</v>
      </c>
    </row>
    <row r="406" spans="1:11">
      <c r="A406" s="9" t="s">
        <v>577</v>
      </c>
      <c r="B406" s="9"/>
      <c r="C406" s="42" t="s">
        <v>630</v>
      </c>
      <c r="D406" s="37" t="s">
        <v>606</v>
      </c>
      <c r="E406" s="37" t="str">
        <f t="shared" si="20"/>
        <v>404GPCN</v>
      </c>
      <c r="F406" s="2" t="s">
        <v>626</v>
      </c>
      <c r="G406" s="2" t="s">
        <v>817</v>
      </c>
      <c r="H406" s="2" t="s">
        <v>818</v>
      </c>
      <c r="I406" s="2" t="str">
        <f t="shared" si="18"/>
        <v>DGNLPCN</v>
      </c>
      <c r="J406" s="2" t="str">
        <f t="shared" si="19"/>
        <v>GNLPCN</v>
      </c>
      <c r="K406" s="2" t="s">
        <v>617</v>
      </c>
    </row>
    <row r="407" spans="1:11">
      <c r="A407" s="9" t="s">
        <v>578</v>
      </c>
      <c r="B407" s="9"/>
      <c r="C407" s="42" t="s">
        <v>630</v>
      </c>
      <c r="D407" s="37" t="s">
        <v>601</v>
      </c>
      <c r="E407" s="37" t="str">
        <f t="shared" si="20"/>
        <v>404GPOR</v>
      </c>
      <c r="F407" s="2" t="s">
        <v>626</v>
      </c>
      <c r="G407" s="2" t="s">
        <v>817</v>
      </c>
      <c r="H407" s="2" t="s">
        <v>818</v>
      </c>
      <c r="I407" s="2" t="str">
        <f t="shared" si="18"/>
        <v>DGNLPOR</v>
      </c>
      <c r="J407" s="2" t="str">
        <f t="shared" si="19"/>
        <v>GNLPOR</v>
      </c>
      <c r="K407" s="2" t="s">
        <v>617</v>
      </c>
    </row>
    <row r="408" spans="1:11">
      <c r="A408" s="9" t="s">
        <v>579</v>
      </c>
      <c r="B408" s="9"/>
      <c r="C408" s="42" t="s">
        <v>630</v>
      </c>
      <c r="D408" s="37" t="s">
        <v>607</v>
      </c>
      <c r="E408" s="37" t="str">
        <f t="shared" si="20"/>
        <v>404GPSO</v>
      </c>
      <c r="F408" s="2" t="s">
        <v>626</v>
      </c>
      <c r="G408" s="2" t="s">
        <v>817</v>
      </c>
      <c r="H408" s="2" t="s">
        <v>818</v>
      </c>
      <c r="I408" s="2" t="str">
        <f t="shared" si="18"/>
        <v>DGNLPSO</v>
      </c>
      <c r="J408" s="2" t="str">
        <f t="shared" si="19"/>
        <v>GNLPSO</v>
      </c>
      <c r="K408" s="2" t="s">
        <v>617</v>
      </c>
    </row>
    <row r="409" spans="1:11">
      <c r="A409" s="9" t="s">
        <v>580</v>
      </c>
      <c r="B409" s="9"/>
      <c r="C409" s="42" t="s">
        <v>630</v>
      </c>
      <c r="D409" s="37" t="s">
        <v>602</v>
      </c>
      <c r="E409" s="37" t="str">
        <f t="shared" si="20"/>
        <v>404GPUT</v>
      </c>
      <c r="F409" s="2" t="s">
        <v>626</v>
      </c>
      <c r="G409" s="2" t="s">
        <v>817</v>
      </c>
      <c r="H409" s="2" t="s">
        <v>818</v>
      </c>
      <c r="I409" s="2" t="str">
        <f t="shared" si="18"/>
        <v>DGNLPUT</v>
      </c>
      <c r="J409" s="2" t="str">
        <f t="shared" si="19"/>
        <v>GNLPUT</v>
      </c>
      <c r="K409" s="2" t="s">
        <v>617</v>
      </c>
    </row>
    <row r="410" spans="1:11">
      <c r="A410" s="9" t="s">
        <v>581</v>
      </c>
      <c r="B410" s="9"/>
      <c r="C410" s="42" t="s">
        <v>630</v>
      </c>
      <c r="D410" s="37" t="s">
        <v>603</v>
      </c>
      <c r="E410" s="37" t="str">
        <f t="shared" si="20"/>
        <v>404GPWA</v>
      </c>
      <c r="F410" s="2" t="s">
        <v>626</v>
      </c>
      <c r="G410" s="2" t="s">
        <v>817</v>
      </c>
      <c r="H410" s="2" t="s">
        <v>818</v>
      </c>
      <c r="I410" s="2" t="str">
        <f t="shared" si="18"/>
        <v>DGNLPWA</v>
      </c>
      <c r="J410" s="2" t="str">
        <f t="shared" si="19"/>
        <v>GNLPWA</v>
      </c>
      <c r="K410" s="2" t="s">
        <v>617</v>
      </c>
    </row>
    <row r="411" spans="1:11">
      <c r="A411" s="9" t="s">
        <v>582</v>
      </c>
      <c r="B411" s="9"/>
      <c r="C411" s="42" t="s">
        <v>630</v>
      </c>
      <c r="D411" s="37" t="s">
        <v>604</v>
      </c>
      <c r="E411" s="37" t="str">
        <f t="shared" si="20"/>
        <v>404GPWYP</v>
      </c>
      <c r="F411" s="2" t="s">
        <v>626</v>
      </c>
      <c r="G411" s="2" t="s">
        <v>817</v>
      </c>
      <c r="H411" s="2" t="s">
        <v>818</v>
      </c>
      <c r="I411" s="2" t="str">
        <f t="shared" si="18"/>
        <v>DGNLPWYP</v>
      </c>
      <c r="J411" s="2" t="str">
        <f t="shared" si="19"/>
        <v>GNLPWYP</v>
      </c>
      <c r="K411" s="2" t="s">
        <v>617</v>
      </c>
    </row>
    <row r="412" spans="1:11">
      <c r="A412" s="9" t="s">
        <v>583</v>
      </c>
      <c r="B412" s="9"/>
      <c r="C412" s="42" t="s">
        <v>630</v>
      </c>
      <c r="D412" s="37" t="s">
        <v>605</v>
      </c>
      <c r="E412" s="37" t="str">
        <f t="shared" si="20"/>
        <v>404GPWYU</v>
      </c>
      <c r="F412" s="2" t="s">
        <v>626</v>
      </c>
      <c r="G412" s="2" t="s">
        <v>817</v>
      </c>
      <c r="H412" s="2" t="s">
        <v>818</v>
      </c>
      <c r="I412" s="2" t="str">
        <f t="shared" si="18"/>
        <v>DGNLPWYU</v>
      </c>
      <c r="J412" s="2" t="str">
        <f t="shared" si="19"/>
        <v>GNLPWYU</v>
      </c>
      <c r="K412" s="2" t="s">
        <v>617</v>
      </c>
    </row>
    <row r="413" spans="1:11">
      <c r="A413" s="9" t="s">
        <v>584</v>
      </c>
      <c r="B413" s="9"/>
      <c r="C413" s="42" t="s">
        <v>629</v>
      </c>
      <c r="D413" s="37" t="s">
        <v>28</v>
      </c>
      <c r="E413" s="37" t="str">
        <f t="shared" si="20"/>
        <v>404HPSG</v>
      </c>
      <c r="F413" s="2" t="s">
        <v>626</v>
      </c>
      <c r="G413" s="2" t="s">
        <v>820</v>
      </c>
      <c r="H413" s="2" t="s">
        <v>821</v>
      </c>
      <c r="I413" s="2" t="str">
        <f t="shared" si="18"/>
        <v>DHYDPSG</v>
      </c>
      <c r="J413" s="2" t="str">
        <f t="shared" si="19"/>
        <v>HYDPSG</v>
      </c>
      <c r="K413" s="2" t="s">
        <v>618</v>
      </c>
    </row>
    <row r="414" spans="1:11">
      <c r="A414" s="9" t="s">
        <v>585</v>
      </c>
      <c r="B414" s="9"/>
      <c r="C414" s="42" t="s">
        <v>629</v>
      </c>
      <c r="D414" s="37" t="s">
        <v>28</v>
      </c>
      <c r="E414" s="37" t="str">
        <f t="shared" si="20"/>
        <v>404HPSG</v>
      </c>
      <c r="F414" s="2" t="s">
        <v>626</v>
      </c>
      <c r="G414" s="2" t="s">
        <v>820</v>
      </c>
      <c r="H414" s="2" t="s">
        <v>821</v>
      </c>
      <c r="I414" s="2" t="str">
        <f t="shared" si="18"/>
        <v>DHYDPSG</v>
      </c>
      <c r="J414" s="2" t="str">
        <f t="shared" si="19"/>
        <v>HYDPSG</v>
      </c>
      <c r="K414" s="2" t="s">
        <v>618</v>
      </c>
    </row>
    <row r="415" spans="1:11">
      <c r="A415" s="9" t="s">
        <v>586</v>
      </c>
      <c r="B415" s="9"/>
      <c r="C415" s="42" t="s">
        <v>644</v>
      </c>
      <c r="D415" s="37" t="s">
        <v>606</v>
      </c>
      <c r="E415" s="37" t="str">
        <f t="shared" si="20"/>
        <v>404IPCN</v>
      </c>
      <c r="F415" s="2" t="s">
        <v>626</v>
      </c>
      <c r="G415" s="2" t="s">
        <v>822</v>
      </c>
      <c r="H415" s="2" t="s">
        <v>823</v>
      </c>
      <c r="I415" s="2" t="str">
        <f t="shared" si="18"/>
        <v>DINTPCN</v>
      </c>
      <c r="J415" s="2" t="str">
        <f t="shared" si="19"/>
        <v>INTPCN</v>
      </c>
      <c r="K415" s="2" t="s">
        <v>627</v>
      </c>
    </row>
    <row r="416" spans="1:11">
      <c r="A416" s="9" t="s">
        <v>587</v>
      </c>
      <c r="B416" s="9"/>
      <c r="C416" s="42" t="s">
        <v>644</v>
      </c>
      <c r="D416" s="37" t="s">
        <v>28</v>
      </c>
      <c r="E416" s="37" t="str">
        <f t="shared" si="20"/>
        <v>404IPSG</v>
      </c>
      <c r="F416" s="2" t="s">
        <v>626</v>
      </c>
      <c r="G416" s="2" t="s">
        <v>822</v>
      </c>
      <c r="H416" s="2" t="s">
        <v>823</v>
      </c>
      <c r="I416" s="2" t="str">
        <f t="shared" si="18"/>
        <v>DINTPSG</v>
      </c>
      <c r="J416" s="2" t="str">
        <f t="shared" si="19"/>
        <v>INTPSG</v>
      </c>
      <c r="K416" s="2" t="s">
        <v>627</v>
      </c>
    </row>
    <row r="417" spans="1:11">
      <c r="A417" s="9" t="s">
        <v>588</v>
      </c>
      <c r="B417" s="9"/>
      <c r="C417" s="42" t="s">
        <v>644</v>
      </c>
      <c r="D417" s="37" t="s">
        <v>600</v>
      </c>
      <c r="E417" s="37" t="str">
        <f t="shared" si="20"/>
        <v>404IPID</v>
      </c>
      <c r="F417" s="2" t="s">
        <v>626</v>
      </c>
      <c r="G417" s="2" t="s">
        <v>822</v>
      </c>
      <c r="H417" s="2" t="s">
        <v>823</v>
      </c>
      <c r="I417" s="2" t="str">
        <f t="shared" si="18"/>
        <v>DINTPID</v>
      </c>
      <c r="J417" s="2" t="str">
        <f t="shared" si="19"/>
        <v>INTPID</v>
      </c>
      <c r="K417" s="2" t="s">
        <v>627</v>
      </c>
    </row>
    <row r="418" spans="1:11">
      <c r="A418" s="9" t="s">
        <v>589</v>
      </c>
      <c r="B418" s="9"/>
      <c r="C418" s="42" t="s">
        <v>644</v>
      </c>
      <c r="D418" s="37" t="s">
        <v>601</v>
      </c>
      <c r="E418" s="37" t="str">
        <f t="shared" si="20"/>
        <v>404IPOR</v>
      </c>
      <c r="F418" s="2" t="s">
        <v>626</v>
      </c>
      <c r="G418" s="2" t="s">
        <v>822</v>
      </c>
      <c r="H418" s="2" t="s">
        <v>823</v>
      </c>
      <c r="I418" s="2" t="str">
        <f t="shared" si="18"/>
        <v>DINTPOR</v>
      </c>
      <c r="J418" s="2" t="str">
        <f t="shared" si="19"/>
        <v>INTPOR</v>
      </c>
      <c r="K418" s="2" t="s">
        <v>627</v>
      </c>
    </row>
    <row r="419" spans="1:11">
      <c r="A419" s="9" t="s">
        <v>590</v>
      </c>
      <c r="B419" s="9"/>
      <c r="C419" s="42" t="s">
        <v>644</v>
      </c>
      <c r="D419" s="37" t="s">
        <v>166</v>
      </c>
      <c r="E419" s="37" t="str">
        <f t="shared" si="20"/>
        <v>404IPSE</v>
      </c>
      <c r="F419" s="2" t="s">
        <v>626</v>
      </c>
      <c r="G419" s="2" t="s">
        <v>822</v>
      </c>
      <c r="H419" s="2" t="s">
        <v>823</v>
      </c>
      <c r="I419" s="2" t="str">
        <f t="shared" si="18"/>
        <v>DINTPSE</v>
      </c>
      <c r="J419" s="2" t="str">
        <f t="shared" si="19"/>
        <v>INTPSE</v>
      </c>
      <c r="K419" s="2" t="s">
        <v>627</v>
      </c>
    </row>
    <row r="420" spans="1:11">
      <c r="A420" s="9" t="s">
        <v>591</v>
      </c>
      <c r="B420" s="9"/>
      <c r="C420" s="42" t="s">
        <v>644</v>
      </c>
      <c r="D420" s="37" t="s">
        <v>28</v>
      </c>
      <c r="E420" s="37" t="str">
        <f t="shared" si="20"/>
        <v>404IPSG</v>
      </c>
      <c r="F420" s="2" t="s">
        <v>626</v>
      </c>
      <c r="G420" s="2" t="s">
        <v>822</v>
      </c>
      <c r="H420" s="2" t="s">
        <v>823</v>
      </c>
      <c r="I420" s="2" t="str">
        <f t="shared" si="18"/>
        <v>DINTPSG</v>
      </c>
      <c r="J420" s="2" t="str">
        <f t="shared" si="19"/>
        <v>INTPSG</v>
      </c>
      <c r="K420" s="2" t="s">
        <v>627</v>
      </c>
    </row>
    <row r="421" spans="1:11">
      <c r="A421" s="9" t="s">
        <v>592</v>
      </c>
      <c r="B421" s="9"/>
      <c r="C421" s="42" t="s">
        <v>644</v>
      </c>
      <c r="D421" s="37" t="s">
        <v>28</v>
      </c>
      <c r="E421" s="37" t="str">
        <f t="shared" si="20"/>
        <v>404IPSG</v>
      </c>
      <c r="F421" s="2" t="s">
        <v>626</v>
      </c>
      <c r="G421" s="2" t="s">
        <v>822</v>
      </c>
      <c r="H421" s="2" t="s">
        <v>823</v>
      </c>
      <c r="I421" s="2" t="str">
        <f t="shared" si="18"/>
        <v>DINTPSG</v>
      </c>
      <c r="J421" s="2" t="str">
        <f t="shared" si="19"/>
        <v>INTPSG</v>
      </c>
      <c r="K421" s="2" t="s">
        <v>627</v>
      </c>
    </row>
    <row r="422" spans="1:11">
      <c r="A422" s="9" t="s">
        <v>593</v>
      </c>
      <c r="B422" s="9"/>
      <c r="C422" s="42" t="s">
        <v>644</v>
      </c>
      <c r="D422" s="37" t="s">
        <v>28</v>
      </c>
      <c r="E422" s="37" t="str">
        <f t="shared" si="20"/>
        <v>404IPSG</v>
      </c>
      <c r="F422" s="2" t="s">
        <v>626</v>
      </c>
      <c r="G422" s="2" t="s">
        <v>822</v>
      </c>
      <c r="H422" s="2" t="s">
        <v>823</v>
      </c>
      <c r="I422" s="2" t="str">
        <f t="shared" si="18"/>
        <v>DINTPSG</v>
      </c>
      <c r="J422" s="2" t="str">
        <f t="shared" si="19"/>
        <v>INTPSG</v>
      </c>
      <c r="K422" s="2" t="s">
        <v>627</v>
      </c>
    </row>
    <row r="423" spans="1:11">
      <c r="A423" s="9" t="s">
        <v>594</v>
      </c>
      <c r="B423" s="9"/>
      <c r="C423" s="42" t="s">
        <v>644</v>
      </c>
      <c r="D423" s="37" t="s">
        <v>607</v>
      </c>
      <c r="E423" s="37" t="str">
        <f t="shared" si="20"/>
        <v>404IPSO</v>
      </c>
      <c r="F423" s="2" t="s">
        <v>626</v>
      </c>
      <c r="G423" s="2" t="s">
        <v>822</v>
      </c>
      <c r="H423" s="2" t="s">
        <v>823</v>
      </c>
      <c r="I423" s="2" t="str">
        <f t="shared" si="18"/>
        <v>DINTPSO</v>
      </c>
      <c r="J423" s="2" t="str">
        <f t="shared" si="19"/>
        <v>INTPSO</v>
      </c>
      <c r="K423" s="2" t="s">
        <v>627</v>
      </c>
    </row>
    <row r="424" spans="1:11">
      <c r="A424" s="9" t="s">
        <v>595</v>
      </c>
      <c r="B424" s="9"/>
      <c r="C424" s="42" t="s">
        <v>644</v>
      </c>
      <c r="D424" s="37" t="s">
        <v>28</v>
      </c>
      <c r="E424" s="37" t="str">
        <f t="shared" si="20"/>
        <v>404IPSG</v>
      </c>
      <c r="F424" s="2" t="s">
        <v>626</v>
      </c>
      <c r="G424" s="2" t="s">
        <v>822</v>
      </c>
      <c r="H424" s="2" t="s">
        <v>823</v>
      </c>
      <c r="I424" s="2" t="str">
        <f t="shared" si="18"/>
        <v>DINTPSG</v>
      </c>
      <c r="J424" s="2" t="str">
        <f t="shared" si="19"/>
        <v>INTPSG</v>
      </c>
      <c r="K424" s="2" t="s">
        <v>627</v>
      </c>
    </row>
    <row r="425" spans="1:11">
      <c r="A425" s="9" t="s">
        <v>596</v>
      </c>
      <c r="B425" s="9"/>
      <c r="C425" s="42" t="s">
        <v>644</v>
      </c>
      <c r="D425" s="37" t="s">
        <v>602</v>
      </c>
      <c r="E425" s="37" t="str">
        <f t="shared" si="20"/>
        <v>404IPUT</v>
      </c>
      <c r="F425" s="2" t="s">
        <v>626</v>
      </c>
      <c r="G425" s="2" t="s">
        <v>822</v>
      </c>
      <c r="H425" s="2" t="s">
        <v>823</v>
      </c>
      <c r="I425" s="2" t="str">
        <f t="shared" si="18"/>
        <v>DINTPUT</v>
      </c>
      <c r="J425" s="2" t="str">
        <f t="shared" si="19"/>
        <v>INTPUT</v>
      </c>
      <c r="K425" s="2" t="s">
        <v>627</v>
      </c>
    </row>
    <row r="426" spans="1:11">
      <c r="A426" s="9" t="s">
        <v>597</v>
      </c>
      <c r="B426" s="9"/>
      <c r="C426" s="42" t="s">
        <v>644</v>
      </c>
      <c r="D426" s="37" t="s">
        <v>603</v>
      </c>
      <c r="E426" s="37" t="str">
        <f t="shared" si="20"/>
        <v>404IPWA</v>
      </c>
      <c r="F426" s="2" t="s">
        <v>626</v>
      </c>
      <c r="G426" s="2" t="s">
        <v>822</v>
      </c>
      <c r="H426" s="2" t="s">
        <v>823</v>
      </c>
      <c r="I426" s="2" t="str">
        <f t="shared" si="18"/>
        <v>DINTPWA</v>
      </c>
      <c r="J426" s="2" t="str">
        <f t="shared" si="19"/>
        <v>INTPWA</v>
      </c>
      <c r="K426" s="2" t="s">
        <v>627</v>
      </c>
    </row>
    <row r="427" spans="1:11">
      <c r="A427" s="9" t="s">
        <v>598</v>
      </c>
      <c r="B427" s="9"/>
      <c r="C427" s="42" t="s">
        <v>644</v>
      </c>
      <c r="D427" s="37" t="s">
        <v>604</v>
      </c>
      <c r="E427" s="37" t="str">
        <f t="shared" si="20"/>
        <v>404IPWYP</v>
      </c>
      <c r="F427" s="2" t="s">
        <v>626</v>
      </c>
      <c r="G427" s="2" t="s">
        <v>822</v>
      </c>
      <c r="H427" s="2" t="s">
        <v>823</v>
      </c>
      <c r="I427" s="2" t="str">
        <f t="shared" si="18"/>
        <v>DINTPWYP</v>
      </c>
      <c r="J427" s="2" t="str">
        <f t="shared" si="19"/>
        <v>INTPWYP</v>
      </c>
      <c r="K427" s="2" t="s">
        <v>627</v>
      </c>
    </row>
  </sheetData>
  <autoFilter ref="A1:L1">
    <filterColumn colId="1"/>
    <filterColumn colId="2"/>
    <filterColumn colId="4"/>
    <filterColumn colId="8"/>
    <filterColumn colId="9"/>
    <sortState ref="A2:K427">
      <sortCondition ref="C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5.4.0 HTR 1 Overhaul Projects</vt:lpstr>
      <vt:lpstr>5.4.1-5.4.2 HTR 1 Proj Calc</vt:lpstr>
      <vt:lpstr>DPU Revised Retirement Rates</vt:lpstr>
      <vt:lpstr>As Filed Allocation Factors</vt:lpstr>
      <vt:lpstr>As Filed Depreciation Rates</vt:lpstr>
      <vt:lpstr>Accounts</vt:lpstr>
      <vt:lpstr>'5.4.0 HTR 1 Overhaul Projects'!Print_Area</vt:lpstr>
      <vt:lpstr>'5.4.1-5.4.2 HTR 1 Proj Calc'!Print_Titles</vt:lpstr>
    </vt:vector>
  </TitlesOfParts>
  <Company>State of Utah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MCroft</dc:creator>
  <cp:lastModifiedBy>Melissa Robyn Paschal</cp:lastModifiedBy>
  <cp:lastPrinted>2012-06-08T20:06:33Z</cp:lastPrinted>
  <dcterms:created xsi:type="dcterms:W3CDTF">2012-05-18T20:08:29Z</dcterms:created>
  <dcterms:modified xsi:type="dcterms:W3CDTF">2012-06-14T18:09:37Z</dcterms:modified>
</cp:coreProperties>
</file>