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5480" windowHeight="9720"/>
  </bookViews>
  <sheets>
    <sheet name="FEA-1 (GRM-1)" sheetId="1" r:id="rId1"/>
  </sheets>
  <definedNames>
    <definedName name="_xlnm.Print_Area" localSheetId="0">'FEA-1 (GRM-1)'!$A$1:$F$33</definedName>
  </definedNames>
  <calcPr calcId="125725"/>
</workbook>
</file>

<file path=xl/calcChain.xml><?xml version="1.0" encoding="utf-8"?>
<calcChain xmlns="http://schemas.openxmlformats.org/spreadsheetml/2006/main">
  <c r="A16" i="1"/>
  <c r="A17"/>
  <c r="A18" s="1"/>
  <c r="A23"/>
  <c r="E26"/>
  <c r="A12"/>
  <c r="A13"/>
  <c r="A14"/>
  <c r="A15"/>
  <c r="E22"/>
  <c r="F22"/>
  <c r="F24"/>
  <c r="A19" l="1"/>
  <c r="A21"/>
  <c r="A22"/>
  <c r="A20"/>
  <c r="E24"/>
  <c r="A24" l="1"/>
  <c r="A25" s="1"/>
  <c r="E25"/>
  <c r="A26" l="1"/>
</calcChain>
</file>

<file path=xl/sharedStrings.xml><?xml version="1.0" encoding="utf-8"?>
<sst xmlns="http://schemas.openxmlformats.org/spreadsheetml/2006/main" count="28" uniqueCount="28">
  <si>
    <t>Sources:</t>
  </si>
  <si>
    <t>YOY Change - %</t>
  </si>
  <si>
    <t>YOY Change - $000</t>
  </si>
  <si>
    <t>Adjusted Total O&amp;M Expense</t>
  </si>
  <si>
    <t>Injuries &amp; Damages</t>
  </si>
  <si>
    <t>Property Insurance</t>
  </si>
  <si>
    <t>Transmission of Electricity by Others</t>
  </si>
  <si>
    <t>Purchased Power</t>
  </si>
  <si>
    <t>Other Power - Fuel</t>
  </si>
  <si>
    <t>Steam From Other Souces</t>
  </si>
  <si>
    <t>Fuel</t>
  </si>
  <si>
    <t>Less:</t>
  </si>
  <si>
    <t>Total Electric O&amp;M Expense</t>
  </si>
  <si>
    <t>Account</t>
  </si>
  <si>
    <t>Description</t>
  </si>
  <si>
    <t>Line</t>
  </si>
  <si>
    <t>Year Ended 6/30:</t>
  </si>
  <si>
    <t>FERC</t>
  </si>
  <si>
    <t>Dollars in Thousands</t>
  </si>
  <si>
    <t>HISTORICAL O&amp;M ANALYSIS - UTAH ALLOCATED</t>
  </si>
  <si>
    <t>ROCKY MOUNTAIN POWER COMPANY</t>
  </si>
  <si>
    <r>
      <t xml:space="preserve">2011 </t>
    </r>
    <r>
      <rPr>
        <b/>
        <u/>
        <vertAlign val="superscript"/>
        <sz val="11"/>
        <rFont val="Arial"/>
        <family val="2"/>
      </rPr>
      <t>1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</si>
  <si>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Revised Protocols, Docket 10-035-124</t>
    </r>
  </si>
  <si>
    <r>
      <t>O&amp;M Payroll</t>
    </r>
    <r>
      <rPr>
        <vertAlign val="superscript"/>
        <sz val="11"/>
        <rFont val="Arial"/>
        <family val="2"/>
      </rPr>
      <t xml:space="preserve"> 3,4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</si>
  <si>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2010 Protocols, Docket 11-035-200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</si>
  <si>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Exhibit SRM-3, Docket 10-035-124, pages 4.16 and 4.16.2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</si>
  <si>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Exhibit SRM-3, Docket 11-035-200, pages 4.2 and 4.2.2</t>
    </r>
  </si>
  <si>
    <r>
      <t xml:space="preserve">2010 </t>
    </r>
    <r>
      <rPr>
        <b/>
        <u/>
        <vertAlign val="superscript"/>
        <sz val="11"/>
        <rFont val="Arial"/>
        <family val="2"/>
      </rPr>
      <t>2</t>
    </r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</si>
</sst>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0.0"/>
  </numFmts>
  <fonts count="13"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u val="singleAccounting"/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8"/>
      <color indexed="9"/>
      <name val="Calibri"/>
      <family val="2"/>
    </font>
    <font>
      <vertAlign val="superscript"/>
      <sz val="11"/>
      <name val="Arial"/>
      <family val="2"/>
    </font>
    <font>
      <b/>
      <u/>
      <vertAlign val="superscript"/>
      <sz val="11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2" borderId="0"/>
    <xf numFmtId="0" fontId="3" fillId="0" borderId="0"/>
    <xf numFmtId="0" fontId="3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164" fontId="2" fillId="0" borderId="0" xfId="3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165" fontId="2" fillId="0" borderId="0" xfId="2" applyNumberFormat="1" applyFont="1"/>
    <xf numFmtId="166" fontId="2" fillId="0" borderId="0" xfId="1" applyNumberFormat="1" applyFont="1"/>
    <xf numFmtId="0" fontId="2" fillId="0" borderId="0" xfId="0" applyFont="1" applyAlignment="1">
      <alignment horizontal="left" indent="1"/>
    </xf>
    <xf numFmtId="166" fontId="4" fillId="0" borderId="0" xfId="1" applyNumberFormat="1" applyFont="1"/>
    <xf numFmtId="167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indent="1"/>
    </xf>
    <xf numFmtId="164" fontId="2" fillId="0" borderId="0" xfId="3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7">
    <cellStyle name="Comma" xfId="1" builtinId="3"/>
    <cellStyle name="Currency" xfId="2" builtinId="4"/>
    <cellStyle name="NewStyle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28</xdr:row>
      <xdr:rowOff>0</xdr:rowOff>
    </xdr:from>
    <xdr:to>
      <xdr:col>1</xdr:col>
      <xdr:colOff>828675</xdr:colOff>
      <xdr:row>28</xdr:row>
      <xdr:rowOff>0</xdr:rowOff>
    </xdr:to>
    <xdr:cxnSp macro="">
      <xdr:nvCxnSpPr>
        <xdr:cNvPr id="2" name="Straight Connector 1"/>
        <xdr:cNvCxnSpPr/>
      </xdr:nvCxnSpPr>
      <xdr:spPr>
        <a:xfrm>
          <a:off x="352425" y="4000500"/>
          <a:ext cx="714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tabSelected="1" workbookViewId="0">
      <selection activeCell="B26" sqref="B26"/>
    </sheetView>
  </sheetViews>
  <sheetFormatPr defaultRowHeight="14.25"/>
  <cols>
    <col min="1" max="1" width="6.33203125" style="1" bestFit="1" customWidth="1"/>
    <col min="2" max="2" width="47.1640625" style="1" bestFit="1" customWidth="1"/>
    <col min="3" max="3" width="10.6640625" style="1" bestFit="1" customWidth="1"/>
    <col min="4" max="4" width="1" style="1" customWidth="1"/>
    <col min="5" max="6" width="15" style="1" bestFit="1" customWidth="1"/>
    <col min="7" max="7" width="9.33203125" style="1"/>
    <col min="8" max="8" width="13.33203125" style="1" bestFit="1" customWidth="1"/>
    <col min="9" max="10" width="19.83203125" style="1" bestFit="1" customWidth="1"/>
    <col min="11" max="11" width="10.5" style="1" bestFit="1" customWidth="1"/>
    <col min="12" max="12" width="9.33203125" style="1"/>
    <col min="13" max="13" width="17" style="1" bestFit="1" customWidth="1"/>
    <col min="14" max="14" width="9.33203125" style="1"/>
    <col min="15" max="15" width="13.6640625" style="1" bestFit="1" customWidth="1"/>
    <col min="16" max="16384" width="9.33203125" style="1"/>
  </cols>
  <sheetData>
    <row r="1" spans="1:15" ht="20.25">
      <c r="A1" s="17" t="s">
        <v>20</v>
      </c>
      <c r="B1" s="17"/>
      <c r="C1" s="17"/>
      <c r="D1" s="17"/>
      <c r="E1" s="17"/>
      <c r="F1" s="17"/>
    </row>
    <row r="4" spans="1:15" ht="15.75">
      <c r="A4" s="18" t="s">
        <v>19</v>
      </c>
      <c r="B4" s="18"/>
      <c r="C4" s="18"/>
      <c r="D4" s="18"/>
      <c r="E4" s="18"/>
      <c r="F4" s="18"/>
    </row>
    <row r="5" spans="1:15">
      <c r="A5" s="19" t="s">
        <v>18</v>
      </c>
      <c r="B5" s="19"/>
      <c r="C5" s="19"/>
      <c r="D5" s="19"/>
      <c r="E5" s="19"/>
      <c r="F5" s="19"/>
    </row>
    <row r="6" spans="1:15">
      <c r="A6" s="5"/>
      <c r="B6" s="5"/>
      <c r="C6" s="5"/>
      <c r="D6" s="5"/>
      <c r="E6" s="5"/>
      <c r="F6" s="5"/>
    </row>
    <row r="7" spans="1:15" ht="15">
      <c r="E7" s="20"/>
      <c r="F7" s="20"/>
    </row>
    <row r="8" spans="1:15" ht="15">
      <c r="C8" s="13" t="s">
        <v>17</v>
      </c>
      <c r="D8" s="13"/>
      <c r="E8" s="21" t="s">
        <v>16</v>
      </c>
      <c r="F8" s="21"/>
    </row>
    <row r="9" spans="1:15" ht="17.25">
      <c r="A9" s="12" t="s">
        <v>15</v>
      </c>
      <c r="B9" s="12" t="s">
        <v>14</v>
      </c>
      <c r="C9" s="12" t="s">
        <v>13</v>
      </c>
      <c r="D9" s="12"/>
      <c r="E9" s="12" t="s">
        <v>21</v>
      </c>
      <c r="F9" s="12" t="s">
        <v>27</v>
      </c>
    </row>
    <row r="12" spans="1:15">
      <c r="A12" s="5">
        <f>IF(E12="","",MAX($A$11:A11)+1)</f>
        <v>1</v>
      </c>
      <c r="B12" s="1" t="s">
        <v>12</v>
      </c>
      <c r="E12" s="7">
        <v>1185537.905</v>
      </c>
      <c r="F12" s="7">
        <v>1203011.145</v>
      </c>
    </row>
    <row r="13" spans="1:15" ht="6.75" customHeight="1">
      <c r="A13" s="5" t="str">
        <f>IF(E13="","",MAX($A$11:A12)+1)</f>
        <v/>
      </c>
    </row>
    <row r="14" spans="1:15">
      <c r="A14" s="5" t="str">
        <f>IF(E14="","",MAX($A$11:A13)+1)</f>
        <v/>
      </c>
      <c r="B14" s="1" t="s">
        <v>11</v>
      </c>
      <c r="J14" s="3"/>
    </row>
    <row r="15" spans="1:15">
      <c r="A15" s="5">
        <f>IF(E15="","",MAX($A$11:A14)+1)</f>
        <v>2</v>
      </c>
      <c r="B15" s="9" t="s">
        <v>10</v>
      </c>
      <c r="C15" s="11">
        <v>501</v>
      </c>
      <c r="D15" s="11"/>
      <c r="E15" s="8">
        <v>285121.50300000003</v>
      </c>
      <c r="F15" s="8">
        <v>260210.72099999999</v>
      </c>
      <c r="O15" s="8"/>
    </row>
    <row r="16" spans="1:15">
      <c r="A16" s="14">
        <f>IF(E16="","",MAX($A$11:A15)+1)</f>
        <v>3</v>
      </c>
      <c r="B16" s="9" t="s">
        <v>9</v>
      </c>
      <c r="C16" s="11">
        <v>503</v>
      </c>
      <c r="D16" s="11"/>
      <c r="E16" s="8">
        <v>1423.742</v>
      </c>
      <c r="F16" s="8">
        <v>1619.8589999999999</v>
      </c>
      <c r="O16" s="8"/>
    </row>
    <row r="17" spans="1:9">
      <c r="A17" s="14">
        <f>IF(E17="","",MAX($A$11:A16)+1)</f>
        <v>4</v>
      </c>
      <c r="B17" s="9" t="s">
        <v>8</v>
      </c>
      <c r="C17" s="11">
        <v>547</v>
      </c>
      <c r="D17" s="11"/>
      <c r="E17" s="8">
        <v>163994.58799999999</v>
      </c>
      <c r="F17" s="8">
        <v>195403.93900000001</v>
      </c>
    </row>
    <row r="18" spans="1:9">
      <c r="A18" s="14">
        <f>IF(E18="","",MAX($A$11:A17)+1)</f>
        <v>5</v>
      </c>
      <c r="B18" s="9" t="s">
        <v>7</v>
      </c>
      <c r="C18" s="11">
        <v>555</v>
      </c>
      <c r="D18" s="11"/>
      <c r="E18" s="8">
        <v>183972.68400000001</v>
      </c>
      <c r="F18" s="8">
        <v>185272.75099999999</v>
      </c>
    </row>
    <row r="19" spans="1:9">
      <c r="A19" s="14">
        <f>IF(E19="","",MAX($A$11:A18)+1)</f>
        <v>6</v>
      </c>
      <c r="B19" s="9" t="s">
        <v>6</v>
      </c>
      <c r="C19" s="11">
        <v>565</v>
      </c>
      <c r="D19" s="11"/>
      <c r="E19" s="8">
        <v>59497.885999999999</v>
      </c>
      <c r="F19" s="8">
        <v>55144.247000000003</v>
      </c>
    </row>
    <row r="20" spans="1:9">
      <c r="A20" s="14">
        <f>IF(E20="","",MAX($A$11:A19)+1)</f>
        <v>7</v>
      </c>
      <c r="B20" s="9" t="s">
        <v>5</v>
      </c>
      <c r="C20" s="11">
        <v>924</v>
      </c>
      <c r="D20" s="11"/>
      <c r="E20" s="8">
        <v>10601.709000000001</v>
      </c>
      <c r="F20" s="8">
        <v>10246.746999999999</v>
      </c>
    </row>
    <row r="21" spans="1:9">
      <c r="A21" s="14">
        <f>IF(E21="","",MAX($A$11:A20)+1)</f>
        <v>8</v>
      </c>
      <c r="B21" s="9" t="s">
        <v>4</v>
      </c>
      <c r="C21" s="11">
        <v>925</v>
      </c>
      <c r="D21" s="11"/>
      <c r="E21" s="8">
        <v>3563.268</v>
      </c>
      <c r="F21" s="8">
        <v>3734.6089999999999</v>
      </c>
    </row>
    <row r="22" spans="1:9" ht="16.5">
      <c r="A22" s="14">
        <f>IF(E22="","",MAX($A$11:A21)+1)</f>
        <v>9</v>
      </c>
      <c r="B22" s="15" t="s">
        <v>23</v>
      </c>
      <c r="E22" s="10">
        <f>+(5336.353/12460.807)*509923.098</f>
        <v>218375.07424531927</v>
      </c>
      <c r="F22" s="10">
        <f>+(14594.398/34853.405)*485175.759</f>
        <v>203160.87127780146</v>
      </c>
    </row>
    <row r="23" spans="1:9">
      <c r="A23" s="14" t="str">
        <f>IF(E23="","",MAX($A$11:A22)+1)</f>
        <v/>
      </c>
      <c r="B23" s="9"/>
      <c r="E23" s="8"/>
      <c r="I23" s="3"/>
    </row>
    <row r="24" spans="1:9">
      <c r="A24" s="14">
        <f>IF(E24="","",MAX($A$11:A23)+1)</f>
        <v>10</v>
      </c>
      <c r="B24" s="1" t="s">
        <v>3</v>
      </c>
      <c r="E24" s="7">
        <f>+E12-SUM(E15:E22)</f>
        <v>258987.45075468079</v>
      </c>
      <c r="F24" s="7">
        <f>+F12-SUM(F15:F22)</f>
        <v>288217.40072219854</v>
      </c>
      <c r="I24" s="3"/>
    </row>
    <row r="25" spans="1:9">
      <c r="A25" s="14">
        <f>IF(E25="","",MAX($A$11:A24)+1)</f>
        <v>11</v>
      </c>
      <c r="B25" s="1" t="s">
        <v>2</v>
      </c>
      <c r="E25" s="6">
        <f>+E24-F24</f>
        <v>-29229.94996751775</v>
      </c>
      <c r="F25" s="6"/>
      <c r="I25" s="3"/>
    </row>
    <row r="26" spans="1:9">
      <c r="A26" s="14">
        <f>IF(E26="","",MAX($A$11:A25)+1)</f>
        <v>12</v>
      </c>
      <c r="B26" s="1" t="s">
        <v>1</v>
      </c>
      <c r="E26" s="16">
        <f>+E25/F24</f>
        <v>-0.10141632633656063</v>
      </c>
      <c r="F26" s="4"/>
      <c r="I26" s="3"/>
    </row>
    <row r="29" spans="1:9">
      <c r="B29" s="2" t="s">
        <v>0</v>
      </c>
    </row>
    <row r="30" spans="1:9">
      <c r="B30" s="2" t="s">
        <v>24</v>
      </c>
    </row>
    <row r="31" spans="1:9">
      <c r="B31" s="2" t="s">
        <v>22</v>
      </c>
    </row>
    <row r="32" spans="1:9">
      <c r="B32" s="2" t="s">
        <v>26</v>
      </c>
    </row>
    <row r="33" spans="2:2">
      <c r="B33" s="2" t="s">
        <v>25</v>
      </c>
    </row>
    <row r="34" spans="2:2">
      <c r="B34" s="2"/>
    </row>
    <row r="35" spans="2:2">
      <c r="B35" s="2"/>
    </row>
    <row r="36" spans="2:2">
      <c r="B36" s="2"/>
    </row>
  </sheetData>
  <mergeCells count="5">
    <mergeCell ref="A1:F1"/>
    <mergeCell ref="A4:F4"/>
    <mergeCell ref="A5:F5"/>
    <mergeCell ref="E7:F7"/>
    <mergeCell ref="E8:F8"/>
  </mergeCells>
  <printOptions horizontalCentered="1"/>
  <pageMargins left="0.7" right="0.7" top="1" bottom="0.75" header="0.3" footer="0.3"/>
  <pageSetup orientation="portrait" r:id="rId1"/>
  <headerFooter>
    <oddHeader>&amp;R&amp;12Exhibit FEA-1 (GRM-1)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FEA-1 (GRM-1)</vt:lpstr>
      <vt:lpstr>'FEA-1 (GRM-1)'!Print_Area</vt:lpstr>
    </vt:vector>
  </TitlesOfParts>
  <Company>Brubaker &amp;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Walters</dc:creator>
  <cp:lastModifiedBy>Melissa Robyn Paschal</cp:lastModifiedBy>
  <cp:lastPrinted>2012-06-11T21:12:20Z</cp:lastPrinted>
  <dcterms:created xsi:type="dcterms:W3CDTF">2012-06-06T18:45:50Z</dcterms:created>
  <dcterms:modified xsi:type="dcterms:W3CDTF">2012-06-18T16:24:32Z</dcterms:modified>
</cp:coreProperties>
</file>