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7960" windowHeight="13095" activeTab="0"/>
  </bookViews>
  <sheets>
    <sheet name="Rate Change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<sst xmlns="http://schemas.openxmlformats.org/spreadsheetml/2006/main" count="56" uniqueCount="35">
  <si>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Bridger Valley Electric Association, Inc.</t>
  </si>
  <si>
    <t>Proposed Rate Change</t>
  </si>
  <si>
    <t>Proposed Rates</t>
  </si>
  <si>
    <t>Cost of</t>
  </si>
  <si>
    <t xml:space="preserve">Current </t>
  </si>
  <si>
    <t>Proposed</t>
  </si>
  <si>
    <t>Service</t>
  </si>
  <si>
    <t>Billing</t>
  </si>
  <si>
    <t>Existing</t>
  </si>
  <si>
    <t xml:space="preserve">Percent </t>
  </si>
  <si>
    <t>Units</t>
  </si>
  <si>
    <t>Rate</t>
  </si>
  <si>
    <t>Revenue</t>
  </si>
  <si>
    <t>Change</t>
  </si>
  <si>
    <t>Indicator</t>
  </si>
  <si>
    <t>Small General Service</t>
  </si>
  <si>
    <t>KWH  Energy Charge</t>
  </si>
  <si>
    <t>Irrigation</t>
  </si>
  <si>
    <t>KW Demand Dharge</t>
  </si>
  <si>
    <t>Monthly Customer Charge</t>
  </si>
  <si>
    <t>Large Power Under 350</t>
  </si>
  <si>
    <t>LARGE POWER -- 350 - 2000</t>
  </si>
  <si>
    <t xml:space="preserve">STREET LIGHTING </t>
  </si>
  <si>
    <t>175 MV</t>
  </si>
  <si>
    <t>55 MV</t>
  </si>
  <si>
    <t>400 MV</t>
  </si>
  <si>
    <t>100 HPS</t>
  </si>
  <si>
    <t>250 HPS</t>
  </si>
  <si>
    <t>LARGE COMMERCIAL</t>
  </si>
  <si>
    <t>LARGE POWER 2000</t>
  </si>
  <si>
    <t>Variable</t>
  </si>
  <si>
    <t>HEATING INCENTIVE</t>
  </si>
  <si>
    <t>KWH at Regular Rate</t>
  </si>
  <si>
    <t>KWH at Incentive Rate</t>
  </si>
  <si>
    <t xml:space="preserve">Effective February 1, 2012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</si>
</sst>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000"/>
    <numFmt numFmtId="165" formatCode="[$$-409]#,##0"/>
    <numFmt numFmtId="166" formatCode="[$$-409]#,##0.00"/>
  </numFmts>
  <fonts count="37">
    <font>
      <sz val="12"/>
      <name val="Arial"/>
      <family val="2"/>
    </font>
    <font>
      <sz val="12"/>
      <color indexed="8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Continuous"/>
    </xf>
    <xf numFmtId="0" fontId="3" fillId="0" borderId="10" xfId="0" applyNumberFormat="1" applyFont="1" applyBorder="1" applyAlignment="1">
      <alignment horizontal="centerContinuous"/>
    </xf>
    <xf numFmtId="0" fontId="3" fillId="0" borderId="11" xfId="0" applyNumberFormat="1" applyFont="1" applyBorder="1" applyAlignment="1">
      <alignment horizontal="centerContinuous"/>
    </xf>
    <xf numFmtId="0" fontId="3" fillId="0" borderId="12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1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3" fillId="0" borderId="14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6" xfId="0" applyNumberFormat="1" applyFont="1" applyBorder="1" applyAlignment="1">
      <alignment/>
    </xf>
    <xf numFmtId="0" fontId="2" fillId="0" borderId="14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2" fillId="0" borderId="15" xfId="0" applyNumberFormat="1" applyFont="1" applyBorder="1" applyAlignment="1">
      <alignment horizontal="centerContinuous"/>
    </xf>
    <xf numFmtId="0" fontId="3" fillId="0" borderId="17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0" fontId="2" fillId="0" borderId="19" xfId="0" applyNumberFormat="1" applyFont="1" applyBorder="1" applyAlignment="1">
      <alignment horizontal="centerContinuous"/>
    </xf>
    <xf numFmtId="0" fontId="2" fillId="0" borderId="20" xfId="0" applyNumberFormat="1" applyFont="1" applyBorder="1" applyAlignment="1">
      <alignment horizontal="centerContinuous"/>
    </xf>
    <xf numFmtId="0" fontId="2" fillId="0" borderId="21" xfId="0" applyNumberFormat="1" applyFont="1" applyBorder="1" applyAlignment="1">
      <alignment horizontal="centerContinuous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3" fillId="0" borderId="31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0" fontId="3" fillId="0" borderId="31" xfId="0" applyNumberFormat="1" applyFont="1" applyBorder="1" applyAlignment="1">
      <alignment/>
    </xf>
    <xf numFmtId="10" fontId="3" fillId="0" borderId="0" xfId="0" applyNumberFormat="1" applyFont="1" applyAlignment="1">
      <alignment/>
    </xf>
    <xf numFmtId="3" fontId="3" fillId="0" borderId="33" xfId="0" applyNumberFormat="1" applyFont="1" applyBorder="1" applyAlignment="1">
      <alignment/>
    </xf>
    <xf numFmtId="164" fontId="3" fillId="0" borderId="26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32" xfId="0" applyNumberFormat="1" applyFont="1" applyBorder="1" applyAlignment="1">
      <alignment/>
    </xf>
    <xf numFmtId="10" fontId="3" fillId="0" borderId="34" xfId="0" applyNumberFormat="1" applyFont="1" applyBorder="1" applyAlignment="1">
      <alignment/>
    </xf>
    <xf numFmtId="166" fontId="3" fillId="0" borderId="26" xfId="0" applyNumberFormat="1" applyFont="1" applyBorder="1" applyAlignment="1">
      <alignment/>
    </xf>
    <xf numFmtId="0" fontId="3" fillId="0" borderId="35" xfId="0" applyNumberFormat="1" applyFont="1" applyBorder="1" applyAlignment="1">
      <alignment/>
    </xf>
    <xf numFmtId="0" fontId="3" fillId="0" borderId="3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6" xfId="0" applyNumberFormat="1" applyFont="1" applyBorder="1" applyAlignment="1">
      <alignment/>
    </xf>
    <xf numFmtId="165" fontId="3" fillId="0" borderId="37" xfId="0" applyNumberFormat="1" applyFont="1" applyBorder="1" applyAlignment="1">
      <alignment/>
    </xf>
    <xf numFmtId="0" fontId="3" fillId="0" borderId="38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3" fillId="0" borderId="39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165" fontId="3" fillId="0" borderId="41" xfId="0" applyNumberFormat="1" applyFont="1" applyBorder="1" applyAlignment="1">
      <alignment/>
    </xf>
    <xf numFmtId="0" fontId="3" fillId="0" borderId="4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>
      <alignment/>
    </xf>
    <xf numFmtId="0" fontId="3" fillId="0" borderId="32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0" fontId="3" fillId="0" borderId="4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31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166" fontId="3" fillId="0" borderId="34" xfId="0" applyNumberFormat="1" applyFont="1" applyBorder="1" applyAlignment="1">
      <alignment/>
    </xf>
    <xf numFmtId="165" fontId="3" fillId="0" borderId="36" xfId="0" applyNumberFormat="1" applyFont="1" applyBorder="1" applyAlignment="1">
      <alignment/>
    </xf>
    <xf numFmtId="166" fontId="3" fillId="0" borderId="44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3" xfId="0" applyNumberFormat="1" applyFont="1" applyBorder="1" applyAlignment="1">
      <alignment horizontal="right"/>
    </xf>
    <xf numFmtId="166" fontId="3" fillId="0" borderId="15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/>
    </xf>
    <xf numFmtId="0" fontId="3" fillId="0" borderId="45" xfId="0" applyNumberFormat="1" applyFont="1" applyBorder="1" applyAlignment="1">
      <alignment/>
    </xf>
    <xf numFmtId="3" fontId="3" fillId="0" borderId="45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165" fontId="3" fillId="0" borderId="46" xfId="0" applyNumberFormat="1" applyFont="1" applyBorder="1" applyAlignment="1">
      <alignment/>
    </xf>
    <xf numFmtId="0" fontId="3" fillId="0" borderId="47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33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4" fontId="3" fillId="0" borderId="33" xfId="0" applyNumberFormat="1" applyFont="1" applyBorder="1" applyAlignment="1">
      <alignment/>
    </xf>
    <xf numFmtId="166" fontId="3" fillId="0" borderId="33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165" fontId="3" fillId="0" borderId="50" xfId="0" applyNumberFormat="1" applyFont="1" applyBorder="1" applyAlignment="1">
      <alignment/>
    </xf>
    <xf numFmtId="0" fontId="3" fillId="33" borderId="17" xfId="0" applyNumberFormat="1" applyFont="1" applyFill="1" applyBorder="1" applyAlignment="1">
      <alignment/>
    </xf>
    <xf numFmtId="3" fontId="3" fillId="33" borderId="49" xfId="0" applyNumberFormat="1" applyFont="1" applyFill="1" applyBorder="1" applyAlignment="1">
      <alignment/>
    </xf>
    <xf numFmtId="165" fontId="3" fillId="33" borderId="17" xfId="0" applyNumberFormat="1" applyFont="1" applyFill="1" applyBorder="1" applyAlignment="1">
      <alignment/>
    </xf>
    <xf numFmtId="0" fontId="3" fillId="33" borderId="49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10" fontId="3" fillId="0" borderId="36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0" fontId="3" fillId="0" borderId="17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8"/>
  <sheetViews>
    <sheetView tabSelected="1" showOutlineSymbols="0" zoomScale="87" zoomScaleNormal="87" zoomScalePageLayoutView="0" workbookViewId="0" topLeftCell="A1">
      <selection activeCell="S19" sqref="S19"/>
    </sheetView>
  </sheetViews>
  <sheetFormatPr defaultColWidth="9.6640625" defaultRowHeight="15"/>
  <cols>
    <col min="1" max="1" width="3.6640625" style="7" customWidth="1"/>
    <col min="2" max="2" width="25.6640625" style="7" customWidth="1"/>
    <col min="3" max="3" width="11.6640625" style="7" hidden="1" customWidth="1"/>
    <col min="4" max="4" width="13.99609375" style="7" customWidth="1"/>
    <col min="5" max="5" width="11.6640625" style="7" hidden="1" customWidth="1"/>
    <col min="6" max="6" width="11.6640625" style="7" customWidth="1"/>
    <col min="7" max="7" width="11.6640625" style="7" hidden="1" customWidth="1"/>
    <col min="8" max="8" width="12.6640625" style="7" hidden="1" customWidth="1"/>
    <col min="9" max="13" width="11.6640625" style="7" hidden="1" customWidth="1"/>
    <col min="14" max="14" width="10.3359375" style="7" bestFit="1" customWidth="1"/>
    <col min="15" max="16384" width="9.6640625" style="7" customWidth="1"/>
  </cols>
  <sheetData>
    <row r="1" spans="1:13" ht="15">
      <c r="A1" s="1" t="s">
        <v>0</v>
      </c>
      <c r="B1" s="2"/>
      <c r="C1" s="3"/>
      <c r="D1" s="3"/>
      <c r="E1" s="3"/>
      <c r="F1" s="4"/>
      <c r="G1" s="3"/>
      <c r="H1" s="4"/>
      <c r="I1" s="5"/>
      <c r="J1" s="5"/>
      <c r="K1" s="5"/>
      <c r="L1" s="5"/>
      <c r="M1" s="6"/>
    </row>
    <row r="2" spans="1:13" ht="15" hidden="1">
      <c r="A2" s="8"/>
      <c r="B2" s="8"/>
      <c r="C2" s="9"/>
      <c r="D2" s="9"/>
      <c r="E2" s="9"/>
      <c r="F2" s="10"/>
      <c r="G2" s="9"/>
      <c r="H2" s="10"/>
      <c r="I2" s="11"/>
      <c r="J2" s="11"/>
      <c r="K2" s="11"/>
      <c r="L2" s="11"/>
      <c r="M2" s="12"/>
    </row>
    <row r="3" spans="1:13" ht="15">
      <c r="A3" s="13" t="s">
        <v>1</v>
      </c>
      <c r="B3" s="14"/>
      <c r="C3" s="14"/>
      <c r="D3" s="14"/>
      <c r="E3" s="14"/>
      <c r="F3" s="15"/>
      <c r="G3" s="14"/>
      <c r="H3" s="15"/>
      <c r="I3" s="16"/>
      <c r="J3" s="16"/>
      <c r="K3" s="9"/>
      <c r="L3" s="9"/>
      <c r="M3" s="17"/>
    </row>
    <row r="4" spans="1:13" ht="15.75" thickBot="1">
      <c r="A4" s="18"/>
      <c r="B4" s="19" t="s">
        <v>34</v>
      </c>
      <c r="C4" s="19"/>
      <c r="D4" s="19"/>
      <c r="E4" s="19"/>
      <c r="F4" s="20"/>
      <c r="G4" s="19" t="s">
        <v>2</v>
      </c>
      <c r="H4" s="20"/>
      <c r="I4" s="5"/>
      <c r="J4" s="5"/>
      <c r="K4" s="5"/>
      <c r="L4" s="5"/>
      <c r="M4" s="21" t="s">
        <v>3</v>
      </c>
    </row>
    <row r="5" spans="1:13" ht="14.25" customHeight="1">
      <c r="A5" s="8"/>
      <c r="B5" s="9"/>
      <c r="C5" s="63"/>
      <c r="D5" s="33" t="s">
        <v>4</v>
      </c>
      <c r="E5" s="24"/>
      <c r="F5" s="34" t="s">
        <v>5</v>
      </c>
      <c r="G5" s="24"/>
      <c r="H5" s="25"/>
      <c r="I5" s="11"/>
      <c r="J5" s="11"/>
      <c r="K5" s="11"/>
      <c r="L5" s="11"/>
      <c r="M5" s="21" t="s">
        <v>6</v>
      </c>
    </row>
    <row r="6" spans="1:13" ht="15" hidden="1">
      <c r="A6" s="8"/>
      <c r="B6" s="9"/>
      <c r="C6" s="26" t="s">
        <v>7</v>
      </c>
      <c r="D6" s="27" t="s">
        <v>4</v>
      </c>
      <c r="E6" s="28" t="s">
        <v>8</v>
      </c>
      <c r="F6" s="29" t="s">
        <v>5</v>
      </c>
      <c r="G6" s="28" t="s">
        <v>5</v>
      </c>
      <c r="H6" s="29" t="s">
        <v>9</v>
      </c>
      <c r="I6" s="30"/>
      <c r="J6" s="30"/>
      <c r="K6" s="31"/>
      <c r="L6" s="31"/>
      <c r="M6" s="21"/>
    </row>
    <row r="7" spans="1:15" ht="15.75" thickBot="1">
      <c r="A7" s="8"/>
      <c r="B7" s="9"/>
      <c r="C7" s="32" t="s">
        <v>10</v>
      </c>
      <c r="D7" s="33" t="s">
        <v>11</v>
      </c>
      <c r="E7" s="24" t="s">
        <v>12</v>
      </c>
      <c r="F7" s="34" t="s">
        <v>11</v>
      </c>
      <c r="G7" s="24" t="s">
        <v>12</v>
      </c>
      <c r="H7" s="35" t="s">
        <v>13</v>
      </c>
      <c r="I7" s="36"/>
      <c r="J7" s="36"/>
      <c r="K7" s="36"/>
      <c r="L7" s="36"/>
      <c r="M7" s="37" t="s">
        <v>14</v>
      </c>
      <c r="N7" s="38"/>
      <c r="O7" s="38"/>
    </row>
    <row r="8" spans="1:15" ht="15">
      <c r="A8" s="22" t="s">
        <v>15</v>
      </c>
      <c r="B8" s="39"/>
      <c r="C8" s="39"/>
      <c r="D8" s="23"/>
      <c r="E8" s="23"/>
      <c r="F8" s="40"/>
      <c r="G8" s="11"/>
      <c r="H8" s="41"/>
      <c r="I8" s="11"/>
      <c r="J8" s="11"/>
      <c r="K8" s="11"/>
      <c r="L8" s="11"/>
      <c r="M8" s="6"/>
      <c r="N8" s="38"/>
      <c r="O8" s="38"/>
    </row>
    <row r="9" spans="1:15" ht="15">
      <c r="A9" s="8"/>
      <c r="B9" s="41" t="s">
        <v>16</v>
      </c>
      <c r="C9" s="42">
        <v>36411154</v>
      </c>
      <c r="D9" s="43">
        <v>0.0731115</v>
      </c>
      <c r="E9" s="44">
        <v>2662074.0856709997</v>
      </c>
      <c r="F9" s="45">
        <v>0.07</v>
      </c>
      <c r="G9" s="46">
        <f>$C$9*$F$9</f>
        <v>2548780.7800000003</v>
      </c>
      <c r="H9" s="47">
        <f>(F9-D9)/D9</f>
        <v>-0.04255828426444526</v>
      </c>
      <c r="I9" s="46"/>
      <c r="J9" s="48"/>
      <c r="K9" s="48"/>
      <c r="L9" s="49">
        <v>36411154</v>
      </c>
      <c r="M9" s="50">
        <v>0.04928</v>
      </c>
      <c r="N9" s="51"/>
      <c r="O9" s="38"/>
    </row>
    <row r="10" spans="1:15" ht="15">
      <c r="A10" s="8"/>
      <c r="B10" s="41" t="s">
        <v>19</v>
      </c>
      <c r="C10" s="42">
        <v>43671</v>
      </c>
      <c r="D10" s="52">
        <v>13.65</v>
      </c>
      <c r="E10" s="44">
        <v>596109.15</v>
      </c>
      <c r="F10" s="53">
        <v>22</v>
      </c>
      <c r="G10" s="46">
        <f>$C$10*$F$10</f>
        <v>960762</v>
      </c>
      <c r="H10" s="54">
        <f>(F10-D10)/D10</f>
        <v>0.6117216117216117</v>
      </c>
      <c r="I10" s="46"/>
      <c r="J10" s="48"/>
      <c r="K10" s="48"/>
      <c r="L10" s="49">
        <v>43671</v>
      </c>
      <c r="M10" s="55">
        <v>38.11</v>
      </c>
      <c r="N10" s="51"/>
      <c r="O10" s="38"/>
    </row>
    <row r="11" spans="1:15" ht="15">
      <c r="A11" s="56"/>
      <c r="B11" s="57"/>
      <c r="C11" s="58"/>
      <c r="D11" s="59"/>
      <c r="E11" s="60">
        <f>SUM(E9:E10)</f>
        <v>3258183.2356709996</v>
      </c>
      <c r="F11" s="61"/>
      <c r="G11" s="62">
        <f>SUM(G9:G10)</f>
        <v>3509542.7800000003</v>
      </c>
      <c r="H11" s="47">
        <f>(G11-E11)/E11</f>
        <v>0.07714714801091747</v>
      </c>
      <c r="I11" s="46"/>
      <c r="J11" s="48"/>
      <c r="K11" s="48"/>
      <c r="L11" s="48"/>
      <c r="M11" s="63"/>
      <c r="N11" s="44"/>
      <c r="O11" s="38"/>
    </row>
    <row r="12" spans="1:15" ht="15">
      <c r="A12" s="64" t="s">
        <v>17</v>
      </c>
      <c r="B12" s="65"/>
      <c r="C12" s="66"/>
      <c r="D12" s="67"/>
      <c r="E12" s="68"/>
      <c r="F12" s="69"/>
      <c r="G12" s="11"/>
      <c r="H12" s="41"/>
      <c r="I12" s="11"/>
      <c r="J12" s="11"/>
      <c r="K12" s="11"/>
      <c r="L12" s="11"/>
      <c r="M12" s="63"/>
      <c r="N12" s="38"/>
      <c r="O12" s="38"/>
    </row>
    <row r="13" spans="1:15" ht="15">
      <c r="A13" s="8"/>
      <c r="B13" s="41" t="s">
        <v>16</v>
      </c>
      <c r="C13" s="42">
        <v>3817347</v>
      </c>
      <c r="D13" s="43">
        <v>0.0495684</v>
      </c>
      <c r="E13" s="44">
        <v>189219.78303480003</v>
      </c>
      <c r="F13" s="45">
        <v>0.038</v>
      </c>
      <c r="G13" s="70">
        <f>$C$13*$F$13</f>
        <v>145059.186</v>
      </c>
      <c r="H13" s="47">
        <f>(F13-D13)/D13</f>
        <v>-0.23338255824275142</v>
      </c>
      <c r="I13" s="11"/>
      <c r="J13" s="11"/>
      <c r="K13" s="11"/>
      <c r="L13" s="49">
        <v>3817347</v>
      </c>
      <c r="M13" s="50">
        <v>0.021101</v>
      </c>
      <c r="N13" s="51"/>
      <c r="O13" s="38"/>
    </row>
    <row r="14" spans="1:15" ht="15">
      <c r="A14" s="8"/>
      <c r="B14" s="41" t="s">
        <v>18</v>
      </c>
      <c r="C14" s="42">
        <v>12141</v>
      </c>
      <c r="D14" s="52">
        <v>5.25</v>
      </c>
      <c r="E14" s="44">
        <v>63740.25</v>
      </c>
      <c r="F14" s="53">
        <v>9</v>
      </c>
      <c r="G14" s="70">
        <f>$C$14*$F$14</f>
        <v>109269</v>
      </c>
      <c r="H14" s="47">
        <f>(F14-D14)/D14</f>
        <v>0.7142857142857143</v>
      </c>
      <c r="I14" s="11"/>
      <c r="J14" s="11"/>
      <c r="K14" s="11"/>
      <c r="L14" s="49">
        <v>12141</v>
      </c>
      <c r="M14" s="55">
        <v>12.08</v>
      </c>
      <c r="N14" s="51"/>
      <c r="O14" s="38"/>
    </row>
    <row r="15" spans="1:15" ht="15">
      <c r="A15" s="8"/>
      <c r="B15" s="41" t="s">
        <v>19</v>
      </c>
      <c r="C15" s="42">
        <v>856</v>
      </c>
      <c r="D15" s="52">
        <v>13.65</v>
      </c>
      <c r="E15" s="44">
        <v>11684.4</v>
      </c>
      <c r="F15" s="53">
        <v>22</v>
      </c>
      <c r="G15" s="70">
        <f>$C$15*$F$15</f>
        <v>18832</v>
      </c>
      <c r="H15" s="54">
        <f>(F15-D15)/D15</f>
        <v>0.6117216117216117</v>
      </c>
      <c r="I15" s="11"/>
      <c r="J15" s="11"/>
      <c r="K15" s="11"/>
      <c r="L15" s="49">
        <v>856</v>
      </c>
      <c r="M15" s="55">
        <v>43.79</v>
      </c>
      <c r="N15" s="51"/>
      <c r="O15" s="38"/>
    </row>
    <row r="16" spans="1:15" ht="15">
      <c r="A16" s="56"/>
      <c r="B16" s="57"/>
      <c r="C16" s="58"/>
      <c r="D16" s="59"/>
      <c r="E16" s="60">
        <f>SUM(E13:E15)</f>
        <v>264644.43303480005</v>
      </c>
      <c r="F16" s="61"/>
      <c r="G16" s="71">
        <f>SUM(G13:G15)</f>
        <v>273160.186</v>
      </c>
      <c r="H16" s="47">
        <f>(G16-E16)/E16</f>
        <v>0.03217809219542561</v>
      </c>
      <c r="I16" s="46"/>
      <c r="J16" s="48"/>
      <c r="K16" s="48"/>
      <c r="L16" s="48"/>
      <c r="M16" s="63"/>
      <c r="N16" s="51"/>
      <c r="O16" s="38"/>
    </row>
    <row r="17" spans="1:15" ht="15">
      <c r="A17" s="64" t="s">
        <v>20</v>
      </c>
      <c r="B17" s="65"/>
      <c r="C17" s="66"/>
      <c r="D17" s="67"/>
      <c r="E17" s="68"/>
      <c r="F17" s="69"/>
      <c r="G17" s="11"/>
      <c r="H17" s="41"/>
      <c r="I17" s="11"/>
      <c r="J17" s="11"/>
      <c r="K17" s="11"/>
      <c r="L17" s="11"/>
      <c r="M17" s="63"/>
      <c r="N17" s="38"/>
      <c r="O17" s="38"/>
    </row>
    <row r="18" spans="1:15" ht="15">
      <c r="A18" s="8"/>
      <c r="B18" s="41" t="s">
        <v>16</v>
      </c>
      <c r="C18" s="42">
        <v>9107505</v>
      </c>
      <c r="D18" s="43">
        <v>0.0292551</v>
      </c>
      <c r="E18" s="44">
        <v>266440.9695255</v>
      </c>
      <c r="F18" s="45">
        <v>0.03007</v>
      </c>
      <c r="G18" s="70">
        <f>$C$18*$F$18</f>
        <v>273862.67535</v>
      </c>
      <c r="H18" s="47">
        <f>(F18-D18)/D18</f>
        <v>0.027854972295428843</v>
      </c>
      <c r="I18" s="11"/>
      <c r="J18" s="11"/>
      <c r="K18" s="11"/>
      <c r="L18" s="11"/>
      <c r="M18" s="50">
        <v>0.01953</v>
      </c>
      <c r="N18" s="38"/>
      <c r="O18" s="38"/>
    </row>
    <row r="19" spans="1:15" ht="15">
      <c r="A19" s="8"/>
      <c r="B19" s="41" t="s">
        <v>18</v>
      </c>
      <c r="C19" s="42">
        <v>28179</v>
      </c>
      <c r="D19" s="52">
        <v>12.4425</v>
      </c>
      <c r="E19" s="44">
        <v>350617.2075</v>
      </c>
      <c r="F19" s="53">
        <v>12.65</v>
      </c>
      <c r="G19" s="70">
        <f>$C$19*$F$19</f>
        <v>356464.35000000003</v>
      </c>
      <c r="H19" s="47">
        <f>(F19-D19)/D19</f>
        <v>0.01667671287924449</v>
      </c>
      <c r="I19" s="11"/>
      <c r="J19" s="11"/>
      <c r="K19" s="11"/>
      <c r="L19" s="11"/>
      <c r="M19" s="55">
        <v>12.65</v>
      </c>
      <c r="N19" s="38"/>
      <c r="O19" s="38"/>
    </row>
    <row r="20" spans="1:13" ht="15">
      <c r="A20" s="8"/>
      <c r="B20" s="41" t="s">
        <v>19</v>
      </c>
      <c r="C20" s="42">
        <v>1176</v>
      </c>
      <c r="D20" s="52">
        <v>73.5</v>
      </c>
      <c r="E20" s="44">
        <v>86436</v>
      </c>
      <c r="F20" s="53">
        <v>73.5</v>
      </c>
      <c r="G20" s="70">
        <f>$C$20*$F$20</f>
        <v>86436</v>
      </c>
      <c r="H20" s="54">
        <f>(F20-D20)/D20</f>
        <v>0</v>
      </c>
      <c r="I20" s="11"/>
      <c r="J20" s="11"/>
      <c r="K20" s="11"/>
      <c r="L20" s="11"/>
      <c r="M20" s="55">
        <v>58.52</v>
      </c>
    </row>
    <row r="21" spans="1:13" ht="15">
      <c r="A21" s="56"/>
      <c r="B21" s="57"/>
      <c r="C21" s="58"/>
      <c r="D21" s="59"/>
      <c r="E21" s="60">
        <f>SUM(E18:E20)</f>
        <v>703494.1770255</v>
      </c>
      <c r="F21" s="61"/>
      <c r="G21" s="71">
        <f>SUM(G18:G20)</f>
        <v>716763.02535</v>
      </c>
      <c r="H21" s="47">
        <f>(G21-E21)/E21</f>
        <v>0.018861347766378257</v>
      </c>
      <c r="I21" s="46"/>
      <c r="J21" s="48"/>
      <c r="K21" s="48"/>
      <c r="L21" s="48"/>
      <c r="M21" s="63"/>
    </row>
    <row r="22" spans="1:13" ht="15">
      <c r="A22" s="64" t="s">
        <v>21</v>
      </c>
      <c r="B22" s="65"/>
      <c r="C22" s="66"/>
      <c r="D22" s="67"/>
      <c r="E22" s="68"/>
      <c r="F22" s="69"/>
      <c r="G22" s="11"/>
      <c r="H22" s="41"/>
      <c r="I22" s="11"/>
      <c r="J22" s="11"/>
      <c r="K22" s="11"/>
      <c r="L22" s="11"/>
      <c r="M22" s="63"/>
    </row>
    <row r="23" spans="1:13" ht="15">
      <c r="A23" s="8"/>
      <c r="B23" s="41" t="s">
        <v>16</v>
      </c>
      <c r="C23" s="42">
        <v>22673993</v>
      </c>
      <c r="D23" s="43">
        <v>0.02873115</v>
      </c>
      <c r="E23" s="44">
        <v>651449.89398195</v>
      </c>
      <c r="F23" s="45">
        <v>0.028970575</v>
      </c>
      <c r="G23" s="70">
        <f>$C$23*$F$23</f>
        <v>656878.614755975</v>
      </c>
      <c r="H23" s="47">
        <f>(F23-D23)/D23</f>
        <v>0.008333289826547075</v>
      </c>
      <c r="I23" s="11"/>
      <c r="J23" s="11"/>
      <c r="K23" s="11"/>
      <c r="L23" s="11"/>
      <c r="M23" s="50">
        <v>0.01921</v>
      </c>
    </row>
    <row r="24" spans="1:13" ht="15">
      <c r="A24" s="8"/>
      <c r="B24" s="41" t="s">
        <v>18</v>
      </c>
      <c r="C24" s="42">
        <v>54049</v>
      </c>
      <c r="D24" s="52">
        <v>13.4925</v>
      </c>
      <c r="E24" s="44">
        <v>729256.1325</v>
      </c>
      <c r="F24" s="53">
        <v>13.74625</v>
      </c>
      <c r="G24" s="70">
        <f>$C$24*$F$24</f>
        <v>742971.06625</v>
      </c>
      <c r="H24" s="47">
        <f>(F24-D24)/D24</f>
        <v>0.01880674448767835</v>
      </c>
      <c r="I24" s="11"/>
      <c r="J24" s="11"/>
      <c r="K24" s="11"/>
      <c r="L24" s="11"/>
      <c r="M24" s="55">
        <v>14</v>
      </c>
    </row>
    <row r="25" spans="1:13" ht="15">
      <c r="A25" s="8"/>
      <c r="B25" s="41" t="s">
        <v>19</v>
      </c>
      <c r="C25" s="42">
        <v>167</v>
      </c>
      <c r="D25" s="52">
        <v>136.5</v>
      </c>
      <c r="E25" s="44">
        <v>22795.5</v>
      </c>
      <c r="F25" s="53">
        <v>150</v>
      </c>
      <c r="G25" s="70">
        <f>$C$25*$F$25</f>
        <v>25050</v>
      </c>
      <c r="H25" s="54">
        <f>(F25-D25)/D25</f>
        <v>0.0989010989010989</v>
      </c>
      <c r="I25" s="11"/>
      <c r="J25" s="11"/>
      <c r="K25" s="11"/>
      <c r="L25" s="11"/>
      <c r="M25" s="55">
        <v>161.43</v>
      </c>
    </row>
    <row r="26" spans="1:13" ht="15">
      <c r="A26" s="8"/>
      <c r="B26" s="41"/>
      <c r="C26" s="42"/>
      <c r="D26" s="9"/>
      <c r="E26" s="62">
        <f>SUM(E23:E25)</f>
        <v>1403501.52648195</v>
      </c>
      <c r="F26" s="72"/>
      <c r="G26" s="71">
        <f>SUM(G23:G25)</f>
        <v>1424899.681005975</v>
      </c>
      <c r="H26" s="47">
        <f>(G26-E26)/E26</f>
        <v>0.015246263805399743</v>
      </c>
      <c r="I26" s="46"/>
      <c r="J26" s="48"/>
      <c r="K26" s="48"/>
      <c r="L26" s="48"/>
      <c r="M26" s="63"/>
    </row>
    <row r="27" spans="1:13" ht="15">
      <c r="A27" s="64" t="s">
        <v>22</v>
      </c>
      <c r="B27" s="65"/>
      <c r="C27" s="73">
        <v>715436</v>
      </c>
      <c r="D27" s="65"/>
      <c r="E27" s="68"/>
      <c r="F27" s="74"/>
      <c r="G27" s="11"/>
      <c r="H27" s="41"/>
      <c r="I27" s="11"/>
      <c r="J27" s="11"/>
      <c r="K27" s="11"/>
      <c r="L27" s="11"/>
      <c r="M27" s="63"/>
    </row>
    <row r="28" spans="1:13" ht="15">
      <c r="A28" s="8"/>
      <c r="B28" s="41" t="s">
        <v>23</v>
      </c>
      <c r="C28" s="75">
        <v>4881</v>
      </c>
      <c r="D28" s="76">
        <v>8.295</v>
      </c>
      <c r="E28" s="44">
        <v>40487.895</v>
      </c>
      <c r="F28" s="77">
        <v>8.45</v>
      </c>
      <c r="G28" s="46">
        <f>$C$28*$F$28</f>
        <v>41244.45</v>
      </c>
      <c r="H28" s="47">
        <f>(F28-D28)/D28</f>
        <v>0.018685955394816076</v>
      </c>
      <c r="I28" s="11"/>
      <c r="J28" s="11"/>
      <c r="K28" s="11"/>
      <c r="L28" s="11"/>
      <c r="M28" s="55">
        <v>8.295</v>
      </c>
    </row>
    <row r="29" spans="1:13" ht="15">
      <c r="A29" s="8"/>
      <c r="B29" s="41" t="s">
        <v>24</v>
      </c>
      <c r="C29" s="75">
        <v>0</v>
      </c>
      <c r="D29" s="76">
        <v>4.2</v>
      </c>
      <c r="E29" s="44">
        <v>0</v>
      </c>
      <c r="F29" s="77">
        <v>4.25</v>
      </c>
      <c r="G29" s="46">
        <f>$C$29*$F$29</f>
        <v>0</v>
      </c>
      <c r="H29" s="47">
        <f>(F29-D29)/D29</f>
        <v>0.011904761904761862</v>
      </c>
      <c r="I29" s="11"/>
      <c r="J29" s="11"/>
      <c r="K29" s="11"/>
      <c r="L29" s="11"/>
      <c r="M29" s="55">
        <v>4.2</v>
      </c>
    </row>
    <row r="30" spans="1:13" ht="15">
      <c r="A30" s="8"/>
      <c r="B30" s="41" t="s">
        <v>25</v>
      </c>
      <c r="C30" s="75">
        <v>1759</v>
      </c>
      <c r="D30" s="76">
        <v>12.9255</v>
      </c>
      <c r="E30" s="44">
        <v>22735.954500000003</v>
      </c>
      <c r="F30" s="77">
        <v>13.15</v>
      </c>
      <c r="G30" s="46">
        <f>$C$30*$F$30</f>
        <v>23130.850000000002</v>
      </c>
      <c r="H30" s="47">
        <f>(F30-D30)/D30</f>
        <v>0.017368767165680307</v>
      </c>
      <c r="I30" s="11"/>
      <c r="J30" s="11"/>
      <c r="K30" s="11"/>
      <c r="L30" s="11"/>
      <c r="M30" s="55">
        <v>12.9255</v>
      </c>
    </row>
    <row r="31" spans="1:13" ht="15">
      <c r="A31" s="8"/>
      <c r="B31" s="41" t="s">
        <v>26</v>
      </c>
      <c r="C31" s="75">
        <v>336</v>
      </c>
      <c r="D31" s="76">
        <v>8.4</v>
      </c>
      <c r="E31" s="44">
        <v>2822.4</v>
      </c>
      <c r="F31" s="77">
        <v>8.55</v>
      </c>
      <c r="G31" s="46">
        <f>$C$31*$F$31</f>
        <v>2872.8</v>
      </c>
      <c r="H31" s="47">
        <f>(F31-D31)/D31</f>
        <v>0.017857142857142898</v>
      </c>
      <c r="I31" s="11"/>
      <c r="J31" s="11"/>
      <c r="K31" s="11"/>
      <c r="L31" s="11"/>
      <c r="M31" s="55">
        <v>8.4</v>
      </c>
    </row>
    <row r="32" spans="1:13" ht="15">
      <c r="A32" s="8"/>
      <c r="B32" s="41" t="s">
        <v>27</v>
      </c>
      <c r="C32" s="75">
        <v>439</v>
      </c>
      <c r="D32" s="76">
        <v>12.8625</v>
      </c>
      <c r="E32" s="44">
        <v>5646.6375</v>
      </c>
      <c r="F32" s="77">
        <v>13.05</v>
      </c>
      <c r="G32" s="46">
        <f>$C$32*$F$32</f>
        <v>5728.950000000001</v>
      </c>
      <c r="H32" s="54">
        <f>(F32-D32)/D32</f>
        <v>0.014577259475218658</v>
      </c>
      <c r="I32" s="11"/>
      <c r="J32" s="11"/>
      <c r="K32" s="11"/>
      <c r="L32" s="11"/>
      <c r="M32" s="55">
        <v>12.8625</v>
      </c>
    </row>
    <row r="33" spans="1:13" ht="15">
      <c r="A33" s="56"/>
      <c r="B33" s="57"/>
      <c r="C33" s="78"/>
      <c r="D33" s="79"/>
      <c r="E33" s="80"/>
      <c r="F33" s="81"/>
      <c r="G33" s="46"/>
      <c r="H33" s="47"/>
      <c r="I33" s="11"/>
      <c r="J33" s="11"/>
      <c r="K33" s="11"/>
      <c r="L33" s="11"/>
      <c r="M33" s="55"/>
    </row>
    <row r="34" spans="1:13" ht="15">
      <c r="A34" s="64" t="s">
        <v>28</v>
      </c>
      <c r="B34" s="65"/>
      <c r="C34" s="66"/>
      <c r="D34" s="67"/>
      <c r="E34" s="68"/>
      <c r="F34" s="69"/>
      <c r="G34" s="11"/>
      <c r="H34" s="41"/>
      <c r="I34" s="11"/>
      <c r="J34" s="11"/>
      <c r="K34" s="11"/>
      <c r="L34" s="11"/>
      <c r="M34" s="63"/>
    </row>
    <row r="35" spans="1:13" ht="15">
      <c r="A35" s="8"/>
      <c r="B35" s="41" t="s">
        <v>16</v>
      </c>
      <c r="C35" s="42">
        <v>4280155</v>
      </c>
      <c r="D35" s="43">
        <v>0.03051405</v>
      </c>
      <c r="E35" s="44">
        <v>130604.86367775</v>
      </c>
      <c r="F35" s="45">
        <v>0.031</v>
      </c>
      <c r="G35" s="70">
        <f>$C$35*$F$35</f>
        <v>132684.805</v>
      </c>
      <c r="H35" s="47">
        <f>(F35-D35)/D35</f>
        <v>0.015925450734989254</v>
      </c>
      <c r="I35" s="11"/>
      <c r="J35" s="11"/>
      <c r="K35" s="11"/>
      <c r="L35" s="11"/>
      <c r="M35" s="50">
        <v>0.01921</v>
      </c>
    </row>
    <row r="36" spans="1:13" ht="15">
      <c r="A36" s="8"/>
      <c r="B36" s="41" t="s">
        <v>18</v>
      </c>
      <c r="C36" s="42">
        <v>11428</v>
      </c>
      <c r="D36" s="52">
        <v>13.1775</v>
      </c>
      <c r="E36" s="44">
        <v>150592.47</v>
      </c>
      <c r="F36" s="53">
        <v>13.3</v>
      </c>
      <c r="G36" s="70">
        <f>$C$36*$F$36</f>
        <v>151992.4</v>
      </c>
      <c r="H36" s="47">
        <f>(F36-D36)/D36</f>
        <v>0.009296148738379851</v>
      </c>
      <c r="I36" s="11"/>
      <c r="J36" s="11"/>
      <c r="K36" s="11"/>
      <c r="L36" s="11"/>
      <c r="M36" s="55">
        <v>12.45</v>
      </c>
    </row>
    <row r="37" spans="1:13" ht="15">
      <c r="A37" s="8"/>
      <c r="B37" s="41" t="s">
        <v>19</v>
      </c>
      <c r="C37" s="42">
        <v>490</v>
      </c>
      <c r="D37" s="52">
        <v>36.75</v>
      </c>
      <c r="E37" s="44">
        <v>18007.5</v>
      </c>
      <c r="F37" s="53">
        <v>40</v>
      </c>
      <c r="G37" s="70">
        <f>$C$37*$F$37</f>
        <v>19600</v>
      </c>
      <c r="H37" s="54">
        <f>(F37-D37)/D37</f>
        <v>0.08843537414965986</v>
      </c>
      <c r="I37" s="11"/>
      <c r="J37" s="11"/>
      <c r="K37" s="11"/>
      <c r="L37" s="11"/>
      <c r="M37" s="55">
        <v>56.76</v>
      </c>
    </row>
    <row r="38" spans="1:13" ht="15">
      <c r="A38" s="56"/>
      <c r="B38" s="57"/>
      <c r="C38" s="58"/>
      <c r="D38" s="59"/>
      <c r="E38" s="60">
        <f>SUM(E35:E37)</f>
        <v>299204.83367775</v>
      </c>
      <c r="F38" s="61"/>
      <c r="G38" s="71">
        <f>SUM(G35:G37)</f>
        <v>304277.20499999996</v>
      </c>
      <c r="H38" s="47">
        <f>(G38-E38)/E38</f>
        <v>0.0169528388291781</v>
      </c>
      <c r="I38" s="46"/>
      <c r="J38" s="48"/>
      <c r="K38" s="48"/>
      <c r="L38" s="48"/>
      <c r="M38" s="63"/>
    </row>
    <row r="39" spans="1:13" ht="15">
      <c r="A39" s="64" t="s">
        <v>29</v>
      </c>
      <c r="B39" s="65"/>
      <c r="C39" s="66"/>
      <c r="D39" s="17"/>
      <c r="E39" s="68"/>
      <c r="F39" s="69"/>
      <c r="G39" s="11"/>
      <c r="H39" s="41"/>
      <c r="I39" s="11"/>
      <c r="J39" s="11"/>
      <c r="K39" s="11"/>
      <c r="L39" s="11"/>
      <c r="M39" s="63"/>
    </row>
    <row r="40" spans="1:13" ht="15">
      <c r="A40" s="8"/>
      <c r="B40" s="41" t="s">
        <v>16</v>
      </c>
      <c r="C40" s="42">
        <v>96600</v>
      </c>
      <c r="D40" s="82">
        <v>0.02429595</v>
      </c>
      <c r="E40" s="44">
        <v>2565.696</v>
      </c>
      <c r="F40" s="45">
        <v>0.025</v>
      </c>
      <c r="G40" s="46">
        <f>$C$40*$F$40</f>
        <v>2415</v>
      </c>
      <c r="H40" s="47">
        <f>(F40-D40)/D40</f>
        <v>0.028978080708924787</v>
      </c>
      <c r="I40" s="11"/>
      <c r="J40" s="11"/>
      <c r="K40" s="11"/>
      <c r="L40" s="11"/>
      <c r="M40" s="50">
        <v>0.01912</v>
      </c>
    </row>
    <row r="41" spans="1:13" ht="15">
      <c r="A41" s="8"/>
      <c r="B41" s="41" t="s">
        <v>18</v>
      </c>
      <c r="C41" s="42">
        <v>18600</v>
      </c>
      <c r="D41" s="83">
        <v>10.6365</v>
      </c>
      <c r="E41" s="44">
        <v>197838.9</v>
      </c>
      <c r="F41" s="53">
        <v>10.9</v>
      </c>
      <c r="G41" s="46">
        <f>$C$41*$F$41</f>
        <v>202740</v>
      </c>
      <c r="H41" s="47">
        <f>(F41-D41)/D41</f>
        <v>0.024773186668547033</v>
      </c>
      <c r="I41" s="11"/>
      <c r="J41" s="11"/>
      <c r="K41" s="11"/>
      <c r="L41" s="11"/>
      <c r="M41" s="55"/>
    </row>
    <row r="42" spans="1:13" ht="15">
      <c r="A42" s="8"/>
      <c r="B42" s="41" t="s">
        <v>19</v>
      </c>
      <c r="C42" s="42">
        <v>12</v>
      </c>
      <c r="D42" s="84" t="s">
        <v>30</v>
      </c>
      <c r="E42" s="44">
        <v>55200</v>
      </c>
      <c r="F42" s="85" t="s">
        <v>30</v>
      </c>
      <c r="G42" s="46" t="e">
        <f>$C$42*$F$42</f>
        <v>#VALUE!</v>
      </c>
      <c r="H42" s="54" t="e">
        <f>(F42-D42)/D42</f>
        <v>#VALUE!</v>
      </c>
      <c r="I42" s="11"/>
      <c r="J42" s="11"/>
      <c r="K42" s="11"/>
      <c r="L42" s="11"/>
      <c r="M42" s="55">
        <v>116.75</v>
      </c>
    </row>
    <row r="43" spans="1:13" ht="15">
      <c r="A43" s="56"/>
      <c r="B43" s="57"/>
      <c r="C43" s="58"/>
      <c r="D43" s="12"/>
      <c r="E43" s="60">
        <f>SUM(E40:E42)</f>
        <v>255604.596</v>
      </c>
      <c r="F43" s="61"/>
      <c r="G43" s="62" t="e">
        <f>SUM(G40:G42)</f>
        <v>#VALUE!</v>
      </c>
      <c r="H43" s="47" t="e">
        <f>(G43-E43)/E43</f>
        <v>#VALUE!</v>
      </c>
      <c r="I43" s="46"/>
      <c r="J43" s="48"/>
      <c r="K43" s="48"/>
      <c r="L43" s="48"/>
      <c r="M43" s="63"/>
    </row>
    <row r="44" spans="1:13" ht="15">
      <c r="A44" s="64" t="s">
        <v>31</v>
      </c>
      <c r="B44" s="65"/>
      <c r="C44" s="66"/>
      <c r="D44" s="67"/>
      <c r="E44" s="68"/>
      <c r="F44" s="69"/>
      <c r="G44" s="11"/>
      <c r="H44" s="41"/>
      <c r="I44" s="11"/>
      <c r="J44" s="11"/>
      <c r="K44" s="11"/>
      <c r="L44" s="11"/>
      <c r="M44" s="63"/>
    </row>
    <row r="45" spans="1:13" ht="15">
      <c r="A45" s="8"/>
      <c r="B45" s="41" t="s">
        <v>32</v>
      </c>
      <c r="C45" s="42">
        <v>7158350</v>
      </c>
      <c r="D45" s="43">
        <v>0.07311255</v>
      </c>
      <c r="E45" s="44">
        <v>523365.22229249997</v>
      </c>
      <c r="F45" s="45">
        <v>0.07</v>
      </c>
      <c r="G45" s="46">
        <f>$C$45*$F$45</f>
        <v>501084.50000000006</v>
      </c>
      <c r="H45" s="47">
        <f>(F45-D45)/D45</f>
        <v>-0.04257203448655521</v>
      </c>
      <c r="I45" s="11"/>
      <c r="J45" s="11"/>
      <c r="K45" s="11"/>
      <c r="L45" s="11"/>
      <c r="M45" s="50">
        <v>0.04558</v>
      </c>
    </row>
    <row r="46" spans="1:13" ht="15">
      <c r="A46" s="8"/>
      <c r="B46" s="41" t="s">
        <v>33</v>
      </c>
      <c r="C46" s="42">
        <v>3270762</v>
      </c>
      <c r="D46" s="43">
        <v>0.04884</v>
      </c>
      <c r="E46" s="44">
        <v>159744.01608</v>
      </c>
      <c r="F46" s="45">
        <v>0.055</v>
      </c>
      <c r="G46" s="46">
        <f>$C$46*$F$46</f>
        <v>179891.91</v>
      </c>
      <c r="H46" s="47">
        <f>(F46-D46)/D46</f>
        <v>0.1261261261261261</v>
      </c>
      <c r="I46" s="11"/>
      <c r="J46" s="11"/>
      <c r="K46" s="11"/>
      <c r="L46" s="11"/>
      <c r="M46" s="50">
        <v>0.04558</v>
      </c>
    </row>
    <row r="47" spans="1:13" ht="15">
      <c r="A47" s="8"/>
      <c r="B47" s="41" t="s">
        <v>19</v>
      </c>
      <c r="C47" s="42">
        <v>6457</v>
      </c>
      <c r="D47" s="52">
        <v>13.65</v>
      </c>
      <c r="E47" s="44">
        <v>88138.05</v>
      </c>
      <c r="F47" s="53">
        <f>F10</f>
        <v>22</v>
      </c>
      <c r="G47" s="46">
        <f>$C$47*$F$47</f>
        <v>142054</v>
      </c>
      <c r="H47" s="54">
        <f>(F47-D47)/D47</f>
        <v>0.6117216117216117</v>
      </c>
      <c r="I47" s="11"/>
      <c r="J47" s="11"/>
      <c r="K47" s="11"/>
      <c r="L47" s="11"/>
      <c r="M47" s="55">
        <v>44.02</v>
      </c>
    </row>
    <row r="48" spans="1:13" ht="15.75" thickBot="1">
      <c r="A48" s="86"/>
      <c r="B48" s="87"/>
      <c r="C48" s="88"/>
      <c r="D48" s="89"/>
      <c r="E48" s="90">
        <f>SUM(E45:E47)</f>
        <v>771247.2883725</v>
      </c>
      <c r="F48" s="91"/>
      <c r="G48" s="62">
        <f>SUM(G45:G47)</f>
        <v>823030.41</v>
      </c>
      <c r="H48" s="47">
        <f>(G48-E48)/E48</f>
        <v>0.06714204692605627</v>
      </c>
      <c r="I48" s="46"/>
      <c r="J48" s="48"/>
      <c r="K48" s="48"/>
      <c r="L48" s="48"/>
      <c r="M48" s="63"/>
    </row>
    <row r="49" spans="1:13" ht="15">
      <c r="A49" s="11"/>
      <c r="B49" s="11"/>
      <c r="C49" s="92"/>
      <c r="D49" s="11"/>
      <c r="E49" s="46"/>
      <c r="F49" s="93"/>
      <c r="G49" s="11"/>
      <c r="H49" s="41"/>
      <c r="I49" s="11"/>
      <c r="J49" s="11"/>
      <c r="K49" s="11"/>
      <c r="L49" s="11"/>
      <c r="M49" s="63"/>
    </row>
    <row r="50" spans="1:13" ht="15" hidden="1">
      <c r="A50" s="11"/>
      <c r="B50" s="11"/>
      <c r="C50" s="92"/>
      <c r="D50" s="11"/>
      <c r="E50" s="46"/>
      <c r="F50" s="93"/>
      <c r="G50" s="11"/>
      <c r="H50" s="41"/>
      <c r="I50" s="11"/>
      <c r="J50" s="11"/>
      <c r="K50" s="11"/>
      <c r="L50" s="11"/>
      <c r="M50" s="63"/>
    </row>
    <row r="51" spans="1:13" ht="15" hidden="1">
      <c r="A51" s="11"/>
      <c r="B51" s="11"/>
      <c r="C51" s="92"/>
      <c r="D51" s="94"/>
      <c r="E51" s="46"/>
      <c r="F51" s="94"/>
      <c r="G51" s="46"/>
      <c r="H51" s="47"/>
      <c r="I51" s="11"/>
      <c r="J51" s="11"/>
      <c r="K51" s="11"/>
      <c r="L51" s="11"/>
      <c r="M51" s="95"/>
    </row>
    <row r="52" spans="1:13" ht="15" hidden="1">
      <c r="A52" s="11"/>
      <c r="B52" s="11"/>
      <c r="C52" s="92"/>
      <c r="D52" s="96"/>
      <c r="E52" s="46"/>
      <c r="F52" s="96"/>
      <c r="G52" s="46"/>
      <c r="H52" s="47"/>
      <c r="I52" s="11"/>
      <c r="J52" s="11"/>
      <c r="K52" s="11"/>
      <c r="L52" s="11"/>
      <c r="M52" s="76"/>
    </row>
    <row r="53" spans="1:13" ht="15" hidden="1">
      <c r="A53" s="11"/>
      <c r="B53" s="11"/>
      <c r="C53" s="92"/>
      <c r="D53" s="96"/>
      <c r="E53" s="46"/>
      <c r="F53" s="96"/>
      <c r="G53" s="46"/>
      <c r="H53" s="54"/>
      <c r="I53" s="11"/>
      <c r="J53" s="11"/>
      <c r="K53" s="11"/>
      <c r="L53" s="11"/>
      <c r="M53" s="76"/>
    </row>
    <row r="54" spans="1:13" ht="15" hidden="1">
      <c r="A54" s="11"/>
      <c r="B54" s="11"/>
      <c r="C54" s="92"/>
      <c r="D54" s="11"/>
      <c r="E54" s="62"/>
      <c r="F54" s="97"/>
      <c r="G54" s="62"/>
      <c r="H54" s="47"/>
      <c r="I54" s="46"/>
      <c r="J54" s="48"/>
      <c r="K54" s="48"/>
      <c r="L54" s="48"/>
      <c r="M54" s="50"/>
    </row>
    <row r="55" spans="1:13" ht="15" hidden="1">
      <c r="A55" s="11"/>
      <c r="B55" s="11"/>
      <c r="C55" s="92"/>
      <c r="D55" s="11"/>
      <c r="E55" s="46"/>
      <c r="F55" s="93"/>
      <c r="G55" s="11"/>
      <c r="H55" s="41"/>
      <c r="I55" s="11"/>
      <c r="J55" s="11"/>
      <c r="K55" s="11"/>
      <c r="L55" s="11"/>
      <c r="M55" s="63"/>
    </row>
    <row r="56" spans="1:13" ht="15" hidden="1">
      <c r="A56" s="11"/>
      <c r="B56" s="11"/>
      <c r="C56" s="92"/>
      <c r="D56" s="11"/>
      <c r="E56" s="46"/>
      <c r="F56" s="93"/>
      <c r="G56" s="11"/>
      <c r="H56" s="41"/>
      <c r="I56" s="11"/>
      <c r="J56" s="11"/>
      <c r="K56" s="11"/>
      <c r="L56" s="11"/>
      <c r="M56" s="63"/>
    </row>
    <row r="57" spans="1:13" ht="15" hidden="1">
      <c r="A57" s="11"/>
      <c r="B57" s="11"/>
      <c r="C57" s="92"/>
      <c r="D57" s="94"/>
      <c r="E57" s="46"/>
      <c r="F57" s="94"/>
      <c r="G57" s="46"/>
      <c r="H57" s="47"/>
      <c r="I57" s="11"/>
      <c r="J57" s="11"/>
      <c r="K57" s="11"/>
      <c r="L57" s="11"/>
      <c r="M57" s="95"/>
    </row>
    <row r="58" spans="1:13" ht="15" hidden="1">
      <c r="A58" s="11"/>
      <c r="B58" s="11"/>
      <c r="C58" s="92"/>
      <c r="D58" s="96"/>
      <c r="E58" s="46"/>
      <c r="F58" s="96"/>
      <c r="G58" s="46"/>
      <c r="H58" s="47"/>
      <c r="I58" s="11"/>
      <c r="J58" s="11"/>
      <c r="K58" s="11"/>
      <c r="L58" s="11"/>
      <c r="M58" s="76"/>
    </row>
    <row r="59" spans="1:13" ht="15" hidden="1">
      <c r="A59" s="11"/>
      <c r="B59" s="11"/>
      <c r="C59" s="92"/>
      <c r="D59" s="96"/>
      <c r="E59" s="46"/>
      <c r="F59" s="96"/>
      <c r="G59" s="46"/>
      <c r="H59" s="54"/>
      <c r="I59" s="11"/>
      <c r="J59" s="11"/>
      <c r="K59" s="11"/>
      <c r="L59" s="11"/>
      <c r="M59" s="76"/>
    </row>
    <row r="60" spans="1:13" ht="15" hidden="1">
      <c r="A60" s="11"/>
      <c r="B60" s="11"/>
      <c r="C60" s="92"/>
      <c r="D60" s="11"/>
      <c r="E60" s="62"/>
      <c r="F60" s="93"/>
      <c r="G60" s="62"/>
      <c r="H60" s="47"/>
      <c r="I60" s="46"/>
      <c r="J60" s="48"/>
      <c r="K60" s="48"/>
      <c r="L60" s="48"/>
      <c r="M60" s="63"/>
    </row>
    <row r="61" spans="1:13" ht="15" hidden="1">
      <c r="A61" s="11"/>
      <c r="B61" s="11"/>
      <c r="C61" s="92"/>
      <c r="D61" s="11"/>
      <c r="E61" s="46"/>
      <c r="F61" s="93"/>
      <c r="G61" s="11"/>
      <c r="H61" s="41"/>
      <c r="I61" s="11"/>
      <c r="J61" s="11"/>
      <c r="K61" s="11"/>
      <c r="L61" s="11"/>
      <c r="M61" s="63"/>
    </row>
    <row r="62" spans="1:13" ht="15">
      <c r="A62" s="11"/>
      <c r="B62" s="11"/>
      <c r="C62" s="92"/>
      <c r="D62" s="11"/>
      <c r="E62" s="46"/>
      <c r="F62" s="93"/>
      <c r="G62" s="11"/>
      <c r="H62" s="41"/>
      <c r="I62" s="11"/>
      <c r="J62" s="11"/>
      <c r="K62" s="11"/>
      <c r="L62" s="11"/>
      <c r="M62" s="63"/>
    </row>
    <row r="63" spans="1:13" ht="15">
      <c r="A63" s="11"/>
      <c r="B63" s="9"/>
      <c r="C63" s="92"/>
      <c r="D63" s="94"/>
      <c r="E63" s="46"/>
      <c r="F63" s="97"/>
      <c r="G63" s="46"/>
      <c r="H63" s="47"/>
      <c r="I63" s="11"/>
      <c r="J63" s="11"/>
      <c r="K63" s="11"/>
      <c r="L63" s="11"/>
      <c r="M63" s="50"/>
    </row>
    <row r="64" spans="1:13" ht="15">
      <c r="A64" s="11"/>
      <c r="B64" s="11"/>
      <c r="C64" s="92"/>
      <c r="D64" s="96"/>
      <c r="E64" s="46"/>
      <c r="F64" s="98"/>
      <c r="G64" s="46"/>
      <c r="H64" s="47"/>
      <c r="I64" s="11"/>
      <c r="J64" s="11"/>
      <c r="K64" s="11"/>
      <c r="L64" s="11"/>
      <c r="M64" s="55"/>
    </row>
    <row r="65" spans="1:13" ht="15">
      <c r="A65" s="11"/>
      <c r="B65" s="11"/>
      <c r="C65" s="92"/>
      <c r="D65" s="96"/>
      <c r="E65" s="46"/>
      <c r="F65" s="98"/>
      <c r="G65" s="46"/>
      <c r="H65" s="47"/>
      <c r="I65" s="11"/>
      <c r="J65" s="11"/>
      <c r="K65" s="11"/>
      <c r="L65" s="11"/>
      <c r="M65" s="55"/>
    </row>
    <row r="66" spans="1:13" ht="15">
      <c r="A66" s="11"/>
      <c r="B66" s="11"/>
      <c r="C66" s="63"/>
      <c r="D66" s="11"/>
      <c r="E66" s="46"/>
      <c r="F66" s="93"/>
      <c r="G66" s="46"/>
      <c r="H66" s="54"/>
      <c r="I66" s="11"/>
      <c r="J66" s="11"/>
      <c r="K66" s="11"/>
      <c r="L66" s="11"/>
      <c r="M66" s="63"/>
    </row>
    <row r="67" spans="1:13" ht="15">
      <c r="A67" s="11"/>
      <c r="B67" s="11"/>
      <c r="C67" s="92"/>
      <c r="D67" s="11"/>
      <c r="E67" s="62"/>
      <c r="F67" s="93"/>
      <c r="G67" s="62"/>
      <c r="H67" s="47"/>
      <c r="I67" s="46"/>
      <c r="J67" s="48"/>
      <c r="K67" s="48"/>
      <c r="L67" s="48"/>
      <c r="M67" s="63"/>
    </row>
    <row r="68" spans="1:13" ht="15">
      <c r="A68" s="11"/>
      <c r="B68" s="11"/>
      <c r="C68" s="92"/>
      <c r="D68" s="11"/>
      <c r="E68" s="46"/>
      <c r="F68" s="93"/>
      <c r="G68" s="11"/>
      <c r="H68" s="41"/>
      <c r="I68" s="11"/>
      <c r="J68" s="11"/>
      <c r="K68" s="11"/>
      <c r="L68" s="11"/>
      <c r="M68" s="63"/>
    </row>
    <row r="69" spans="1:13" ht="15">
      <c r="A69" s="11"/>
      <c r="B69" s="11"/>
      <c r="C69" s="92"/>
      <c r="D69" s="11"/>
      <c r="E69" s="46"/>
      <c r="F69" s="93"/>
      <c r="G69" s="11"/>
      <c r="H69" s="41"/>
      <c r="I69" s="11"/>
      <c r="J69" s="11"/>
      <c r="K69" s="11"/>
      <c r="L69" s="11"/>
      <c r="M69" s="63"/>
    </row>
    <row r="70" spans="1:13" ht="15">
      <c r="A70" s="11"/>
      <c r="B70" s="11"/>
      <c r="C70" s="92"/>
      <c r="D70" s="11"/>
      <c r="E70" s="46"/>
      <c r="F70" s="93"/>
      <c r="G70" s="11"/>
      <c r="H70" s="41"/>
      <c r="I70" s="11"/>
      <c r="J70" s="11"/>
      <c r="K70" s="11"/>
      <c r="L70" s="11"/>
      <c r="M70" s="63"/>
    </row>
    <row r="71" spans="1:13" ht="15">
      <c r="A71" s="11"/>
      <c r="B71" s="11"/>
      <c r="C71" s="92"/>
      <c r="D71" s="94"/>
      <c r="E71" s="46"/>
      <c r="F71" s="97"/>
      <c r="G71" s="46"/>
      <c r="H71" s="47"/>
      <c r="I71" s="11"/>
      <c r="J71" s="11"/>
      <c r="K71" s="11"/>
      <c r="L71" s="11"/>
      <c r="M71" s="50"/>
    </row>
    <row r="72" spans="1:13" ht="15">
      <c r="A72" s="11"/>
      <c r="B72" s="11"/>
      <c r="C72" s="92"/>
      <c r="D72" s="96"/>
      <c r="E72" s="46"/>
      <c r="F72" s="98"/>
      <c r="G72" s="46"/>
      <c r="H72" s="47"/>
      <c r="I72" s="11"/>
      <c r="J72" s="11"/>
      <c r="K72" s="11"/>
      <c r="L72" s="11"/>
      <c r="M72" s="55"/>
    </row>
    <row r="73" spans="1:13" ht="15">
      <c r="A73" s="11"/>
      <c r="B73" s="11"/>
      <c r="C73" s="92"/>
      <c r="D73" s="96"/>
      <c r="E73" s="46"/>
      <c r="F73" s="98"/>
      <c r="G73" s="46"/>
      <c r="H73" s="54"/>
      <c r="I73" s="11"/>
      <c r="J73" s="11"/>
      <c r="K73" s="11"/>
      <c r="L73" s="11"/>
      <c r="M73" s="55"/>
    </row>
    <row r="74" spans="1:13" ht="15">
      <c r="A74" s="11"/>
      <c r="B74" s="11"/>
      <c r="C74" s="92"/>
      <c r="D74" s="11"/>
      <c r="E74" s="62"/>
      <c r="F74" s="93"/>
      <c r="G74" s="62"/>
      <c r="H74" s="47"/>
      <c r="I74" s="46"/>
      <c r="J74" s="48"/>
      <c r="K74" s="48"/>
      <c r="L74" s="48"/>
      <c r="M74" s="6"/>
    </row>
    <row r="75" spans="1:13" ht="15">
      <c r="A75" s="11"/>
      <c r="B75" s="11"/>
      <c r="C75" s="99"/>
      <c r="D75" s="11"/>
      <c r="E75" s="46"/>
      <c r="F75" s="93"/>
      <c r="G75" s="11"/>
      <c r="H75" s="41"/>
      <c r="I75" s="11"/>
      <c r="J75" s="11"/>
      <c r="K75" s="11"/>
      <c r="L75" s="11"/>
      <c r="M75" s="12"/>
    </row>
    <row r="76" spans="1:13" ht="15">
      <c r="A76" s="11"/>
      <c r="B76" s="100"/>
      <c r="C76" s="101"/>
      <c r="D76" s="16"/>
      <c r="E76" s="62"/>
      <c r="F76" s="100"/>
      <c r="G76" s="62"/>
      <c r="H76" s="102"/>
      <c r="I76" s="62"/>
      <c r="J76" s="62"/>
      <c r="K76" s="44"/>
      <c r="L76" s="44"/>
      <c r="M76" s="63"/>
    </row>
    <row r="77" spans="1:13" ht="15">
      <c r="A77" s="11"/>
      <c r="B77" s="93"/>
      <c r="C77" s="49"/>
      <c r="D77" s="11"/>
      <c r="E77" s="46"/>
      <c r="F77" s="93"/>
      <c r="G77" s="46"/>
      <c r="H77" s="47"/>
      <c r="I77" s="46"/>
      <c r="J77" s="48"/>
      <c r="K77" s="48"/>
      <c r="L77" s="48"/>
      <c r="M77" s="63"/>
    </row>
    <row r="78" spans="1:13" ht="15">
      <c r="A78" s="11"/>
      <c r="B78" s="93"/>
      <c r="C78" s="49"/>
      <c r="D78" s="11"/>
      <c r="E78" s="46"/>
      <c r="F78" s="93"/>
      <c r="G78" s="11"/>
      <c r="H78" s="11"/>
      <c r="I78" s="11"/>
      <c r="J78" s="11"/>
      <c r="K78" s="11"/>
      <c r="L78" s="11"/>
      <c r="M78" s="63"/>
    </row>
    <row r="79" spans="1:13" ht="15">
      <c r="A79" s="11"/>
      <c r="B79" s="103"/>
      <c r="C79" s="104"/>
      <c r="D79" s="103"/>
      <c r="E79" s="105"/>
      <c r="F79" s="106"/>
      <c r="G79" s="103"/>
      <c r="H79" s="103"/>
      <c r="I79" s="103"/>
      <c r="J79" s="103"/>
      <c r="K79" s="107"/>
      <c r="L79" s="107"/>
      <c r="M79" s="63"/>
    </row>
    <row r="80" spans="1:13" ht="15">
      <c r="A80" s="11"/>
      <c r="B80" s="11"/>
      <c r="C80" s="49"/>
      <c r="D80" s="11"/>
      <c r="E80" s="46"/>
      <c r="F80" s="93"/>
      <c r="G80" s="11"/>
      <c r="H80" s="11"/>
      <c r="I80" s="11"/>
      <c r="J80" s="11"/>
      <c r="K80" s="11"/>
      <c r="L80" s="11"/>
      <c r="M80" s="63"/>
    </row>
    <row r="81" spans="1:13" ht="15">
      <c r="A81" s="11"/>
      <c r="B81" s="11"/>
      <c r="C81" s="49"/>
      <c r="D81" s="11"/>
      <c r="E81" s="46"/>
      <c r="F81" s="93"/>
      <c r="G81" s="11"/>
      <c r="H81" s="11"/>
      <c r="I81" s="11"/>
      <c r="J81" s="11"/>
      <c r="K81" s="11"/>
      <c r="L81" s="11"/>
      <c r="M81" s="63"/>
    </row>
    <row r="82" spans="1:13" ht="15">
      <c r="A82" s="11"/>
      <c r="B82" s="11"/>
      <c r="C82" s="49"/>
      <c r="D82" s="11"/>
      <c r="E82" s="46"/>
      <c r="F82" s="93"/>
      <c r="G82" s="11"/>
      <c r="H82" s="11"/>
      <c r="I82" s="11"/>
      <c r="J82" s="11"/>
      <c r="K82" s="11"/>
      <c r="L82" s="11"/>
      <c r="M82" s="63"/>
    </row>
    <row r="83" spans="1:13" ht="15">
      <c r="A83" s="11"/>
      <c r="B83" s="11"/>
      <c r="C83" s="93"/>
      <c r="D83" s="11"/>
      <c r="E83" s="11"/>
      <c r="F83" s="93"/>
      <c r="G83" s="11"/>
      <c r="H83" s="11"/>
      <c r="I83" s="11"/>
      <c r="J83" s="11"/>
      <c r="K83" s="11"/>
      <c r="L83" s="11"/>
      <c r="M83" s="63"/>
    </row>
    <row r="84" spans="1:13" ht="15">
      <c r="A84" s="11"/>
      <c r="B84" s="11"/>
      <c r="C84" s="49"/>
      <c r="D84" s="94"/>
      <c r="E84" s="46"/>
      <c r="F84" s="97"/>
      <c r="G84" s="46"/>
      <c r="H84" s="48"/>
      <c r="I84" s="11"/>
      <c r="J84" s="11"/>
      <c r="K84" s="11"/>
      <c r="L84" s="11"/>
      <c r="M84" s="50"/>
    </row>
    <row r="85" spans="1:13" ht="15">
      <c r="A85" s="11"/>
      <c r="B85" s="11"/>
      <c r="C85" s="49"/>
      <c r="D85" s="96"/>
      <c r="E85" s="46"/>
      <c r="F85" s="98"/>
      <c r="G85" s="46"/>
      <c r="H85" s="108"/>
      <c r="I85" s="11"/>
      <c r="J85" s="11"/>
      <c r="K85" s="11"/>
      <c r="L85" s="11"/>
      <c r="M85" s="55"/>
    </row>
    <row r="86" spans="1:13" ht="15">
      <c r="A86" s="11"/>
      <c r="B86" s="11"/>
      <c r="C86" s="49"/>
      <c r="D86" s="11"/>
      <c r="E86" s="62"/>
      <c r="F86" s="93"/>
      <c r="G86" s="62"/>
      <c r="H86" s="48"/>
      <c r="I86" s="46"/>
      <c r="J86" s="48"/>
      <c r="K86" s="48"/>
      <c r="L86" s="48"/>
      <c r="M86" s="63"/>
    </row>
    <row r="87" spans="1:13" ht="15">
      <c r="A87" s="11"/>
      <c r="B87" s="11"/>
      <c r="C87" s="49"/>
      <c r="D87" s="11"/>
      <c r="E87" s="46"/>
      <c r="F87" s="93"/>
      <c r="G87" s="11"/>
      <c r="H87" s="11"/>
      <c r="I87" s="11"/>
      <c r="J87" s="11"/>
      <c r="K87" s="11"/>
      <c r="L87" s="11"/>
      <c r="M87" s="63"/>
    </row>
    <row r="88" spans="1:13" ht="15">
      <c r="A88" s="11"/>
      <c r="B88" s="11"/>
      <c r="C88" s="49"/>
      <c r="D88" s="11"/>
      <c r="E88" s="46"/>
      <c r="F88" s="93"/>
      <c r="G88" s="11"/>
      <c r="H88" s="11"/>
      <c r="I88" s="11"/>
      <c r="J88" s="11"/>
      <c r="K88" s="11"/>
      <c r="L88" s="11"/>
      <c r="M88" s="63"/>
    </row>
    <row r="89" spans="1:13" ht="15">
      <c r="A89" s="11"/>
      <c r="B89" s="11"/>
      <c r="C89" s="49"/>
      <c r="D89" s="11"/>
      <c r="E89" s="46"/>
      <c r="F89" s="93"/>
      <c r="G89" s="11"/>
      <c r="H89" s="11"/>
      <c r="I89" s="11"/>
      <c r="J89" s="11"/>
      <c r="K89" s="11"/>
      <c r="L89" s="11"/>
      <c r="M89" s="63"/>
    </row>
    <row r="90" spans="1:13" ht="15">
      <c r="A90" s="11"/>
      <c r="B90" s="11"/>
      <c r="C90" s="49"/>
      <c r="D90" s="94"/>
      <c r="E90" s="46"/>
      <c r="F90" s="97"/>
      <c r="G90" s="46"/>
      <c r="H90" s="48"/>
      <c r="I90" s="11"/>
      <c r="J90" s="11"/>
      <c r="K90" s="11"/>
      <c r="L90" s="11"/>
      <c r="M90" s="50"/>
    </row>
    <row r="91" spans="1:13" ht="15">
      <c r="A91" s="11"/>
      <c r="B91" s="11"/>
      <c r="C91" s="49"/>
      <c r="D91" s="96"/>
      <c r="E91" s="46"/>
      <c r="F91" s="98"/>
      <c r="G91" s="46"/>
      <c r="H91" s="48"/>
      <c r="I91" s="11"/>
      <c r="J91" s="11"/>
      <c r="K91" s="11"/>
      <c r="L91" s="11"/>
      <c r="M91" s="55"/>
    </row>
    <row r="92" spans="1:13" ht="15">
      <c r="A92" s="11"/>
      <c r="B92" s="11"/>
      <c r="C92" s="49"/>
      <c r="D92" s="96"/>
      <c r="E92" s="46"/>
      <c r="F92" s="98"/>
      <c r="G92" s="46"/>
      <c r="H92" s="108"/>
      <c r="I92" s="11"/>
      <c r="J92" s="11"/>
      <c r="K92" s="11"/>
      <c r="L92" s="11"/>
      <c r="M92" s="55"/>
    </row>
    <row r="93" spans="1:13" ht="15">
      <c r="A93" s="11"/>
      <c r="B93" s="11"/>
      <c r="C93" s="49"/>
      <c r="D93" s="11"/>
      <c r="E93" s="62"/>
      <c r="F93" s="93"/>
      <c r="G93" s="62"/>
      <c r="H93" s="48"/>
      <c r="I93" s="46"/>
      <c r="J93" s="48"/>
      <c r="K93" s="48"/>
      <c r="L93" s="48"/>
      <c r="M93" s="63"/>
    </row>
    <row r="94" spans="1:13" ht="15">
      <c r="A94" s="11"/>
      <c r="B94" s="11"/>
      <c r="C94" s="49"/>
      <c r="D94" s="11"/>
      <c r="E94" s="46"/>
      <c r="F94" s="93"/>
      <c r="G94" s="11"/>
      <c r="H94" s="11"/>
      <c r="I94" s="11"/>
      <c r="J94" s="11"/>
      <c r="K94" s="11"/>
      <c r="L94" s="11"/>
      <c r="M94" s="63"/>
    </row>
    <row r="95" spans="1:13" ht="15">
      <c r="A95" s="11"/>
      <c r="B95" s="11"/>
      <c r="C95" s="49"/>
      <c r="D95" s="11"/>
      <c r="E95" s="46"/>
      <c r="F95" s="93"/>
      <c r="G95" s="11"/>
      <c r="H95" s="11"/>
      <c r="I95" s="11"/>
      <c r="J95" s="11"/>
      <c r="K95" s="11"/>
      <c r="L95" s="11"/>
      <c r="M95" s="63"/>
    </row>
    <row r="96" spans="1:13" ht="15">
      <c r="A96" s="11"/>
      <c r="B96" s="11"/>
      <c r="C96" s="49"/>
      <c r="D96" s="11"/>
      <c r="E96" s="46"/>
      <c r="F96" s="93"/>
      <c r="G96" s="11"/>
      <c r="H96" s="11"/>
      <c r="I96" s="11"/>
      <c r="J96" s="11"/>
      <c r="K96" s="11"/>
      <c r="L96" s="11"/>
      <c r="M96" s="63"/>
    </row>
    <row r="97" spans="1:13" ht="15">
      <c r="A97" s="11"/>
      <c r="B97" s="11"/>
      <c r="C97" s="49"/>
      <c r="D97" s="94"/>
      <c r="E97" s="46"/>
      <c r="F97" s="97"/>
      <c r="G97" s="46"/>
      <c r="H97" s="48"/>
      <c r="I97" s="11"/>
      <c r="J97" s="11"/>
      <c r="K97" s="11"/>
      <c r="L97" s="11"/>
      <c r="M97" s="50"/>
    </row>
    <row r="98" spans="1:13" ht="15">
      <c r="A98" s="11"/>
      <c r="B98" s="11"/>
      <c r="C98" s="49"/>
      <c r="D98" s="96"/>
      <c r="E98" s="46"/>
      <c r="F98" s="98"/>
      <c r="G98" s="46"/>
      <c r="H98" s="48"/>
      <c r="I98" s="11"/>
      <c r="J98" s="11"/>
      <c r="K98" s="11"/>
      <c r="L98" s="11"/>
      <c r="M98" s="55"/>
    </row>
    <row r="99" spans="1:13" ht="15">
      <c r="A99" s="11"/>
      <c r="B99" s="11"/>
      <c r="C99" s="49"/>
      <c r="D99" s="96"/>
      <c r="E99" s="46"/>
      <c r="F99" s="98"/>
      <c r="G99" s="46"/>
      <c r="H99" s="108"/>
      <c r="I99" s="11"/>
      <c r="J99" s="11"/>
      <c r="K99" s="11"/>
      <c r="L99" s="11"/>
      <c r="M99" s="55"/>
    </row>
    <row r="100" spans="1:13" ht="15">
      <c r="A100" s="11"/>
      <c r="B100" s="11"/>
      <c r="C100" s="49"/>
      <c r="D100" s="11"/>
      <c r="E100" s="62"/>
      <c r="F100" s="93"/>
      <c r="G100" s="62"/>
      <c r="H100" s="48"/>
      <c r="I100" s="46"/>
      <c r="J100" s="48"/>
      <c r="K100" s="48"/>
      <c r="L100" s="48"/>
      <c r="M100" s="63"/>
    </row>
    <row r="101" spans="1:13" ht="15">
      <c r="A101" s="11"/>
      <c r="B101" s="11"/>
      <c r="C101" s="49"/>
      <c r="D101" s="11"/>
      <c r="E101" s="46"/>
      <c r="F101" s="93"/>
      <c r="G101" s="11"/>
      <c r="H101" s="11"/>
      <c r="I101" s="11"/>
      <c r="J101" s="11"/>
      <c r="K101" s="11"/>
      <c r="L101" s="11"/>
      <c r="M101" s="63"/>
    </row>
    <row r="102" spans="1:13" ht="15">
      <c r="A102" s="11"/>
      <c r="B102" s="11"/>
      <c r="C102" s="49"/>
      <c r="D102" s="11"/>
      <c r="E102" s="46"/>
      <c r="F102" s="93"/>
      <c r="G102" s="11"/>
      <c r="H102" s="11"/>
      <c r="I102" s="11"/>
      <c r="J102" s="11"/>
      <c r="K102" s="11"/>
      <c r="L102" s="11"/>
      <c r="M102" s="63"/>
    </row>
    <row r="103" spans="1:13" ht="15">
      <c r="A103" s="11"/>
      <c r="B103" s="11"/>
      <c r="C103" s="49"/>
      <c r="D103" s="11"/>
      <c r="E103" s="46"/>
      <c r="F103" s="93"/>
      <c r="G103" s="11"/>
      <c r="H103" s="11"/>
      <c r="I103" s="11"/>
      <c r="J103" s="11"/>
      <c r="K103" s="11"/>
      <c r="L103" s="11"/>
      <c r="M103" s="63"/>
    </row>
    <row r="104" spans="1:13" ht="15">
      <c r="A104" s="11"/>
      <c r="B104" s="11"/>
      <c r="C104" s="49"/>
      <c r="D104" s="11"/>
      <c r="E104" s="46"/>
      <c r="F104" s="97"/>
      <c r="G104" s="46"/>
      <c r="H104" s="48"/>
      <c r="I104" s="11"/>
      <c r="J104" s="11"/>
      <c r="K104" s="11"/>
      <c r="L104" s="11"/>
      <c r="M104" s="50"/>
    </row>
    <row r="105" spans="1:13" ht="15">
      <c r="A105" s="11"/>
      <c r="B105" s="11"/>
      <c r="C105" s="49"/>
      <c r="D105" s="11"/>
      <c r="E105" s="46"/>
      <c r="F105" s="98"/>
      <c r="G105" s="46"/>
      <c r="H105" s="48"/>
      <c r="I105" s="11"/>
      <c r="J105" s="11"/>
      <c r="K105" s="11"/>
      <c r="L105" s="11"/>
      <c r="M105" s="55"/>
    </row>
    <row r="106" spans="1:13" ht="15">
      <c r="A106" s="11"/>
      <c r="B106" s="11"/>
      <c r="C106" s="49"/>
      <c r="D106" s="109"/>
      <c r="E106" s="46"/>
      <c r="F106" s="98"/>
      <c r="G106" s="46"/>
      <c r="H106" s="108"/>
      <c r="I106" s="11"/>
      <c r="J106" s="11"/>
      <c r="K106" s="11"/>
      <c r="L106" s="11"/>
      <c r="M106" s="55"/>
    </row>
    <row r="107" spans="1:13" ht="15">
      <c r="A107" s="11"/>
      <c r="B107" s="11"/>
      <c r="C107" s="49"/>
      <c r="D107" s="11"/>
      <c r="E107" s="62"/>
      <c r="F107" s="93"/>
      <c r="G107" s="62"/>
      <c r="H107" s="48"/>
      <c r="I107" s="46"/>
      <c r="J107" s="48"/>
      <c r="K107" s="48"/>
      <c r="L107" s="48"/>
      <c r="M107" s="63"/>
    </row>
    <row r="108" spans="1:13" ht="15">
      <c r="A108" s="11"/>
      <c r="B108" s="11"/>
      <c r="C108" s="49"/>
      <c r="D108" s="11"/>
      <c r="E108" s="46"/>
      <c r="F108" s="93"/>
      <c r="G108" s="11"/>
      <c r="H108" s="11"/>
      <c r="I108" s="11"/>
      <c r="J108" s="11"/>
      <c r="K108" s="11"/>
      <c r="L108" s="11"/>
      <c r="M108" s="63"/>
    </row>
    <row r="109" spans="1:13" ht="15">
      <c r="A109" s="11"/>
      <c r="B109" s="11"/>
      <c r="C109" s="49"/>
      <c r="D109" s="11"/>
      <c r="E109" s="46"/>
      <c r="F109" s="93"/>
      <c r="G109" s="11"/>
      <c r="H109" s="11"/>
      <c r="I109" s="11"/>
      <c r="J109" s="11"/>
      <c r="K109" s="11"/>
      <c r="L109" s="11"/>
      <c r="M109" s="63"/>
    </row>
    <row r="110" spans="1:13" ht="15">
      <c r="A110" s="11"/>
      <c r="B110" s="11"/>
      <c r="C110" s="49"/>
      <c r="D110" s="11"/>
      <c r="E110" s="46"/>
      <c r="F110" s="93"/>
      <c r="G110" s="11"/>
      <c r="H110" s="11"/>
      <c r="I110" s="11"/>
      <c r="J110" s="11"/>
      <c r="K110" s="11"/>
      <c r="L110" s="11"/>
      <c r="M110" s="63"/>
    </row>
    <row r="111" spans="1:13" ht="15">
      <c r="A111" s="11"/>
      <c r="B111" s="11"/>
      <c r="C111" s="49"/>
      <c r="D111" s="109"/>
      <c r="E111" s="46"/>
      <c r="F111" s="98"/>
      <c r="G111" s="46"/>
      <c r="H111" s="48"/>
      <c r="I111" s="11"/>
      <c r="J111" s="11"/>
      <c r="K111" s="11"/>
      <c r="L111" s="11"/>
      <c r="M111" s="55"/>
    </row>
    <row r="112" spans="1:13" ht="15">
      <c r="A112" s="11"/>
      <c r="B112" s="11"/>
      <c r="C112" s="49"/>
      <c r="D112" s="109"/>
      <c r="E112" s="46"/>
      <c r="F112" s="98"/>
      <c r="G112" s="46"/>
      <c r="H112" s="48"/>
      <c r="I112" s="11"/>
      <c r="J112" s="11"/>
      <c r="K112" s="11"/>
      <c r="L112" s="11"/>
      <c r="M112" s="55"/>
    </row>
    <row r="113" spans="1:13" ht="15">
      <c r="A113" s="11"/>
      <c r="B113" s="11"/>
      <c r="C113" s="49"/>
      <c r="D113" s="109"/>
      <c r="E113" s="46"/>
      <c r="F113" s="98"/>
      <c r="G113" s="46"/>
      <c r="H113" s="48"/>
      <c r="I113" s="11"/>
      <c r="J113" s="11"/>
      <c r="K113" s="11"/>
      <c r="L113" s="11"/>
      <c r="M113" s="55"/>
    </row>
    <row r="114" spans="1:13" ht="15">
      <c r="A114" s="11"/>
      <c r="B114" s="11"/>
      <c r="C114" s="49"/>
      <c r="D114" s="109"/>
      <c r="E114" s="46"/>
      <c r="F114" s="98"/>
      <c r="G114" s="46"/>
      <c r="H114" s="48"/>
      <c r="I114" s="11"/>
      <c r="J114" s="11"/>
      <c r="K114" s="11"/>
      <c r="L114" s="11"/>
      <c r="M114" s="55"/>
    </row>
    <row r="115" spans="1:13" ht="15">
      <c r="A115" s="11"/>
      <c r="B115" s="11"/>
      <c r="C115" s="49"/>
      <c r="D115" s="109"/>
      <c r="E115" s="46"/>
      <c r="F115" s="98"/>
      <c r="G115" s="46"/>
      <c r="H115" s="108"/>
      <c r="I115" s="11"/>
      <c r="J115" s="11"/>
      <c r="K115" s="11"/>
      <c r="L115" s="11"/>
      <c r="M115" s="55"/>
    </row>
    <row r="116" spans="1:13" ht="15">
      <c r="A116" s="11"/>
      <c r="B116" s="11"/>
      <c r="C116" s="49"/>
      <c r="D116" s="11"/>
      <c r="E116" s="62"/>
      <c r="F116" s="93"/>
      <c r="G116" s="62"/>
      <c r="H116" s="48"/>
      <c r="I116" s="46"/>
      <c r="J116" s="48"/>
      <c r="K116" s="48"/>
      <c r="L116" s="48"/>
      <c r="M116" s="63"/>
    </row>
    <row r="117" spans="1:13" ht="15">
      <c r="A117" s="11"/>
      <c r="B117" s="11"/>
      <c r="C117" s="49"/>
      <c r="D117" s="11"/>
      <c r="E117" s="46"/>
      <c r="F117" s="93"/>
      <c r="G117" s="11"/>
      <c r="H117" s="11"/>
      <c r="I117" s="11"/>
      <c r="J117" s="11"/>
      <c r="K117" s="11"/>
      <c r="L117" s="11"/>
      <c r="M117" s="63"/>
    </row>
    <row r="118" spans="1:13" ht="15">
      <c r="A118" s="11"/>
      <c r="B118" s="11"/>
      <c r="C118" s="49"/>
      <c r="D118" s="11"/>
      <c r="E118" s="46"/>
      <c r="F118" s="93"/>
      <c r="G118" s="11"/>
      <c r="H118" s="11"/>
      <c r="I118" s="11"/>
      <c r="J118" s="11"/>
      <c r="K118" s="11"/>
      <c r="L118" s="11"/>
      <c r="M118" s="63"/>
    </row>
    <row r="119" spans="1:13" ht="15">
      <c r="A119" s="11"/>
      <c r="B119" s="11"/>
      <c r="C119" s="49"/>
      <c r="D119" s="11"/>
      <c r="E119" s="46"/>
      <c r="F119" s="93"/>
      <c r="G119" s="11"/>
      <c r="H119" s="11"/>
      <c r="I119" s="11"/>
      <c r="J119" s="11"/>
      <c r="K119" s="11"/>
      <c r="L119" s="11"/>
      <c r="M119" s="63"/>
    </row>
    <row r="120" spans="1:13" ht="15">
      <c r="A120" s="11"/>
      <c r="B120" s="11"/>
      <c r="C120" s="49"/>
      <c r="D120" s="94"/>
      <c r="E120" s="46"/>
      <c r="F120" s="97"/>
      <c r="G120" s="46"/>
      <c r="H120" s="48"/>
      <c r="I120" s="11"/>
      <c r="J120" s="11"/>
      <c r="K120" s="11"/>
      <c r="L120" s="11"/>
      <c r="M120" s="50"/>
    </row>
    <row r="121" spans="1:13" ht="15">
      <c r="A121" s="11"/>
      <c r="B121" s="11"/>
      <c r="C121" s="49"/>
      <c r="D121" s="96"/>
      <c r="E121" s="46"/>
      <c r="F121" s="98"/>
      <c r="G121" s="46"/>
      <c r="H121" s="48"/>
      <c r="I121" s="11"/>
      <c r="J121" s="11"/>
      <c r="K121" s="11"/>
      <c r="L121" s="11"/>
      <c r="M121" s="55"/>
    </row>
    <row r="122" spans="1:13" ht="15">
      <c r="A122" s="11"/>
      <c r="B122" s="11"/>
      <c r="C122" s="49"/>
      <c r="D122" s="96"/>
      <c r="E122" s="46"/>
      <c r="F122" s="98"/>
      <c r="G122" s="46"/>
      <c r="H122" s="108"/>
      <c r="I122" s="11"/>
      <c r="J122" s="11"/>
      <c r="K122" s="11"/>
      <c r="L122" s="11"/>
      <c r="M122" s="55"/>
    </row>
    <row r="123" spans="1:13" ht="15">
      <c r="A123" s="11"/>
      <c r="B123" s="11"/>
      <c r="C123" s="49"/>
      <c r="D123" s="11"/>
      <c r="E123" s="62"/>
      <c r="F123" s="93"/>
      <c r="G123" s="62"/>
      <c r="H123" s="48"/>
      <c r="I123" s="46"/>
      <c r="J123" s="48"/>
      <c r="K123" s="48"/>
      <c r="L123" s="48"/>
      <c r="M123" s="63"/>
    </row>
    <row r="124" spans="1:13" ht="15">
      <c r="A124" s="11"/>
      <c r="B124" s="11"/>
      <c r="C124" s="49"/>
      <c r="D124" s="11"/>
      <c r="E124" s="46"/>
      <c r="F124" s="93"/>
      <c r="G124" s="11"/>
      <c r="H124" s="11"/>
      <c r="I124" s="11"/>
      <c r="J124" s="11"/>
      <c r="K124" s="11"/>
      <c r="L124" s="11"/>
      <c r="M124" s="63"/>
    </row>
    <row r="125" spans="1:13" ht="15">
      <c r="A125" s="11"/>
      <c r="B125" s="11"/>
      <c r="C125" s="49"/>
      <c r="D125" s="11"/>
      <c r="E125" s="46"/>
      <c r="F125" s="93"/>
      <c r="G125" s="11"/>
      <c r="H125" s="11"/>
      <c r="I125" s="11"/>
      <c r="J125" s="11"/>
      <c r="K125" s="11"/>
      <c r="L125" s="11"/>
      <c r="M125" s="63"/>
    </row>
    <row r="126" spans="1:13" ht="15">
      <c r="A126" s="11"/>
      <c r="B126" s="11"/>
      <c r="C126" s="49"/>
      <c r="D126" s="11"/>
      <c r="E126" s="46"/>
      <c r="F126" s="93"/>
      <c r="G126" s="11"/>
      <c r="H126" s="11"/>
      <c r="I126" s="11"/>
      <c r="J126" s="11"/>
      <c r="K126" s="11"/>
      <c r="L126" s="11"/>
      <c r="M126" s="63"/>
    </row>
    <row r="127" spans="1:13" ht="15">
      <c r="A127" s="11"/>
      <c r="B127" s="11"/>
      <c r="C127" s="49"/>
      <c r="D127" s="94"/>
      <c r="E127" s="46"/>
      <c r="F127" s="97"/>
      <c r="G127" s="46"/>
      <c r="H127" s="48"/>
      <c r="I127" s="11"/>
      <c r="J127" s="11"/>
      <c r="K127" s="11"/>
      <c r="L127" s="11"/>
      <c r="M127" s="50"/>
    </row>
    <row r="128" spans="1:13" ht="15">
      <c r="A128" s="11"/>
      <c r="B128" s="11"/>
      <c r="C128" s="49"/>
      <c r="D128" s="94"/>
      <c r="E128" s="46"/>
      <c r="F128" s="97"/>
      <c r="G128" s="46"/>
      <c r="H128" s="48"/>
      <c r="I128" s="11"/>
      <c r="J128" s="11"/>
      <c r="K128" s="11"/>
      <c r="L128" s="11"/>
      <c r="M128" s="50"/>
    </row>
    <row r="129" spans="1:13" ht="15">
      <c r="A129" s="11"/>
      <c r="B129" s="11"/>
      <c r="C129" s="49"/>
      <c r="D129" s="96"/>
      <c r="E129" s="46"/>
      <c r="F129" s="98"/>
      <c r="G129" s="46"/>
      <c r="H129" s="108"/>
      <c r="I129" s="11"/>
      <c r="J129" s="11"/>
      <c r="K129" s="11"/>
      <c r="L129" s="11"/>
      <c r="M129" s="55"/>
    </row>
    <row r="130" spans="1:13" ht="15">
      <c r="A130" s="11"/>
      <c r="B130" s="11"/>
      <c r="C130" s="49"/>
      <c r="D130" s="11"/>
      <c r="E130" s="62"/>
      <c r="F130" s="93"/>
      <c r="G130" s="62"/>
      <c r="H130" s="48"/>
      <c r="I130" s="46"/>
      <c r="J130" s="48"/>
      <c r="K130" s="48"/>
      <c r="L130" s="48"/>
      <c r="M130" s="63"/>
    </row>
    <row r="131" spans="1:13" ht="15">
      <c r="A131" s="11"/>
      <c r="B131" s="11"/>
      <c r="C131" s="49"/>
      <c r="D131" s="11"/>
      <c r="E131" s="46"/>
      <c r="F131" s="93"/>
      <c r="G131" s="11"/>
      <c r="H131" s="11"/>
      <c r="I131" s="11"/>
      <c r="J131" s="11"/>
      <c r="K131" s="11"/>
      <c r="L131" s="11"/>
      <c r="M131" s="63"/>
    </row>
    <row r="132" spans="1:13" ht="15">
      <c r="A132" s="16"/>
      <c r="B132" s="16"/>
      <c r="C132" s="101"/>
      <c r="D132" s="16"/>
      <c r="E132" s="16"/>
      <c r="F132" s="100"/>
      <c r="G132" s="16"/>
      <c r="H132" s="16"/>
      <c r="I132" s="16"/>
      <c r="J132" s="16"/>
      <c r="K132" s="9"/>
      <c r="L132" s="9"/>
      <c r="M132" s="63"/>
    </row>
    <row r="133" spans="1:13" ht="15">
      <c r="A133" s="11"/>
      <c r="B133" s="11"/>
      <c r="C133" s="93"/>
      <c r="D133" s="11"/>
      <c r="E133" s="46"/>
      <c r="F133" s="93"/>
      <c r="G133" s="46"/>
      <c r="H133" s="47"/>
      <c r="I133" s="46"/>
      <c r="J133" s="48"/>
      <c r="K133" s="48"/>
      <c r="L133" s="48"/>
      <c r="M133" s="63"/>
    </row>
    <row r="134" spans="1:13" ht="15">
      <c r="A134" s="11"/>
      <c r="B134" s="11"/>
      <c r="C134" s="93"/>
      <c r="D134" s="11"/>
      <c r="E134" s="11"/>
      <c r="F134" s="93"/>
      <c r="G134" s="11"/>
      <c r="H134" s="11"/>
      <c r="I134" s="11"/>
      <c r="J134" s="48"/>
      <c r="K134" s="48"/>
      <c r="L134" s="48"/>
      <c r="M134" s="63"/>
    </row>
    <row r="135" spans="1:13" ht="15">
      <c r="A135" s="16"/>
      <c r="B135" s="16"/>
      <c r="C135" s="101"/>
      <c r="D135" s="16"/>
      <c r="E135" s="16"/>
      <c r="F135" s="100"/>
      <c r="G135" s="16"/>
      <c r="H135" s="16"/>
      <c r="I135" s="16"/>
      <c r="J135" s="110"/>
      <c r="K135" s="111"/>
      <c r="L135" s="111"/>
      <c r="M135" s="63"/>
    </row>
    <row r="136" spans="1:13" ht="15">
      <c r="A136" s="11"/>
      <c r="B136" s="11"/>
      <c r="C136" s="93"/>
      <c r="D136" s="11"/>
      <c r="E136" s="46"/>
      <c r="F136" s="93"/>
      <c r="G136" s="46"/>
      <c r="H136" s="47"/>
      <c r="I136" s="46"/>
      <c r="J136" s="48"/>
      <c r="K136" s="48"/>
      <c r="L136" s="48"/>
      <c r="M136" s="63"/>
    </row>
    <row r="137" spans="1:13" ht="15">
      <c r="A137" s="11"/>
      <c r="B137" s="11"/>
      <c r="C137" s="93"/>
      <c r="D137" s="11"/>
      <c r="E137" s="46"/>
      <c r="F137" s="93"/>
      <c r="G137" s="46"/>
      <c r="H137" s="54"/>
      <c r="I137" s="11"/>
      <c r="J137" s="11"/>
      <c r="K137" s="11"/>
      <c r="L137" s="11"/>
      <c r="M137" s="63"/>
    </row>
    <row r="138" spans="1:13" ht="15">
      <c r="A138" s="16"/>
      <c r="B138" s="16"/>
      <c r="C138" s="100"/>
      <c r="D138" s="16"/>
      <c r="E138" s="62"/>
      <c r="F138" s="100"/>
      <c r="G138" s="62"/>
      <c r="H138" s="47"/>
      <c r="I138" s="16"/>
      <c r="J138" s="16"/>
      <c r="K138" s="9"/>
      <c r="L138" s="9"/>
      <c r="M138" s="112"/>
    </row>
    <row r="139" spans="1:13" ht="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9"/>
      <c r="L139" s="9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</sheetData>
  <sheetProtection/>
  <printOptions/>
  <pageMargins left="0.5" right="0.5" top="0.5" bottom="0.5" header="0" footer="0"/>
  <pageSetup fitToHeight="1" fitToWidth="1" horizontalDpi="300" verticalDpi="3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Danny  Eyre</dc:creator>
  <cp:keywords/>
  <dc:description/>
  <cp:lastModifiedBy> </cp:lastModifiedBy>
  <cp:lastPrinted>2012-01-17T22:09:02Z</cp:lastPrinted>
  <dcterms:created xsi:type="dcterms:W3CDTF">2011-12-28T21:23:29Z</dcterms:created>
  <dcterms:modified xsi:type="dcterms:W3CDTF">2012-01-31T22:26:13Z</dcterms:modified>
  <cp:category/>
  <cp:version/>
  <cp:contentType/>
  <cp:contentStatus/>
</cp:coreProperties>
</file>